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_rels/sheet2.xml.rels" ContentType="application/vnd.openxmlformats-package.relationships+xml"/>
  <Override PartName="/xl/worksheets/_rels/sheet1.xml.rels" ContentType="application/vnd.openxmlformats-package.relationship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993" firstSheet="0" activeTab="0"/>
  </bookViews>
  <sheets>
    <sheet name="Curated-data Primary" sheetId="1" state="visible" r:id="rId2"/>
    <sheet name="Original-data" sheetId="2" state="visible" r:id="rId3"/>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<sst xmlns="http://schemas.openxmlformats.org/spreadsheetml/2006/main" count="21564" uniqueCount="1682">
  <si>
    <t xml:space="preserve">Top 264 venomous snakes with 2 or more non-identical LD entries. Curated down to 167 ophidian species. </t>
  </si>
  <si>
    <t xml:space="preserve">http://snakedatabase.org/pages/ld50.php</t>
  </si>
  <si>
    <t xml:space="preserve">x</t>
  </si>
  <si>
    <t xml:space="preserve">Original Designation</t>
  </si>
  <si>
    <t xml:space="preserve">Ordinal</t>
  </si>
  <si>
    <t xml:space="preserve">Route of administration distance</t>
  </si>
  <si>
    <t xml:space="preserve">Lethal dose mg/kg</t>
  </si>
  <si>
    <t xml:space="preserve">Test binary</t>
  </si>
  <si>
    <t xml:space="preserve">Species ordinal</t>
  </si>
  <si>
    <t xml:space="preserve">Document Type</t>
  </si>
  <si>
    <t xml:space="preserve">Classification</t>
  </si>
  <si>
    <t xml:space="preserve">Full Scientific Name</t>
  </si>
  <si>
    <t xml:space="preserve">Test Method</t>
  </si>
  <si>
    <t xml:space="preserve">Route of Exposure</t>
  </si>
  <si>
    <t xml:space="preserve">IC</t>
  </si>
  <si>
    <t xml:space="preserve">IV</t>
  </si>
  <si>
    <t xml:space="preserve">IP</t>
  </si>
  <si>
    <t xml:space="preserve">IM</t>
  </si>
  <si>
    <t xml:space="preserve">SC</t>
  </si>
  <si>
    <t xml:space="preserve">Unknown route of exposure</t>
  </si>
  <si>
    <t xml:space="preserve">Test Species</t>
  </si>
  <si>
    <t xml:space="preserve">Flag lost spp.</t>
  </si>
  <si>
    <t xml:space="preserve">🐭 Mouse</t>
  </si>
  <si>
    <t xml:space="preserve">🕊 Pigeon</t>
  </si>
  <si>
    <t xml:space="preserve">🐇 Rabbit</t>
  </si>
  <si>
    <t xml:space="preserve">🍼 Mammal</t>
  </si>
  <si>
    <t xml:space="preserve">🐀 Rat</t>
  </si>
  <si>
    <t xml:space="preserve">🐕 Dog</t>
  </si>
  <si>
    <t xml:space="preserve">🐹 Guinea Pig</t>
  </si>
  <si>
    <t xml:space="preserve">🐔 Chicken</t>
  </si>
  <si>
    <t xml:space="preserve">🐵 Monkey</t>
  </si>
  <si>
    <t xml:space="preserve">🐸 Frog</t>
  </si>
  <si>
    <t xml:space="preserve">🐈 Cat</t>
  </si>
  <si>
    <t xml:space="preserve">Gecko</t>
  </si>
  <si>
    <t xml:space="preserve">Skink</t>
  </si>
  <si>
    <t xml:space="preserve">🐄 Cattle</t>
  </si>
  <si>
    <t xml:space="preserve">🐷 Pig</t>
  </si>
  <si>
    <t xml:space="preserve">Squirrel</t>
  </si>
  <si>
    <t xml:space="preserve">🐝 Honey Bee</t>
  </si>
  <si>
    <t xml:space="preserve">🦆 Duck</t>
  </si>
  <si>
    <t xml:space="preserve">🐦 Bird</t>
  </si>
  <si>
    <t xml:space="preserve">Lethal Dose</t>
  </si>
  <si>
    <t xml:space="preserve">Cited foreign source</t>
  </si>
  <si>
    <t xml:space="preserve">Reference</t>
  </si>
  <si>
    <t xml:space="preserve">Data Source</t>
  </si>
  <si>
    <t xml:space="preserve">Our description</t>
  </si>
  <si>
    <t xml:space="preserve">Pseudonaja textilis </t>
  </si>
  <si>
    <t xml:space="preserve">LD50 (median)</t>
  </si>
  <si>
    <t xml:space="preserve">0.00100 mg/kg</t>
  </si>
  <si>
    <t xml:space="preserve">TOXIA6 Toxicon. (Pergamon Press Ltd., Headington Hill Hall, Oxford OX3 OBW, UK) V.1- 1962- Volume(issue)/page/year: 21,143,1983</t>
  </si>
  <si>
    <t xml:space="preserve">ANONYMOUS (DRUGFUTURE.COM), 2017 - database -</t>
  </si>
  <si>
    <t xml:space="preserve">secondary</t>
  </si>
  <si>
    <t xml:space="preserve">Source citing this article: "The presynaptic neuromuscular blocking effect and phospholipase A2 activity of textilotoxin, a potent toxin isolated from the venom of the Australian brown snake, Pseudonaja textilis" Toxicon, Volume 21, Issue 1, 1983, Pages 143-151 M.J. Su, A.R. Coulter, S.K. Sutherland, C.C. Chang. We don't have the paper, but we assume, that the reported LD50 value refers NOT to crude venom, but to textilotoxin instead. If anybody has the paper, please send it to us!</t>
  </si>
  <si>
    <t xml:space="preserve">LDLo (lowest)</t>
  </si>
  <si>
    <t xml:space="preserve">0.04000 mg/kg</t>
  </si>
  <si>
    <t xml:space="preserve">MJAUAJ Medical Journal of Australia. (Australasian Medical Pub. Co. Ltd., 71-79 Arundel St., Glebe, N.S.W., Australia) V.1- 1914- Volume(issue)/page/year: 2,801,1971</t>
  </si>
  <si>
    <t xml:space="preserve">0.04100 mg/kg</t>
  </si>
  <si>
    <t xml:space="preserve">p. 662</t>
  </si>
  <si>
    <t xml:space="preserve">BROAD ET AL, 1979 - scientific paper -</t>
  </si>
  <si>
    <t xml:space="preserve">primary</t>
  </si>
  <si>
    <t xml:space="preserve">0·1 % bovine serum albumin in saline</t>
  </si>
  <si>
    <t xml:space="preserve">TOXIA6 Toxicon. (Pergamon Press Ltd., Headington Hill Hall, Oxford OX3 OBW, UK) V.1- 1962- Volume(issue)/page/year: 17,661,1979</t>
  </si>
  <si>
    <t xml:space="preserve">0.05300 mg/kg</t>
  </si>
  <si>
    <t xml:space="preserve">Saline</t>
  </si>
  <si>
    <t xml:space="preserve">0.31000 mg/kg</t>
  </si>
  <si>
    <t xml:space="preserve">TOXIA6 Toxicon. (Pergamon Press Ltd., Headington Hill Hall, Oxford OX3 OBW, UK) V.1- 1962- Volume(issue)/page/year: 17(Suppl 1),121,1979</t>
  </si>
  <si>
    <t xml:space="preserve">0.50000 mg/kg</t>
  </si>
  <si>
    <t xml:space="preserve">TOXIA6 Toxicon. (Pergamon Press Ltd., Headington Hill Hall, Oxford OX3 OBW, UK) V.1- 1962- Volume(issue)/page/year: 19,749,1981</t>
  </si>
  <si>
    <t xml:space="preserve">Notechis scutatus </t>
  </si>
  <si>
    <t xml:space="preserve">PSEBAA Proceedings of the Society for Experimental Biology and Medicine. (Academic Press, Inc., 1 E. First St., Duluth, MN 55802) V.1- 1903/04- Volume(issue)/page/year: 116,696,1964</t>
  </si>
  <si>
    <t xml:space="preserve">0.01000 mg/kg</t>
  </si>
  <si>
    <t xml:space="preserve">TOXIA6 Toxicon. (Pergamon Press Ltd., Headington Hill Hall, Oxford OX3 OBW, UK) V.1- 1962- Volume(issue)/page/year: 28,1117,1990</t>
  </si>
  <si>
    <t xml:space="preserve">Authors most likely refering to this article, even though the page count is a little bit different: "The action of notexin from tiger snake venom (Notechis scutatus scutatus) on acetylcholine release and compartmentation in synaptosomes from electric organ of Torpedo marmorata (Pages 1039-1052 P. Mollier, G. Brochier, Y. Morot Gaudry-Talarmain)." We don't have the paper, but we suggest, that this value is not for crude venom, but for notexin.</t>
  </si>
  <si>
    <t xml:space="preserve">OXIA6 Toxicon. (Pergamon Press Ltd., Headington Hill Hall, Oxford OX3 OBW, UK) V.1- 1962- Volume(issue)/page/year: 28,1117,1990</t>
  </si>
  <si>
    <t xml:space="preserve">Notechis scutatus scutatus</t>
  </si>
  <si>
    <t xml:space="preserve">0.02000 mg/kg</t>
  </si>
  <si>
    <t xml:space="preserve">THEAKSTON, REID, 1983 - scientific paper -</t>
  </si>
  <si>
    <t xml:space="preserve">Snakes collected in Australia. Reported testpool consisted of approx. 110 snakes.Recalculation from "µg/Mouse (18-20 g)" to "mg/kg" based on a mouse weight of 20 g.</t>
  </si>
  <si>
    <t xml:space="preserve">TOXIA6 Toxicon. (Pergamon Press Ltd., Headington Hill Hall, Oxford OX3 OBW, UK) V.1- 1962- Volume(issue)/page/year: 30,95,1992</t>
  </si>
  <si>
    <t xml:space="preserve">CLPTAT Clinical Pharmacology and Therapeutics (St. Louis). (C.V. Mosby Co., 11830 Westline Industrial Dr., St. Louis, MO 63146) V.1- 1960- Volume(issue)/page/year: 8,849,1967</t>
  </si>
  <si>
    <t xml:space="preserve">0.05000 mg/kg</t>
  </si>
  <si>
    <t xml:space="preserve">AJTHAB American Journal of Tropical Medicine and Hygiene. (Allen Press, 1041 New Hampshire St., Lawrence, KS 66044) V.1- 1952- Volume(issue)/page/year: 9,284,1960</t>
  </si>
  <si>
    <t xml:space="preserve">0.09900 mg/kg</t>
  </si>
  <si>
    <t xml:space="preserve">0·1 % bovine serum albumin in saline.</t>
  </si>
  <si>
    <t xml:space="preserve">0.11800 mg/kg</t>
  </si>
  <si>
    <t xml:space="preserve">0·1 % bovine serum albumin in saline. Exactly the same value as in Saline.</t>
  </si>
  <si>
    <t xml:space="preserve">Notechis scutatus occidentalis</t>
  </si>
  <si>
    <t xml:space="preserve">0.12400 mg/kg</t>
  </si>
  <si>
    <t xml:space="preserve">0.13100 mg/kg</t>
  </si>
  <si>
    <t xml:space="preserve">0.19400 mg/kg</t>
  </si>
  <si>
    <t xml:space="preserve">0.22500 mg/kg</t>
  </si>
  <si>
    <t xml:space="preserve">Snakes collected in Australia. Number of snakes in test pool not given.Recalculation from "µg/Mouse (18-20 g)" to "mg/kg" based on a mouse weight of 20 g.</t>
  </si>
  <si>
    <t xml:space="preserve">0.27100 mg/kg</t>
  </si>
  <si>
    <t xml:space="preserve">???</t>
  </si>
  <si>
    <t xml:space="preserve">0.33800 mg/kg</t>
  </si>
  <si>
    <t xml:space="preserve">0.55000 mg/kg</t>
  </si>
  <si>
    <t xml:space="preserve">BIJOAK Biochemical Journal. (Biochemical Soc. Book Depot, POB 32, Commerce Way, Colchester, Essex CO2 8HP, UK) V.1- 1906- Volume(issue)/page/year: 70,535,1958</t>
  </si>
  <si>
    <t xml:space="preserve">4.86000 mg/kg</t>
  </si>
  <si>
    <t xml:space="preserve">Vipera ammodytes </t>
  </si>
  <si>
    <t xml:space="preserve">0.00085 mg/kg</t>
  </si>
  <si>
    <t xml:space="preserve">TOXIA6 Toxicon. (Pergamon Press Ltd., Headington Hill Hall, Oxford OX3 OBW, UK) V.1- 1962- Volume(issue)/page/year: 20,191,1982</t>
  </si>
  <si>
    <t xml:space="preserve">29QKAZ "Toxins of Animal and Plant Origin, Proceedings International Symposium, 2nd, 1970," de Vries, A., and E. Kochva, eds., 3 vols., New York, Gordon and Breach Science Pub., 1971-73 Volume(issue)/page/year: 3,863,1973</t>
  </si>
  <si>
    <t xml:space="preserve">LD50 IV much lower than comparable test, same thing happened with Vipera berus LD50 IV from the same source. Confirmation is needed.</t>
  </si>
  <si>
    <t xml:space="preserve">Vipera ammodytes montandoni</t>
  </si>
  <si>
    <t xml:space="preserve">0.35000 mg/kg</t>
  </si>
  <si>
    <t xml:space="preserve">ARCHUNDIA ET AL, 2011 - scientific paper -</t>
  </si>
  <si>
    <t xml:space="preserve">Lethal dose given as median lethal dose per Mouse (LD50 in µg/mouse, 18–20 g mice). LD was 7.0 µg/mouse. Converted to mg/kg with a supposed mouse weight of 20 g.</t>
  </si>
  <si>
    <t xml:space="preserve">Vipera ammodytes ammodytes</t>
  </si>
  <si>
    <t xml:space="preserve">0.42000 mg/kg</t>
  </si>
  <si>
    <t xml:space="preserve">Lethal dose given as nd median lethal dose (LD50 in µg/mouse, 18–20 g mice). LD was 8.4 µg/mouse. Converted to mg/kg with a supposed mouse weight of 20 g.</t>
  </si>
  <si>
    <t xml:space="preserve">1.40000 mg/kg</t>
  </si>
  <si>
    <t xml:space="preserve">TOXIA6 Toxicon. (Pergamon Press Ltd., Headington Hill Hall, Oxford OX3 OBW, UK) V.1- 1962- Volume(issue)/page/year: 11,47,1973</t>
  </si>
  <si>
    <t xml:space="preserve">2.00000 mg/kg</t>
  </si>
  <si>
    <t xml:space="preserve">JOIMA3 Journal of Immunology. (Williams &amp; Wilkins Co., 428 E. Preston St., Baltimore, MD 21202) V.1- 1916- Volume(issue)/page/year: 67,299,1951</t>
  </si>
  <si>
    <t xml:space="preserve">Vipera berus </t>
  </si>
  <si>
    <t xml:space="preserve">This LD50 IV value is surprisingly low, comparing to other published data for the same species and the same route of exposure. Further confirmation is required.</t>
  </si>
  <si>
    <t xml:space="preserve">Vipera berus berus</t>
  </si>
  <si>
    <t xml:space="preserve">0.41000 mg/kg</t>
  </si>
  <si>
    <t xml:space="preserve">MALINA, TAMÁS, 2015 - dissertation/thesis -</t>
  </si>
  <si>
    <t xml:space="preserve">Taken from sample HU1.</t>
  </si>
  <si>
    <t xml:space="preserve">0.47000 mg/kg</t>
  </si>
  <si>
    <t xml:space="preserve">Lethal dose given as median lethal dose per Mouse (LD50 in µg/mouse, 18–20 g mice). LD was 9.4 µg/mouse. Converted to mg/kg with a supposed mouse weight of 20 g.</t>
  </si>
  <si>
    <t xml:space="preserve">0.72000 mg/kg</t>
  </si>
  <si>
    <t xml:space="preserve">Taken from Austrian species.</t>
  </si>
  <si>
    <t xml:space="preserve">0.80000 mg/kg</t>
  </si>
  <si>
    <t xml:space="preserve">Vipera berus nikolskii</t>
  </si>
  <si>
    <t xml:space="preserve">0.83000 mg/kg</t>
  </si>
  <si>
    <t xml:space="preserve">0.86000 mg/kg</t>
  </si>
  <si>
    <t xml:space="preserve">TOXIA6 Toxicon. (Pergamon Press Ltd., Headington Hill Hall, Oxford OX3 OBW, UK) V.1- 1962- Volume(issue)/page/year: 31,743,1993</t>
  </si>
  <si>
    <t xml:space="preserve">1.00000 mg/kg</t>
  </si>
  <si>
    <t xml:space="preserve">Vipera berus bosniensis</t>
  </si>
  <si>
    <t xml:space="preserve">Naja nigricollis </t>
  </si>
  <si>
    <t xml:space="preserve">0.03000 mg/kg</t>
  </si>
  <si>
    <t xml:space="preserve">TOXIA6 Toxicon. (Pergamon Press Ltd., Headington Hill Hall, Oxford OX3 OBW, UK) V.1- 1962- Volume(issue)/page/year: 20,111,1982</t>
  </si>
  <si>
    <t xml:space="preserve">0.10000 mg/kg</t>
  </si>
  <si>
    <t xml:space="preserve">TOXIA6 Toxicon. (Pergamon Press Ltd., Headington Hill Hall, Oxford OX3 OBW, UK) V.1- 1962- Volume(issue)/page/year: 10,151,1972</t>
  </si>
  <si>
    <t xml:space="preserve">0.30000 mg/kg</t>
  </si>
  <si>
    <t xml:space="preserve">TOXIA6 Toxicon. (Pergamon Press Ltd., Headington Hill Hall, Oxford OX3 OBW, UK) V.1- 1962- Volume(issue)/page/year: 2,5,1964</t>
  </si>
  <si>
    <t xml:space="preserve">0.33000 mg/kg</t>
  </si>
  <si>
    <t xml:space="preserve">30FDAB "Neuropoisons: Their Pathophysiological Actions, 1971-1974," Simpson, L.L., and D.R. Curtis, eds., New York, Plenum Pub. Corp., 1974 Volume(issue)/page/year: 1,21,1971</t>
  </si>
  <si>
    <t xml:space="preserve">COREAF Comptes Rendus Hebdomadaires des Seances, Academie des Sciences. (Paris, France) V.1-261, 1835-1965. For publisher information, see CRASEV. Volume(issue)/page/year: 251,1822,1960</t>
  </si>
  <si>
    <t xml:space="preserve">0.35200 mg/kg</t>
  </si>
  <si>
    <t xml:space="preserve">TOXIA6 Toxicon. (Pergamon Press Ltd., Headington Hill Hall, Oxford OX3 OBW, UK) V.1- 1962- Volume(issue)/page/year: 18,384,1980</t>
  </si>
  <si>
    <t xml:space="preserve">0.44000 mg/kg</t>
  </si>
  <si>
    <t xml:space="preserve">ABDOU ET AL, 2015 - scientific paper -</t>
  </si>
  <si>
    <t xml:space="preserve">TOXIA6 Toxicon. (Pergamon Press Ltd., Headington Hill Hall, Oxford OX3 OBW, UK) V.1- 1962- Volume(issue)/page/year: 13,475,1975</t>
  </si>
  <si>
    <t xml:space="preserve">1.21000 mg/kg</t>
  </si>
  <si>
    <t xml:space="preserve">PETRAS ET AL, 2010 - scientific paper -</t>
  </si>
  <si>
    <t xml:space="preserve">1.25000 mg/kg</t>
  </si>
  <si>
    <t xml:space="preserve">1.27000 mg/kg</t>
  </si>
  <si>
    <t xml:space="preserve">Snakes collected in Nigeria. Reported testpool consisted of 1 snake.Recalculation from "µg/Mouse (18-20 g)" to "mg/kg" based on a mouse weight of 20 g.</t>
  </si>
  <si>
    <t xml:space="preserve">1.28000 mg/kg</t>
  </si>
  <si>
    <t xml:space="preserve">Robert A. Harrison, George O. Oluoch, Stuart Ainsworth, Jaffer Alsolaiss, Fiona Bolton, Ana-Silvia Arias, Jose-Maria Gutierrez, Paul Rowley, Stephen Kalya, Hastings Ozwara, Nicholas R. Casewell, 2017 - scientific paper -</t>
  </si>
  <si>
    <t xml:space="preserve">1.50000 mg/kg</t>
  </si>
  <si>
    <t xml:space="preserve">1.60000 mg/kg</t>
  </si>
  <si>
    <t xml:space="preserve">HSZPAZ Hoppe-Seyler's Zeitschrift fuer Physiologische Chemie. (Walter de Gruyter, Inc., 200 Saw Mill River Rd., Hawthorne, NY 10532) V.21- 1895/96- Volume(issue)/page/year: 297,104,1954</t>
  </si>
  <si>
    <t xml:space="preserve">Crotalus scutulatus </t>
  </si>
  <si>
    <t xml:space="preserve">EAKER, WALDSTROEM, 1980 - scientific paper -</t>
  </si>
  <si>
    <t xml:space="preserve">confirmed</t>
  </si>
  <si>
    <t xml:space="preserve">0.23000 mg/kg</t>
  </si>
  <si>
    <t xml:space="preserve">JOIMA3 Journal of Immunology. (Williams &amp; Wilkins Co., 428 E. Preston St., Baltimore, MD 21202) V.1- 1916- Volume(issue)/page/year: 29,165,1935</t>
  </si>
  <si>
    <t xml:space="preserve">Crotalus scutulatus scutulatus</t>
  </si>
  <si>
    <t xml:space="preserve">TOXIA6 Toxicon. (Pergamon Press Ltd., Headington Hill Hall, Oxford OX3 OBW, UK) V.1- 1962- Volume(issue)/page/year: 23,11,1985</t>
  </si>
  <si>
    <t xml:space="preserve">0.03700 mg/kg</t>
  </si>
  <si>
    <t xml:space="preserve">85IWAZ "Rattlesnakes: Their Habits, Life Histories, and Influence on Mankind," Klauber, L.M., 2 vols., Los Angeles, Univ. of California Press, 1956 Volume(issue)/page/year: 2,766,1956</t>
  </si>
  <si>
    <t xml:space="preserve">0.11000 mg/kg</t>
  </si>
  <si>
    <t xml:space="preserve">TOXIA6 Toxicon. (Pergamon Press Ltd., Headington Hill Hall, Oxford OX3 OBW, UK) V.1- 1962- Volume(issue)/page/year: 16,81,1978</t>
  </si>
  <si>
    <t xml:space="preserve">0.17800 mg/kg</t>
  </si>
  <si>
    <t xml:space="preserve">TOXIA6 Toxicon. (Pergamon Press Ltd., Headington Hill Hall, Oxford OX3 OBW, UK) V.1- 1962- Volume(issue)/page/year: 9,131,1971</t>
  </si>
  <si>
    <t xml:space="preserve">Crotalus scutulatus salvini</t>
  </si>
  <si>
    <t xml:space="preserve">0.18000 mg/kg</t>
  </si>
  <si>
    <t xml:space="preserve">0.20000 mg/kg</t>
  </si>
  <si>
    <t xml:space="preserve">TOXIA6 Toxicon. (Pergamon Press Ltd., Headington Hill Hall, Oxford OX3 OBW, UK) V.1- 1962- Volume(issue)/page/year: 19,473,1981</t>
  </si>
  <si>
    <t xml:space="preserve">0.21000 mg/kg</t>
  </si>
  <si>
    <t xml:space="preserve">44VRAY "Natural Toxins, Proceedings of the International Symposium on Animal, Plant Microbial Toxins, 6th, 1979," Eaker, D., and T. Waldstroem, eds., Oxford, UK, Pergamon Press Ltd., 1980. Also published as TOXIA6 (Suppl 2), 1980. Volume(issue)/page/year: -,13,1980</t>
  </si>
  <si>
    <t xml:space="preserve">0.32000 mg/kg</t>
  </si>
  <si>
    <t xml:space="preserve">TOXIA6 Toxicon. (Pergamon Press Ltd., Headington Hill Hall, Oxford OX3 OBW, UK) V.1- 1962- Volume(issue)/page/year: 23,825,1985</t>
  </si>
  <si>
    <t xml:space="preserve">0.70000 mg/kg</t>
  </si>
  <si>
    <t xml:space="preserve">TOXIA6 Toxicon. (Pergamon Press Ltd., Headington Hill Hall, Oxford OX3 OBW, UK) V.1- 1962- Volume(issue)/page/year: 23,23,1985</t>
  </si>
  <si>
    <t xml:space="preserve">TOXIA6 Toxicon. (Pergamon Press Ltd., Headington Hill Hall, Oxford OX3 OBW, UK) V.1- 1962- Volume(issue)/page/year: 15,129,1977</t>
  </si>
  <si>
    <t xml:space="preserve">1.90000 mg/kg</t>
  </si>
  <si>
    <t xml:space="preserve">TOXIA6 Toxicon. (Pergamon Press Ltd., Headington Hill Hall, Oxford OX3 OBW, UK) V.1- 1962- Volume(issue)/page/year: 23,63,1985</t>
  </si>
  <si>
    <t xml:space="preserve">Daboia russelii </t>
  </si>
  <si>
    <t xml:space="preserve">IJEBA6 Indian Journal of Experimental Biology. (Publications &amp; Information Directorate, CSIR, Hillside Rd., New Delhi 110 012, India) V.1- 1963- Volume(issue)/page/year: 30,1158,1992</t>
  </si>
  <si>
    <t xml:space="preserve">0.02050 mg/kg</t>
  </si>
  <si>
    <t xml:space="preserve">0.02500 mg/kg</t>
  </si>
  <si>
    <t xml:space="preserve">SCIEAS Science. (American Assoc. for the Advancement of Science, 1333 H St., NW, Washington, DC 20005) V.1- 1895- Volume(issue)/page/year: 117,47,1953</t>
  </si>
  <si>
    <t xml:space="preserve">0.03500 mg/kg</t>
  </si>
  <si>
    <t xml:space="preserve">JPPMAB Journal of Pharmacy and Pharmacology. (Pharmaceutical Soc. of Great Britain, 1 Lambeth High St., London SEI 7JN, UK) V.1- 1949- Volume(issue)/page/year: 16,79,1964</t>
  </si>
  <si>
    <t xml:space="preserve">0.08000 mg/kg</t>
  </si>
  <si>
    <t xml:space="preserve">19DDA6 "Animal Toxins, a Collection of Papers Presented at the International Symposium on Animal Toxins, 1st, 1966," Russell, F.E., and P.R. Saunders, eds., New York, Pergamon Press Inc., 1967 Volume(issue)/page/year: -,269,1967</t>
  </si>
  <si>
    <t xml:space="preserve">0.10200 mg/kg</t>
  </si>
  <si>
    <t xml:space="preserve">MADUWAGE ET AL, 2016 - scientific paper -</t>
  </si>
  <si>
    <t xml:space="preserve">0.13500 mg/kg</t>
  </si>
  <si>
    <t xml:space="preserve">Snakes collected in Thailand. Reported testpool consisted of 20 snakes.Recalculation from "µg/Mouse (18-20 g)" to "mg/kg" based on a mouse weight of 20 g.</t>
  </si>
  <si>
    <t xml:space="preserve">Snakes collected in Burma. Number of snakes in test pool not given.Recalculation from "µg/Mouse (18-20 g)" to "mg/kg" based on a mouse weight of 20 g.</t>
  </si>
  <si>
    <t xml:space="preserve">0.26000 mg/kg</t>
  </si>
  <si>
    <t xml:space="preserve">Snakes collected in India. Reported testpool consisted of 10+ snakes.Recalculation from "µg/Mouse (18-20 g)" to "mg/kg" based on a mouse weight of 20 g.</t>
  </si>
  <si>
    <t xml:space="preserve">0.40000 mg/kg</t>
  </si>
  <si>
    <t xml:space="preserve">TAN ET AL, 2011 - scientific paper -</t>
  </si>
  <si>
    <t xml:space="preserve">0.89000 mg/kg</t>
  </si>
  <si>
    <t xml:space="preserve">JOIMA3 Journal of Immunology. (Williams &amp; Wilkins Co., 428 E. Preston St., Baltimore, MD 21202) V.1- 1916- Volume(issue)/page/year: 95,867,1965</t>
  </si>
  <si>
    <t xml:space="preserve">1.33000 mg/kg</t>
  </si>
  <si>
    <t xml:space="preserve">TOXIA6 Toxicon. (Pergamon Press Ltd., Headington Hill Hall, Oxford OX3 OBW, UK) V.1- 1962- Volume(issue)/page/year: 28,461,1990</t>
  </si>
  <si>
    <t xml:space="preserve">2.27000 mg/kg</t>
  </si>
  <si>
    <t xml:space="preserve">8.25000 mg/kg</t>
  </si>
  <si>
    <t xml:space="preserve">16.25000 mg/kg</t>
  </si>
  <si>
    <t xml:space="preserve">IJEBA6 Indian Journal of Experimental Biology. (Publications &amp; Information Directorate, CSIR, Hillside Rd., New Delhi 110 012, India) V.1- 1963- Volume(issue)/page/year: 28,691,1990</t>
  </si>
  <si>
    <t xml:space="preserve">Bungarus caeruleus </t>
  </si>
  <si>
    <t xml:space="preserve">Tan NH, Ponnudurai G. A comparative study on the biological properties of krait (Genus Bungarus) venoms. Comp Biochem Physiol C. 1990;95(1):105-9</t>
  </si>
  <si>
    <t xml:space="preserve">TAN, 2009 - scientific paper -</t>
  </si>
  <si>
    <t xml:space="preserve">0.13000 mg/kg</t>
  </si>
  <si>
    <t xml:space="preserve">0.00800 mg/kg</t>
  </si>
  <si>
    <t xml:space="preserve">TOXIA6 Toxicon. (Pergamon Press Ltd., Headington Hill Hall, Oxford OX3 OBW, UK) V.1- 1962- Volume(issue)/page/year: 14,451,1976</t>
  </si>
  <si>
    <t xml:space="preserve">MIRAJKAR ET AL, 2006 - scientific paper -</t>
  </si>
  <si>
    <t xml:space="preserve">0.09000 mg/kg</t>
  </si>
  <si>
    <t xml:space="preserve">0.09600 mg/kg</t>
  </si>
  <si>
    <t xml:space="preserve">IJMRAQ Indian Journal of Medical Research. (Indian Council of Medical Research, Ansari Nagar, New Delhi 110 029, India) V.1- 1913- Volume(issue)/page/year: 60,512,1972</t>
  </si>
  <si>
    <t xml:space="preserve">0.12000 mg/kg</t>
  </si>
  <si>
    <t xml:space="preserve">0.19600 mg/kg</t>
  </si>
  <si>
    <t xml:space="preserve">0.45000 mg/kg</t>
  </si>
  <si>
    <t xml:space="preserve">TOXIA6 Toxicon. (Pergamon Press Ltd., Headington Hill Hall, Oxford OX3 OBW, UK) V.1- 1962- Volume(issue)/page/year: 5,47,1967</t>
  </si>
  <si>
    <t xml:space="preserve">Bungarus candidus </t>
  </si>
  <si>
    <t xml:space="preserve">16. Tan NH, Ponnudurai G. A comparative study on the biological properties of krait (Genus Bungarus) venoms. Comp Biochem Physiol C. 1990;95(1):105-9.</t>
  </si>
  <si>
    <t xml:space="preserve">CHANHOME ET AL, 2009 - scientific paper -</t>
  </si>
  <si>
    <t xml:space="preserve">Mean value of this snake group. Snakes from Chantaburi and Chonburi representing the eastern population. Dried venom. The liquid (fresh) venom was weighed immediately before frozen at -20°C and lyophilized by Freeze Dryer (Modulyo, EDWARDS). Swiss albino mice (18-20 g) were obtained from laboratory animal unit of QSMI. The lethal toxicity of the venom was determined by intravenous injection of 0.2 ml of serially 1.4 fold-diluted venom solutions into the tail vein of mice. The LD50 was calculated by the method of Reed-Muench (1938) and 95% confidence limits by the method of Pizzi (1950).</t>
  </si>
  <si>
    <t xml:space="preserve">0.06100 mg/kg</t>
  </si>
  <si>
    <t xml:space="preserve">Mean value of this snake group. Snakes were collected from Nakhon Si Thammarat representing the southern population. Dried venom. The liquid (fresh) venom was weighed immediately before frozen at -20°C and lyophilized by Freeze Dryer (Modulyo, EDWARDS). Swiss albino mice (18-20 g) were obtained from laboratory animal unit of QSMI. The lethal toxicity of the venom was determined by intravenous injection of 0.2 ml of serially 1.4 fold-diluted venom solutions into the tail vein of mice. The LD50 was calculated by the method of Reed-Muench (1938) and 95% confidence limits by the method of Pizzi (1950).</t>
  </si>
  <si>
    <t xml:space="preserve">0.06400 mg/kg</t>
  </si>
  <si>
    <t xml:space="preserve">Mean value of this snake group. Snakes from Nakhon Ratchasima representing the northeastern population. Dried venom. The liquid (fresh) venom was weighed immediately before frozen at -20°C and lyophilized by Freeze Dryer (Modulyo, EDWARDS). Swiss albino mice (18-20 g) were obtained from laboratory animal unit of QSMI. The lethal toxicity of the venom was determined by intravenous injection of 0.2 ml of serially 1.4 fold-diluted venom solutions into the tail vein of mice. The LD50 was calculated by the method of Reed-Muench (1938) and 95% confidence limits by the method of Pizzi (1950).</t>
  </si>
  <si>
    <t xml:space="preserve">0.07000 mg/kg</t>
  </si>
  <si>
    <t xml:space="preserve">Mean value of this snake group. Snakes were collected from snake husbandry unit, snake farm of Queen Saovabha Memorial Institute (QSMI). Dried venom. The liquid (fresh) venom was weighed immediately before frozen at -20°C and lyophilized by Freeze Dryer (Modulyo, EDWARDS). Swiss albino mice (18-20 g) were obtained from laboratory animal unit of QSMI. The lethal toxicity of the venom was determined by intravenous injection of 0.2 ml of serially 1.4 fold-diluted venom solutions into the tail vein of mice. The LD50 was calculated by the method of Reed-Muench (1938) and 95% confidence limits by the method of Pizzi (1950).</t>
  </si>
  <si>
    <t xml:space="preserve">TOXIA6 Toxicon. (Pergamon Press Ltd., Headington Hill Hall, Oxford OX3 OBW, UK) V.1- 1962- Volume(issue)/page/year: 27,1065,1989</t>
  </si>
  <si>
    <t xml:space="preserve">Crotalus oreganus concolor</t>
  </si>
  <si>
    <t xml:space="preserve">0.04500 mg/kg</t>
  </si>
  <si>
    <t xml:space="preserve">TOXIA6 Toxicon. (Pergamon Press Ltd., Headington Hill Hall, Oxford OX3 OBW, UK) V.1- 1962- Volume(issue)/page/year: 23,361,1985</t>
  </si>
  <si>
    <t xml:space="preserve">Crotalus oreganus helleri</t>
  </si>
  <si>
    <t xml:space="preserve">PWPSA8 Proceedings of the Western Pharmacology Society. (Univ. of California Dept. of Pharmacology, Los Angeles, CA 90024) V.1- 1958- Volume(issue)/page/year: 16,58,1973</t>
  </si>
  <si>
    <t xml:space="preserve">Crotalus oreganus </t>
  </si>
  <si>
    <t xml:space="preserve">0.17100 mg/kg</t>
  </si>
  <si>
    <t xml:space="preserve">Crotalus oreganus abyssus</t>
  </si>
  <si>
    <t xml:space="preserve">0.25000 mg/kg</t>
  </si>
  <si>
    <t xml:space="preserve">0.28600 mg/kg</t>
  </si>
  <si>
    <t xml:space="preserve">Crotalus oreganus lutosus</t>
  </si>
  <si>
    <t xml:space="preserve">0.31400 mg/kg</t>
  </si>
  <si>
    <t xml:space="preserve">0.42900 mg/kg</t>
  </si>
  <si>
    <t xml:space="preserve">0.58000 mg/kg</t>
  </si>
  <si>
    <t xml:space="preserve">TOXIA6 Toxicon. (Pergamon Press Ltd., Headington Hill Hall, Oxford OX3 OBW, UK) V.1- 1962- Volume(issue)/page/year: 16,431,1978</t>
  </si>
  <si>
    <t xml:space="preserve">1.11500 mg/kg</t>
  </si>
  <si>
    <t xml:space="preserve">Snakes collected in N. America. Reported testpool consisted of 1 snake.Recalculation from "µg/Mouse (18-20 g)" to "mg/kg" based on a mouse weight of 20 g.</t>
  </si>
  <si>
    <t xml:space="preserve">1.20000 mg/kg</t>
  </si>
  <si>
    <t xml:space="preserve">1.29000 mg/kg</t>
  </si>
  <si>
    <t xml:space="preserve">1.56000 mg/kg</t>
  </si>
  <si>
    <t xml:space="preserve">PAASAH Publication of the American Association for the Advancement of Science. (Washington, DC) No.1-94, 1934-73. Discontinued. Volume(issue)/page/year: 44,145,1956</t>
  </si>
  <si>
    <t xml:space="preserve">2.10000 mg/kg</t>
  </si>
  <si>
    <t xml:space="preserve">2.20000 mg/kg</t>
  </si>
  <si>
    <t xml:space="preserve">Crotalus oreganus caliginis</t>
  </si>
  <si>
    <t xml:space="preserve">2.30000 mg/kg</t>
  </si>
  <si>
    <t xml:space="preserve">2.50000 mg/kg</t>
  </si>
  <si>
    <t xml:space="preserve">KLAUBER, 1956 - book -</t>
  </si>
  <si>
    <t xml:space="preserve">85IWAZ "Rattlesnakes: Their Habits, Life Histories, and Influence on Mankind," Klauber, L.M., 2 vols., Los Angeles, Univ. of California Press, 1956 Volume(issue)/page/year: 2,771,1956</t>
  </si>
  <si>
    <t xml:space="preserve">3.20000 mg/kg</t>
  </si>
  <si>
    <t xml:space="preserve">3.56000 mg/kg</t>
  </si>
  <si>
    <t xml:space="preserve">3.60000 mg/kg</t>
  </si>
  <si>
    <t xml:space="preserve">4.00000 mg/kg</t>
  </si>
  <si>
    <t xml:space="preserve">TOXIA6 Toxicon. (Pergamon Press Ltd., Headington Hill Hall, Oxford OX3 OBW, UK) V.1- 1962- Volume(issue)/page/year: 19,181,1981</t>
  </si>
  <si>
    <t xml:space="preserve">4.20000 mg/kg</t>
  </si>
  <si>
    <t xml:space="preserve">4.54500 mg/kg</t>
  </si>
  <si>
    <t xml:space="preserve">85IWAZ "Rattlesnakes: Their Habits, Life Histories, and Influence on Mankind," Klauber, L.M., 2 vols., Los Angeles, Univ. of California Press, 1956 Volume(issue)/page/year: 2,767,1956</t>
  </si>
  <si>
    <t xml:space="preserve">5.10000 mg/kg</t>
  </si>
  <si>
    <t xml:space="preserve">15.00000 mg/kg</t>
  </si>
  <si>
    <t xml:space="preserve">TOXIA6 Toxicon. (Pergamon Press Ltd., Headington Hill Hall, Oxford OX3 OBW, UK) V.1- 1962- Volume(issue)/page/year: 25,767,1987</t>
  </si>
  <si>
    <t xml:space="preserve">TOXIA6 Toxicon. (Pergamon Press Ltd., Headington Hill Hall, Oxford OX3 OBW, UK) V.1- 1962- Volume(issue)/page/year: 11,461,1973</t>
  </si>
  <si>
    <t xml:space="preserve">1000.00000 mg/kg</t>
  </si>
  <si>
    <t xml:space="preserve">This dose seems extremely high, but the author reports it as "1 gm/kg".</t>
  </si>
  <si>
    <t xml:space="preserve">Crotalus durissus </t>
  </si>
  <si>
    <t xml:space="preserve">0.00074 mg/kg</t>
  </si>
  <si>
    <t xml:space="preserve">Crotalus durissus terrificus</t>
  </si>
  <si>
    <t xml:space="preserve">0.00086 mg/kg</t>
  </si>
  <si>
    <t xml:space="preserve">0.00860 mg/kg</t>
  </si>
  <si>
    <t xml:space="preserve">0.04700 mg/kg</t>
  </si>
  <si>
    <t xml:space="preserve">0.04780 mg/kg</t>
  </si>
  <si>
    <t xml:space="preserve">TOXIA6 Toxicon. (Pergamon Press Ltd., Headington Hill Hall, Oxford OX3 OBW, UK) V.1- 1962- Volume(issue)/page/year: 26,207,1988</t>
  </si>
  <si>
    <t xml:space="preserve">0.04800 mg/kg</t>
  </si>
  <si>
    <t xml:space="preserve">TOXID9 Toxicologist. (Soc. of Toxicology, Inc., 475 Wolf Ledge Parkway, Akron, OH 44311) V.1- 1981- Volume(issue)/page/year: 35,931,1997</t>
  </si>
  <si>
    <t xml:space="preserve">0.09300 mg/kg</t>
  </si>
  <si>
    <t xml:space="preserve">TOXIA6 Toxicon. (Pergamon Press Ltd., Headington Hill Hall, Oxford OX3 OBW, UK) V.1- 1962- Volume(issue)/page/year: 3,187,1966</t>
  </si>
  <si>
    <t xml:space="preserve">0.12500 mg/kg</t>
  </si>
  <si>
    <t xml:space="preserve">TOXIA6 Toxicon. (Pergamon Press Ltd., Headington Hill Hall, Oxford OX3 OBW, UK) V.1- 1962- Volume(issue)/page/year: 8,135,1970</t>
  </si>
  <si>
    <t xml:space="preserve">85IWAZ "Rattlesnakes: Their Habits, Life Histories, and Influence on Mankind," Klauber, L.M., 2 vols., Los Angeles, Univ. of California Press, 1956 Volume(issue)/page/year: 2,768,1956</t>
  </si>
  <si>
    <t xml:space="preserve">Crotalus durissus durissus</t>
  </si>
  <si>
    <t xml:space="preserve">0.32900 mg/kg</t>
  </si>
  <si>
    <t xml:space="preserve">TOXIA6 Toxicon. (Pergamon Press Ltd., Headington Hill Hall, Oxford OX3 OBW, UK) V.1- 1962- Volume(issue)/page/year: 9,279,1971</t>
  </si>
  <si>
    <t xml:space="preserve">0.60000 mg/kg</t>
  </si>
  <si>
    <t xml:space="preserve">AJTMAQ American Journal of Tropical Medicine. (Baltimore, MD) V.1-31, 1921-51. For publisher information, see AJTHAB. Volume(issue)/page/year: 31,489,1951</t>
  </si>
  <si>
    <t xml:space="preserve">0.66700 mg/kg</t>
  </si>
  <si>
    <t xml:space="preserve">1.24400 mg/kg</t>
  </si>
  <si>
    <t xml:space="preserve">1.40500 mg/kg</t>
  </si>
  <si>
    <t xml:space="preserve">Snakes collected in Costa Rica. Reported testpool consisted of 3 snakes.Recalculation from "µg/Mouse (18-20 g)" to "mg/kg" based on a mouse weight of 20 g.</t>
  </si>
  <si>
    <t xml:space="preserve">COREAF Comptes Rendus Hebdomadaires des Seances, Academie des Sciences. (Paris, France) V.1-261, 1835-1965. For publisher information, see CRASEV. Volume(issue)/page/year: 260,5408,1965</t>
  </si>
  <si>
    <t xml:space="preserve">2.85000 mg/kg</t>
  </si>
  <si>
    <t xml:space="preserve">Crotalus tigris </t>
  </si>
  <si>
    <t xml:space="preserve">0.01100 mg/kg</t>
  </si>
  <si>
    <t xml:space="preserve">TOXIA6 Toxicon. (Pergamon Press Ltd., Headington Hill Hall, Oxford OX3 OBW, UK) V.1- 1962- Volume(issue)/page/year: 28,1447,1990</t>
  </si>
  <si>
    <t xml:space="preserve">0.05600 mg/kg</t>
  </si>
  <si>
    <t xml:space="preserve">TOXIA6 Toxicon. (Pergamon Press Ltd., Headington Hill Hall, Oxford OX3 OBW, UK) V.1- 1962- Volume(issue)/page/year: 22,828,1984</t>
  </si>
  <si>
    <t xml:space="preserve">Atractaspis microlepidota </t>
  </si>
  <si>
    <t xml:space="preserve">0.06000 mg/kg</t>
  </si>
  <si>
    <t xml:space="preserve">TOXIA6 Toxicon. (Pergamon Press Ltd., Headington Hill Hall, Oxford OX3 OBW, UK) V.1- 1962- Volume(issue)/page/year: 23,623,1985</t>
  </si>
  <si>
    <t xml:space="preserve">TOXIA6 Toxicon. (Pergamon Press Ltd., Headington Hill Hall, Oxford OX3 OBW, UK) V.1- 1962- Volume(issue)/page/year: 6,59,1968</t>
  </si>
  <si>
    <t xml:space="preserve">Dispholidus typus </t>
  </si>
  <si>
    <t xml:space="preserve">0.00500 mg/kg</t>
  </si>
  <si>
    <t xml:space="preserve">SAMJAF South African Medical Journal. (Medical Assoc. of South Africa, Secy., P.O. Box 643, Cape Town, S. Africa) V.6- 1932- Volume(issue)/page/year: 14,236,1940</t>
  </si>
  <si>
    <t xml:space="preserve">0.03300 mg/kg</t>
  </si>
  <si>
    <t xml:space="preserve">Exactly the same value reported by this source for intramuscular &amp; subcutaneous injection.</t>
  </si>
  <si>
    <t xml:space="preserve">0.06700 mg/kg</t>
  </si>
  <si>
    <t xml:space="preserve">23EIAT "Venomous Animals and Their Venoms," Buecherl, W., and E.E. Buckley, eds., 3 vols., New York, Academic Press, Inc., 1968-71 Volume(issue)/page/year: 1,437,1968</t>
  </si>
  <si>
    <t xml:space="preserve">Grasset, E.; Schaafsma, A.W. Studies on the venom of the boomslang (Dispholidus typus). S. Afr. Med. J. 1940, 14, 236–241.</t>
  </si>
  <si>
    <t xml:space="preserve">MACKESSY, 2002 - scientific paper -</t>
  </si>
  <si>
    <t xml:space="preserve">Exactly the same value reported by this source for intraperitoneal &amp; intravenous injection.</t>
  </si>
  <si>
    <t xml:space="preserve">1.30000 mg/kg</t>
  </si>
  <si>
    <t xml:space="preserve">Weinstein, S.A.; Smith, L.A. Chromatographic profiles and properties of Duvernoy’s secretions from some boigine and dispholidine colubrids. Herpetologica 1993, 49, 78–94.</t>
  </si>
  <si>
    <t xml:space="preserve">1.80000 mg/kg</t>
  </si>
  <si>
    <t xml:space="preserve">10.00000 mg/kg</t>
  </si>
  <si>
    <t xml:space="preserve">12.50000 mg/kg</t>
  </si>
  <si>
    <t xml:space="preserve">[57.] Minton, S.A. Venom Diseases; Thomas Press: Illinois, 1974 [59.] Minton, S.A.; Minton, M.R. Venomous Reptiles; Scribners: New York, 1980</t>
  </si>
  <si>
    <t xml:space="preserve">Bungarus multicinctus </t>
  </si>
  <si>
    <t xml:space="preserve">0.00031 mg/kg</t>
  </si>
  <si>
    <t xml:space="preserve">TOXIA6 Toxicon. (Pergamon Press Ltd., Headington Hill Hall, Oxford OX3 OBW, UK) V.1- 1962- Volume(issue)/page/year: 7,89,1969</t>
  </si>
  <si>
    <t xml:space="preserve">Wild bird species, not defined by author.</t>
  </si>
  <si>
    <t xml:space="preserve">0.00078 mg/kg</t>
  </si>
  <si>
    <t xml:space="preserve">0.00095 mg/kg</t>
  </si>
  <si>
    <t xml:space="preserve">85ITAQ "Collected Papers on Snake Venoms: Contributions from the Pharmacological Institute, National Taiwan University, Taipei, Taiwan, China, 1948-1973," Lee, C.Y., et al., eds., Taipei, National Taiwan Univ., 1974 Volume(issue)/page/year: -,129,1974</t>
  </si>
  <si>
    <t xml:space="preserve">0.00250 mg/kg</t>
  </si>
  <si>
    <t xml:space="preserve">0.01900 mg/kg</t>
  </si>
  <si>
    <t xml:space="preserve">JPETAB Journal of Pharmacology and Experimental Therapeutics. (Williams &amp; Wilkins Co., 428 E. Preston St., Baltimore, MD 21202) V.1- 1909/10- Volume(issue)/page/year: 246,992,1988</t>
  </si>
  <si>
    <t xml:space="preserve">0.07100 mg/kg</t>
  </si>
  <si>
    <t xml:space="preserve">0.16000 mg/kg</t>
  </si>
  <si>
    <t xml:space="preserve">TIHHAH Tai-wan I Hsueh Hui Tsa Chih. Journal of the Formosan Medical Association. (Tai-wan I Hsueh Hui, 1, Sect. 1 Jen-ai Road, Taipei, Taiwan) V.45- 1946- Volume(issue)/page/year: 61,239,1962</t>
  </si>
  <si>
    <t xml:space="preserve">TOXIA6 Toxicon. (Pergamon Press Ltd., Headington Hill Hall, Oxford OX3 OBW, UK) V.1- 1962- Volume(issue)/page/year: 3,281,1966</t>
  </si>
  <si>
    <t xml:space="preserve">Naja siamensis </t>
  </si>
  <si>
    <t xml:space="preserve">0.07500 mg/kg</t>
  </si>
  <si>
    <t xml:space="preserve">EXPEAM Experientia. (Birkhaeuser Verlag, POB 133, CH-4010 Basel, Switzerland) V.1- 1945- Volume(issue)/page/year: 29,1319,1973</t>
  </si>
  <si>
    <t xml:space="preserve">YAP ET AL, 2011 - scientific paper -</t>
  </si>
  <si>
    <t xml:space="preserve">TOXIA6 Toxicon. (Pergamon Press Ltd., Headington Hill Hall, Oxford OX3 OBW, UK) V.1- 1962- Volume(issue)/page/year: 5,207,1968</t>
  </si>
  <si>
    <t xml:space="preserve">TOXIA6 Toxicon. (Pergamon Press Ltd., Headington Hill Hall, Oxford OX3 OBW, UK) V.1- 1962- Volume(issue)/page/year: 10,227,1972</t>
  </si>
  <si>
    <t xml:space="preserve">1.07000 mg/kg</t>
  </si>
  <si>
    <t xml:space="preserve">TOXIA6 Toxicon. (Pergamon Press Ltd., Headington Hill Hall, Oxford OX3 OBW, UK) V.1- 1962- Volume(issue)/page/year: 35,1649,1997</t>
  </si>
  <si>
    <t xml:space="preserve">Boiga irregularis </t>
  </si>
  <si>
    <t xml:space="preserve">TOXIA6 Toxicon. (Pergamon Press Ltd., Headington Hill Hall, Oxford OX3 OBW, UK) V.1- 1962- Volume(issue)/page/year: 29,532,1991</t>
  </si>
  <si>
    <t xml:space="preserve">1.10000 mg/kg</t>
  </si>
  <si>
    <t xml:space="preserve">MACKESSY ET AL, 2006 - scientific paper -</t>
  </si>
  <si>
    <t xml:space="preserve">Venom of a neonate snake</t>
  </si>
  <si>
    <t xml:space="preserve">1.75000 mg/kg</t>
  </si>
  <si>
    <t xml:space="preserve">Venom of an adult snake</t>
  </si>
  <si>
    <t xml:space="preserve">4.75000 mg/kg</t>
  </si>
  <si>
    <t xml:space="preserve">Vest, D.K., Mackessy, S.P., Kardong, K.V., 1991. The unique Duvernoy’s secretion of the Brown Treesnakes (Boiga irregularis). Toxicon 29, 532–535.</t>
  </si>
  <si>
    <t xml:space="preserve">Vest et al., 1991</t>
  </si>
  <si>
    <t xml:space="preserve">HILL, MACKESSY, 1999 - scientific paper -</t>
  </si>
  <si>
    <t xml:space="preserve">Probably refering to mice as test animals.</t>
  </si>
  <si>
    <t xml:space="preserve">10.33000 mg/kg</t>
  </si>
  <si>
    <t xml:space="preserve">TOXIA6 Toxicon. (Pergamon Press Ltd., Headington Hill Hall, Oxford OX3 OBW, UK) V.1- 1962- Volume(issue)/page/year: 29,401,1991</t>
  </si>
  <si>
    <t xml:space="preserve">10.50000 mg/kg</t>
  </si>
  <si>
    <t xml:space="preserve">Weinstein, S.A.; Stiles, B.G.; McCoid, M.J.; Smith, L.A.; Kardong, K.V. Variation of lethal potencies and acetylcholine receptor binding activity of Duvernoy’s secretions from the brown tree snake, Boiga ir-regularis Merrem. J. Nat. Toxins 1993, 2, 187–198.</t>
  </si>
  <si>
    <t xml:space="preserve">15.90000 mg/kg</t>
  </si>
  <si>
    <t xml:space="preserve">Weinstein, S.A.; Stiles, B.G.; McCoid, M.J.; Smith, L.A.; Kardong, K.V. Variation of lethal potencies and acetylcholine receptor binding activity of Duvernoy’s secretions from the brown tree snake, Boiga ir-regularis Merrem. J. Nat. Toxins 1993, 2, 187–198</t>
  </si>
  <si>
    <t xml:space="preserve">18.00000 mg/kg</t>
  </si>
  <si>
    <t xml:space="preserve">Venom of a juvenile snake</t>
  </si>
  <si>
    <t xml:space="preserve">31.00000 mg/kg</t>
  </si>
  <si>
    <t xml:space="preserve">34.10000 mg/kg</t>
  </si>
  <si>
    <t xml:space="preserve">80.00000 mg/kg</t>
  </si>
  <si>
    <t xml:space="preserve">Vest, D.K.; Mackessy, S.P.; Kardong, K.V. The unique Duvernoy’s secretion of the brown tree snake (Boiga irregularis). Toxicon 1991, 29, 532–535.</t>
  </si>
  <si>
    <t xml:space="preserve">Hydrophis platurus </t>
  </si>
  <si>
    <t xml:space="preserve">0.05500 mg/kg</t>
  </si>
  <si>
    <t xml:space="preserve">p. 270: MINTON, 1983 and data summarized by this author</t>
  </si>
  <si>
    <t xml:space="preserve">INEICH, LABOUTE, 2002 - book -</t>
  </si>
  <si>
    <t xml:space="preserve">0.08200 mg/kg</t>
  </si>
  <si>
    <t xml:space="preserve">Naja melanoleuca </t>
  </si>
  <si>
    <t xml:space="preserve">CHDDAT Comptes Rendus des Seances de l'Academie des Sciences, Serie D: Sciences Naturelles. (Paris, France) V.262-291, 1966-80. For publisher information, see CRASEV. Volume(issue)/page/year: 280,1757,1975</t>
  </si>
  <si>
    <t xml:space="preserve">0.32400 mg/kg</t>
  </si>
  <si>
    <t xml:space="preserve">Naja kaouthia </t>
  </si>
  <si>
    <t xml:space="preserve">0.11500 mg/kg</t>
  </si>
  <si>
    <t xml:space="preserve">0.12600 mg/kg</t>
  </si>
  <si>
    <t xml:space="preserve">0.14800 mg/kg</t>
  </si>
  <si>
    <t xml:space="preserve">DAS ET AL, 2013 - scientific paper -</t>
  </si>
  <si>
    <t xml:space="preserve">0.16500 mg/kg</t>
  </si>
  <si>
    <t xml:space="preserve">0.17500 mg/kg</t>
  </si>
  <si>
    <t xml:space="preserve">Snakes collected in Thailand. Reported testpool consisted of 15 snakes.Recalculation from "µg/Mouse (18-20 g)" to "mg/kg" based on a mouse weight of 20 g.</t>
  </si>
  <si>
    <t xml:space="preserve">AIPAAV Annales de l'Institut Pasteur (Paris). (Paris, France) V.1-123, 1887-1972. For publisher information, see ANMBCM. Volume(issue)/page/year: 56,511,1936</t>
  </si>
  <si>
    <t xml:space="preserve">0.24000 mg/kg</t>
  </si>
  <si>
    <t xml:space="preserve">0.34000 mg/kg</t>
  </si>
  <si>
    <t xml:space="preserve">Hydrophis elegans </t>
  </si>
  <si>
    <t xml:space="preserve">85EGD4 "Toxins: Animal, Plant and Microbial; Proceedings of the International Symposium," Rosenberg, P., ed., New York, Pergamon Press Inc., 1978 Volume(issue)/page/year: -,341,1978</t>
  </si>
  <si>
    <t xml:space="preserve">0.26200 mg/kg</t>
  </si>
  <si>
    <t xml:space="preserve">TOXIA6 Toxicon. (Pergamon Press Ltd., Headington Hill Hall, Oxford OX3 OBW, UK) V.1- 1962- Volume(issue)/page/year: 14,347,1976</t>
  </si>
  <si>
    <t xml:space="preserve">Echis carinatus </t>
  </si>
  <si>
    <t xml:space="preserve">TOXIA6 Toxicon. (Pergamon Press Ltd., Headington Hill Hall, Oxford OX3 OBW, UK) V.1- 1962- Volume(issue)/page/year: 6,51,1968</t>
  </si>
  <si>
    <t xml:space="preserve">TOXIA6 Toxicon. (Pergamon Press Ltd., Headington Hill Hall, Oxford OX3 OBW, UK) V.1- 1962- Volume(issue)/page/year: 22,373,1984</t>
  </si>
  <si>
    <t xml:space="preserve">0.24100 mg/kg</t>
  </si>
  <si>
    <t xml:space="preserve">0.40500 mg/kg</t>
  </si>
  <si>
    <t xml:space="preserve">Snakes collected in Nigeria. Reported testpool consisted of 13 snakes.Recalculation from "µg/Mouse (18-20 g)" to "mg/kg" based on a mouse weight of 20 g.</t>
  </si>
  <si>
    <t xml:space="preserve">Snakes collected in Kenya. Reported testpool consisted of 61 snakes.Recalculation from "µg/Mouse (18-20 g)" to "mg/kg" based on a mouse weight of 20 g.</t>
  </si>
  <si>
    <t xml:space="preserve">0.61000 mg/kg</t>
  </si>
  <si>
    <t xml:space="preserve">Snakes collected in Iran. Reported testpool consisted of 10+ snakes.Recalculation from "µg/Mouse (18-20 g)" to "mg/kg" based on a mouse weight of 20 g.</t>
  </si>
  <si>
    <t xml:space="preserve">0.66400 mg/kg</t>
  </si>
  <si>
    <t xml:space="preserve">Snakes collected in Kenya. Reported testpool consisted of 10 snakes.Recalculation from "µg/Mouse (18-20 g)" to "mg/kg" based on a mouse weight of 20 g.</t>
  </si>
  <si>
    <t xml:space="preserve">0.78500 mg/kg</t>
  </si>
  <si>
    <t xml:space="preserve">Snakes collected in Oman. Reported testpool consisted of 6 snakes.Recalculation from "µg/Mouse (18-20 g)" to "mg/kg" based on a mouse weight of 20 g.</t>
  </si>
  <si>
    <t xml:space="preserve">0.86500 mg/kg</t>
  </si>
  <si>
    <t xml:space="preserve">Snakes collected in Nigeria. Reported testpool consisted of 4 snakes.Recalculation from "µg/Mouse (18-20 g)" to "mg/kg" based on a mouse weight of 20 g.</t>
  </si>
  <si>
    <t xml:space="preserve">0.89500 mg/kg</t>
  </si>
  <si>
    <t xml:space="preserve">Snakes collected in Iran. Reported testpool consisted of 3440 snakes.Recalculation from "µg/Mouse (18-20 g)" to "mg/kg" based on a mouse weight of 20 g.</t>
  </si>
  <si>
    <t xml:space="preserve">0.95000 mg/kg</t>
  </si>
  <si>
    <t xml:space="preserve">Snakes collected in Pakistan. Number of snakes in test pool not given.Recalculation from "µg/Mouse (18-20 g)" to "mg/kg" based on a mouse weight of 20 g.</t>
  </si>
  <si>
    <t xml:space="preserve">3.76500 mg/kg</t>
  </si>
  <si>
    <t xml:space="preserve">Snakes collected in Saudi Arabia. Reported testpool consisted of 5 snakes.Recalculation from "µg/Mouse (18-20 g)" to "mg/kg" based on a mouse weight of 20 g.</t>
  </si>
  <si>
    <t xml:space="preserve">5.13000 mg/kg</t>
  </si>
  <si>
    <t xml:space="preserve">AIPTAK Archives Internationales de Pharmacodynamie et de Therapie. (Heymans Institute of Pharmacology, De Pintelaan 185, B-9000 Ghent, Belgium) V.4- 1898- Volume(issue)/page/year: 137,299,1962</t>
  </si>
  <si>
    <t xml:space="preserve">5.50000 mg/kg</t>
  </si>
  <si>
    <t xml:space="preserve">TOXIA6 Toxicon. (Pergamon Press Ltd., Headington Hill Hall, Oxford OX3 OBW, UK) V.1- 1962- Volume(issue)/page/year: 23,215,1985</t>
  </si>
  <si>
    <t xml:space="preserve">Ophiophagus hannah </t>
  </si>
  <si>
    <t xml:space="preserve">BICMBE Biochimie. (SPPIF, B.P.22, F-41353 Vineuil, France) V.53- 1971- Volume(issue)/page/year: 61,719,1979</t>
  </si>
  <si>
    <t xml:space="preserve">0.35500 mg/kg</t>
  </si>
  <si>
    <t xml:space="preserve">XUEBAO, 1984 - scientific paper -</t>
  </si>
  <si>
    <t xml:space="preserve">YHHPAL Yaoxue Xuebao. Acta Pharmaceutica Sinica. Pharmaceutical Journal. (China International Book Trading Corp., POB 2820, Beijing, Peop. Rep. China) V.1- 1953- Suspended 1966-78. Volume(issue)/page/year: 19,721,1984</t>
  </si>
  <si>
    <t xml:space="preserve">0.90100 mg/kg</t>
  </si>
  <si>
    <t xml:space="preserve">1.09100 mg/kg</t>
  </si>
  <si>
    <t xml:space="preserve">1.91000 mg/kg</t>
  </si>
  <si>
    <t xml:space="preserve">19DDA6 "Animal Toxins, a Collection of Papers Presented at the International Symposium on Animal Toxins, 1st, 1966," Russell, F.E., and P.R. Saunders, eds., New York, Pergamon Press Inc., 1967 Volume(issue)/page/year: -,283,1967</t>
  </si>
  <si>
    <t xml:space="preserve">Pseudocerastes fieldi </t>
  </si>
  <si>
    <t xml:space="preserve">TOXIA6 Toxicon. (Pergamon Press Ltd., Headington Hill Hall, Oxford OX3 OBW, UK) V.1- 1962- Volume(issue)/page/year: 14,146,1976</t>
  </si>
  <si>
    <t xml:space="preserve">TOXIA6 Toxicon. (Pergamon Press Ltd., Headington Hill Hall, Oxford OX3 OBW, UK) V.1- 1962- Volume(issue)/page/year: 20,203,1982</t>
  </si>
  <si>
    <t xml:space="preserve">Route of injection not defined!</t>
  </si>
  <si>
    <t xml:space="preserve">0.54000 mg/kg</t>
  </si>
  <si>
    <t xml:space="preserve">TOXIA6 Toxicon. (Pergamon Press Ltd., Headington Hill Hall, Oxford OX3 OBW, UK) V.1- 1962- Volume(issue)/page/year: 27,75,1989</t>
  </si>
  <si>
    <t xml:space="preserve">AJTHAB American Journal of Tropical Medicine and Hygiene. (Allen Press, 1041 New Hampshire St., Lawrence, KS 66044) V.1- 1952- Volume(issue)/page/year: 11,861,1962</t>
  </si>
  <si>
    <t xml:space="preserve">Rhabdophis subminiatus </t>
  </si>
  <si>
    <t xml:space="preserve">NJGKBV Snake. (Japan Snake Institute, Hon-machi, Yabuzuka, Nitta-gun, Gunma-ken, Japan) V.1- 1969- Volume(issue)/page/year: 16,16,1984</t>
  </si>
  <si>
    <t xml:space="preserve">[29.] Ferlan, I.; Ferlan, A.; King, T.; Russell, F.E. Preliminary studies on the venom of the colubrid snake Rhabdophis subminiatus (red-necked keel-back). Toxicon 1983, 21, 570–574. [53.] Sakai, A.; Honma, M.; Sawai, Y. The toxicity of venoms extracted from Duvernoy’s glands of certain Asian colubrid snakes. Snake 1984, 16, 16–20 [63.] Theakston, R.D.G.; Reid, H.A.; Romer, J.D. Biological properties of the red-necked keel-back snake (Rhabdophis subminiatus). Toxicon 1979, 17, 190.</t>
  </si>
  <si>
    <t xml:space="preserve">6.50000 mg/kg</t>
  </si>
  <si>
    <t xml:space="preserve">[29.] Ferlan, I.; Ferlan, A.; King, T.; Russell, F.E. Preliminary studies on the venom of the colubrid snake Rhabdophis subminiatus (red-necked keel-back). Toxicon 1983, 21, 570–574. [53.] Sakai, A.; Honma, M.; Sawai, Y. The toxicity of venoms extracted from Duvernoy’s glands of certain Asian colubrid snakes. Snake 1984, 16, 16–20 [63.] Theakston, R.D.G.; Reid, H.A.; Romer, J.D. Biological properties of the red-necked keel-back snake (Rhabdophis subminiatus). Toxicon 1979, 17, 190</t>
  </si>
  <si>
    <t xml:space="preserve">7.53000 mg/kg</t>
  </si>
  <si>
    <t xml:space="preserve">Snakes collected in Hong Kong. Reported testpool consisted of 8 snakes.Recalculation from "µg/Mouse (18-20 g)" to "mg/kg" based on a mouse weight of 20 g.</t>
  </si>
  <si>
    <t xml:space="preserve">Hydrophis gracilis </t>
  </si>
  <si>
    <t xml:space="preserve">14FHAR "Venomous and Poisonous Animals and Noxious Plants of the Pacific Region," Keegan, H.L., and W.V. Macfarlane, eds., New York, Pergamon Press Inc., 1963 Volume(issue)/page/year: -,373,1963</t>
  </si>
  <si>
    <t xml:space="preserve">SCNEBK Science News. (Science Service, Subscription Dept., 231 W. Center St., Marion, OH 43302) V.89(11)- 1966- Volume(issue)/page/year: 110,355,1976</t>
  </si>
  <si>
    <t xml:space="preserve">0.48000 mg/kg</t>
  </si>
  <si>
    <t xml:space="preserve">Naja naja </t>
  </si>
  <si>
    <t xml:space="preserve">TOXIA6 Toxicon. (Pergamon Press Ltd., Headington Hill Hall, Oxford OX3 OBW, UK) V.1- 1962- Volume(issue)/page/year: 12,253,1974</t>
  </si>
  <si>
    <t xml:space="preserve">TOXIA6 Toxicon. (Pergamon Press Ltd., Headington Hill Hall, Oxford OX3 OBW, UK) V.1- 1962- Volume(issue)/page/year: 19,295,1981</t>
  </si>
  <si>
    <t xml:space="preserve">MORAD, 2012 - scientific paper -</t>
  </si>
  <si>
    <t xml:space="preserve">TAHA SH MORAD, 2013 - scientific paper -</t>
  </si>
  <si>
    <t xml:space="preserve">MORAD ET AL, 2014 - scientific paper -</t>
  </si>
  <si>
    <t xml:space="preserve">TOXIA6 Toxicon. (Pergamon Press Ltd., Headington Hill Hall, Oxford OX3 OBW, UK) V.1- 1962- Volume(issue)/page/year: 8,33,1970</t>
  </si>
  <si>
    <t xml:space="preserve">HBAMAK "Abdernalden's Handbuch der Biologischen Arbeitsmethoden." (Leipzig, Ger. Dem. Rep.) Volume(issue)/page/year: 4,1289,1935</t>
  </si>
  <si>
    <t xml:space="preserve">BCPCA6 Biochemical Pharmacology. (Pergamon Press Inc., Maxwell House, Fairview Park, Elmsford, NY 10523) V.1- 1958- Volume(issue)/page/year: 20,1549,1971</t>
  </si>
  <si>
    <t xml:space="preserve">0.14000 mg/kg</t>
  </si>
  <si>
    <t xml:space="preserve">JCBSB5 Journal of the Chinese Biochemical Society. (Chinese Biochemical Soc., c/o Institute of Biological Chemistry, Academia Sinica, POB 23-106, Taipei, Taiwan) V.1- 1972- Volume(issue)/page/year: 7,11,1978</t>
  </si>
  <si>
    <t xml:space="preserve">0.15000 mg/kg</t>
  </si>
  <si>
    <t xml:space="preserve">0.24400 mg/kg</t>
  </si>
  <si>
    <t xml:space="preserve">0.29000 mg/kg</t>
  </si>
  <si>
    <t xml:space="preserve">LANCAO Lancet. (7 Adam St., London WC2N 6AD, UK) V.1- 1823- Volume(issue)/page/year: 2,716,1949</t>
  </si>
  <si>
    <t xml:space="preserve">0.36000 mg/kg</t>
  </si>
  <si>
    <t xml:space="preserve">29QKAZ "Toxins of Animal and Plant Origin, Proceedings International Symposium, 2nd, 1970," de Vries, A., and E. Kochva, eds., 3 vols., New York, Gordon and Breach Science Pub., 1971-73 Volume(issue)/page/year: 1,293,1971</t>
  </si>
  <si>
    <t xml:space="preserve">0.43000 mg/kg</t>
  </si>
  <si>
    <t xml:space="preserve">0.55500 mg/kg</t>
  </si>
  <si>
    <t xml:space="preserve">TOXIA6 Toxicon. (Pergamon Press Ltd., Headington Hill Hall, Oxford OX3 OBW, UK) V.1- 1962- Volume(issue)/page/year: 7,95,1969</t>
  </si>
  <si>
    <t xml:space="preserve">0.56500 mg/kg</t>
  </si>
  <si>
    <t xml:space="preserve">0.66000 mg/kg</t>
  </si>
  <si>
    <t xml:space="preserve">0.66500 mg/kg</t>
  </si>
  <si>
    <t xml:space="preserve">0.76000 mg/kg</t>
  </si>
  <si>
    <t xml:space="preserve">Snakes collected in Malaya. Reported testpool consisted of 30 snakes.Recalculation from "µg/Mouse (18-20 g)" to "mg/kg" based on a mouse weight of 20 g.</t>
  </si>
  <si>
    <t xml:space="preserve">BCPCA6 Biochemical Pharmacology. (Pergamon Press Inc., Maxwell House, Fairview Park, Elmsford, NY 10523) V.1- 1958- Volume(issue)/page/year: 14,1779,1965</t>
  </si>
  <si>
    <t xml:space="preserve">IJMRAQ Indian Journal of Medical Research. (Indian Council of Medical Research, Ansari Nagar, New Delhi 110 029, India) V.1- 1913- Volume(issue)/page/year: 18,1113,1931</t>
  </si>
  <si>
    <t xml:space="preserve">RIAZ ET AL, 2015 - scientific paper -</t>
  </si>
  <si>
    <t xml:space="preserve">3.30000 mg/kg</t>
  </si>
  <si>
    <t xml:space="preserve">50.00000 mg/kg</t>
  </si>
  <si>
    <t xml:space="preserve">Comparably high dose of 50 milligram, especially for a LDLo.</t>
  </si>
  <si>
    <t xml:space="preserve">400.00000 mg/kg</t>
  </si>
  <si>
    <t xml:space="preserve">The dose of 400 milligram per kilogram seems extremely high, especially for LDLo, but that's what the author reports.</t>
  </si>
  <si>
    <t xml:space="preserve">500.00000 mg/kg</t>
  </si>
  <si>
    <t xml:space="preserve">The dose of 500 milligram per kilogram seems extremely high, especially for LDLo, but that's what the author reports.</t>
  </si>
  <si>
    <t xml:space="preserve">Bothrops jararacussu </t>
  </si>
  <si>
    <t xml:space="preserve">2.73000 mg/kg</t>
  </si>
  <si>
    <t xml:space="preserve">TOXIA6 Toxicon. (Pergamon Press Ltd., Headington Hill Hall, Oxford OX3 OBW, UK) V.1- 1962- Volume(issue)/page/year: 29,219,1991</t>
  </si>
  <si>
    <t xml:space="preserve">4.92000 mg/kg</t>
  </si>
  <si>
    <t xml:space="preserve">Hydrophis major </t>
  </si>
  <si>
    <t xml:space="preserve">0.14300 mg/kg</t>
  </si>
  <si>
    <t xml:space="preserve">Aipysurus laevis </t>
  </si>
  <si>
    <t xml:space="preserve">0.06900 mg/kg</t>
  </si>
  <si>
    <t xml:space="preserve">35FUAR "Animal, Plant, and Microbial Toxins, Proceedings of the International Symposium, 4th, 1974," Ohsaka, A., et al., eds., 2 vols., New York, Plenum Pub. Corp., 1976 Volume(issue)/page/year: 2,161,1976</t>
  </si>
  <si>
    <t xml:space="preserve">LAUSTSEN ET AL, 2015 - scientific paper -</t>
  </si>
  <si>
    <t xml:space="preserve">Dried venom. The LD50 values were calculated by probits 195 (Finney, 1971), using the BioStat® software (AnalySoft). In the abstract of the paper "an intravenous LD50 of 0.07 mg/kg in mice" is mentioned, but that is a typo as confirmed by the author. The correct value is 0.15 as stated in Table2.</t>
  </si>
  <si>
    <t xml:space="preserve">0.15500 mg/kg</t>
  </si>
  <si>
    <t xml:space="preserve">Oxyuranus scutellatus </t>
  </si>
  <si>
    <t xml:space="preserve">0.00900 mg/kg</t>
  </si>
  <si>
    <t xml:space="preserve">85EGD4 "Toxins: Animal, Plant and Microbial; Proceedings of the International Symposium," Rosenberg, P., ed., New York, Pergamon Press Inc., 1978 Volume(issue)/page/year: -,372,1978</t>
  </si>
  <si>
    <t xml:space="preserve">This is a very low value, but it is exactly what the reference states! Errors still seem possible, as the reference is only quoting another source. If anybody has access to the primary data, please get in touch with us. We would like to check the source data.</t>
  </si>
  <si>
    <t xml:space="preserve">Oxyuranus scutellatus scutellatus</t>
  </si>
  <si>
    <t xml:space="preserve">0.01200 mg/kg</t>
  </si>
  <si>
    <t xml:space="preserve">35FUAR "Animal, Plant, and Microbial Toxins, Proceedings of the International Symposium, 4th, 1974," Ohsaka, A., et al., eds., 2 vols., New York, Plenum Pub. Corp., 1976 Volume(issue)/page/year: 2,27,1976</t>
  </si>
  <si>
    <t xml:space="preserve">Oxyuranus scutellatus canni</t>
  </si>
  <si>
    <t xml:space="preserve">p. 3.15</t>
  </si>
  <si>
    <t xml:space="preserve">WILLIAMS ET AL, 2004 - scientific paper -</t>
  </si>
  <si>
    <t xml:space="preserve">0.08800 mg/kg</t>
  </si>
  <si>
    <t xml:space="preserve">85EGD4 "Toxins: Animal, Plant and Microbial; Proceedings of the International Symposium," Rosenberg, P., ed., New York, Pergamon Press Inc., 1978 Volume(issue)/page/year: -,365,1978</t>
  </si>
  <si>
    <t xml:space="preserve">Laticauda laticaudata </t>
  </si>
  <si>
    <t xml:space="preserve">PVMWE2 Poisonous and Venomous Marine Animals of the World. (U.S. Govt. Printing Office, Washington, DC) Volume(issue)/page/year: 3,974,1970</t>
  </si>
  <si>
    <t xml:space="preserve">EATR** U.S. Army, Edgewood Arsenal Technical Report. (Aberdeen Proving Ground, MD 21010) Volume(issue)/page/year: EB-TR-75043</t>
  </si>
  <si>
    <t xml:space="preserve">0.17000 mg/kg</t>
  </si>
  <si>
    <t xml:space="preserve">RUSSELL, SAUNDERS, 1967 - scientific paper -</t>
  </si>
  <si>
    <t xml:space="preserve">19DDA6 "Animal Toxins, a Collection of Papers Presented at the International Symposium on Animal Toxins, 1st, 1966," Russell, F.E., and P.R. Saunders, eds., New York, Pergamon Press Inc., 1967 Volume(issue)/page/year: -,249,1967</t>
  </si>
  <si>
    <t xml:space="preserve">0.17900 mg/kg</t>
  </si>
  <si>
    <t xml:space="preserve">questionable</t>
  </si>
  <si>
    <t xml:space="preserve">This data record most likely refers to L. l. affinis.</t>
  </si>
  <si>
    <t xml:space="preserve">Laticauda laticaudata affinis</t>
  </si>
  <si>
    <t xml:space="preserve">19DDA6 "Animal Toxins, a Collection of Papers Presented at the International Symposium on Animal Toxins, 1st, 1966," Russell, F.E., and P.R. Saunders, eds., New York, Pergamon Press Inc., 1967 Volume(issue)/page/year: -,245,1967</t>
  </si>
  <si>
    <t xml:space="preserve">Hydrophis stokesii </t>
  </si>
  <si>
    <t xml:space="preserve">0.16400 mg/kg</t>
  </si>
  <si>
    <t xml:space="preserve">Bungarus fasciatus </t>
  </si>
  <si>
    <t xml:space="preserve">85EGD4 "Toxins: Animal, Plant and Microbial; Proceedings of the International Symposium," Rosenberg, P., ed., New York, Pergamon Press Inc., 1978 Volume(issue)/page/year: -,161,1978</t>
  </si>
  <si>
    <t xml:space="preserve">TOXIA6 Toxicon. (Pergamon Press Ltd., Headington Hill Hall, Oxford OX3 OBW, UK) V.1- 1962- Volume(issue)/page/year: 21,681,1983</t>
  </si>
  <si>
    <t xml:space="preserve">TIHHAH Tai-wan I Hsueh Hui Tsa Chih. Journal of the Formosan Medical Association. (Tai-wan I Hsueh Hui, 1, Sect. 1 Jen-ai Road, Taipei, Taiwan) V.45- 1946- Volume(issue)/page/year: 71,350,1972</t>
  </si>
  <si>
    <t xml:space="preserve">3.58000 mg/kg</t>
  </si>
  <si>
    <t xml:space="preserve">Daboia siamensis </t>
  </si>
  <si>
    <t xml:space="preserve">TIHHAH Tai-wan I Hsueh Hui Tsa Chih. Journal of the Formosan Medical Association. (Tai-wan I Hsueh Hui, 1, Sect. 1 Jen-ai Road, Taipei, Taiwan) V.45- 1946- Volume(issue)/page/year: 47(4),65,1948</t>
  </si>
  <si>
    <t xml:space="preserve">TOXIA6 Toxicon. (Pergamon Press Ltd., Headington Hill Hall, Oxford OX3 OBW, UK) V.1- 1962- Volume(issue)/page/year: 24,365,1986</t>
  </si>
  <si>
    <t xml:space="preserve">0.48900 mg/kg</t>
  </si>
  <si>
    <t xml:space="preserve">TOXIA6 Toxicon. (Pergamon Press Ltd., Headington Hill Hall, Oxford OX3 OBW, UK) V.1- 1962- Volume(issue)/page/year: 23,895,1985</t>
  </si>
  <si>
    <t xml:space="preserve">TOXIA6 Toxicon. (Pergamon Press Ltd., Headington Hill Hall, Oxford OX3 OBW, UK) V.1- 1962- Volume(issue)/page/year: 33,63,1995</t>
  </si>
  <si>
    <t xml:space="preserve">1.37000 mg/kg</t>
  </si>
  <si>
    <t xml:space="preserve">TOXIA6 Toxicon. (Pergamon Press Ltd., Headington Hill Hall, Oxford OX3 OBW, UK) V.1- 1962- Volume(issue)/page/year: 6,175,1969</t>
  </si>
  <si>
    <t xml:space="preserve">2.11000 mg/kg</t>
  </si>
  <si>
    <t xml:space="preserve">34.80000 mg/kg</t>
  </si>
  <si>
    <t xml:space="preserve">Micrurus fulvius </t>
  </si>
  <si>
    <t xml:space="preserve">Vergara, I.; Pedraza-Escalona, M.; Paniagua, D.; Restano-Cassulini, R.; Zamudio, F.; Batista, C.V.; Possani, L.D.; Alagón, A. Eastern coral snake Micrurus fulvius venom toxicity in mice is mainly determined by neurotoxic phospholipases A2. J. Proteom. 2014, 105, 295–306.</t>
  </si>
  <si>
    <t xml:space="preserve">SANZ ET AL, 2016 - scientific paper -</t>
  </si>
  <si>
    <t xml:space="preserve">BIJOAK Biochemical Journal. (Biochemical Soc. Book Depot, POB 32, Commerce Way, Colchester, Essex CO2 8HP, UK) V.1- 1906- Volume(issue)/page/year: 193,899,1981</t>
  </si>
  <si>
    <t xml:space="preserve">TOXIA6 Toxicon. (Pergamon Press Ltd., Headington Hill Hall, Oxford OX3 OBW, UK) V.1- 1962- Volume(issue)/page/year: 13,139,1975</t>
  </si>
  <si>
    <t xml:space="preserve">14FHAR "Venomous and Poisonous Animals and Noxious Plants of the Pacific Region," Keegan, H.L., and W.V. Macfarlane, eds., New York, Pergamon Press Inc., 1963 Volume(issue)/page/year: -,409,1963</t>
  </si>
  <si>
    <t xml:space="preserve">0.53800 mg/kg</t>
  </si>
  <si>
    <t xml:space="preserve">0.97000 mg/kg</t>
  </si>
  <si>
    <t xml:space="preserve">TOXIA6 Toxicon. (Pergamon Press Ltd., Headington Hill Hall, Oxford OX3 OBW, UK) V.1- 1962- Volume(issue)/page/year: 9,219,1971</t>
  </si>
  <si>
    <t xml:space="preserve">2.60000 mg/kg</t>
  </si>
  <si>
    <t xml:space="preserve">TANAKA ET AL, 2010 - scientific paper -</t>
  </si>
  <si>
    <t xml:space="preserve">Tanaka, G.D.; Furtado, M.F.; Portaro, F.C.; Sant’Anna, O.A.; Tambourgi, D.V. Diversity of Micrurus snake species related to their venom toxic effects and the prospective of antivenom neutralization. PLoS Negl. Trop. Dis. 2010, 4, e622.</t>
  </si>
  <si>
    <t xml:space="preserve">4.40000 mg/kg</t>
  </si>
  <si>
    <t xml:space="preserve">8.00000 mg/kg</t>
  </si>
  <si>
    <t xml:space="preserve">Daboia palaestinae </t>
  </si>
  <si>
    <t xml:space="preserve">Lethal dose given as median lethal dose per Mouse (LD50 in µg/mouse, 18–20 g mice). LD was 8.4 µg/mouse. Converted to mg/kg with a supposed mouse weight of 20 g.</t>
  </si>
  <si>
    <t xml:space="preserve">TOXIA6 Toxicon. (Pergamon Press Ltd., Headington Hill Hall, Oxford OX3 OBW, UK) V.1- 1962- Volume(issue)/page/year: 4,205,1966</t>
  </si>
  <si>
    <t xml:space="preserve">0.75000 mg/kg</t>
  </si>
  <si>
    <t xml:space="preserve">Snakes collected in Israel. Reported testpool consisted of 4 snakes.Recalculation from "µg/Mouse (18-20 g)" to "mg/kg" based on a mouse weight of 20 g.</t>
  </si>
  <si>
    <t xml:space="preserve">TOXIA6 Toxicon. (Pergamon Press Ltd., Headington Hill Hall, Oxford OX3 OBW, UK) V.1- 1962- Volume(issue)/page/year: 6,11,1968</t>
  </si>
  <si>
    <t xml:space="preserve">NATUAS Nature. (Nature Subscription Dept., POB 1018, Manasguan, NJ 08736) V.1- 1869- Volume(issue)/page/year: 189,320,1961</t>
  </si>
  <si>
    <t xml:space="preserve">2.33300 mg/kg</t>
  </si>
  <si>
    <t xml:space="preserve">HAREA6 Harefuah. Medicine. (Israel Medical Assoc., 39 Shaul Hamelech Blvd., Tel Aviv-Jaffa, Israel) V.1- 1924- Volume(issue)/page/year: 53,309,1957</t>
  </si>
  <si>
    <t xml:space="preserve">AJTHAB American Journal of Tropical Medicine and Hygiene. (Allen Press, 1041 New Hampshire St., Lawrence, KS 66044) V.1- 1952- Volume(issue)/page/year: 6,180,1957</t>
  </si>
  <si>
    <t xml:space="preserve">Laticauda semifasciata </t>
  </si>
  <si>
    <t xml:space="preserve">0.04860 mg/kg</t>
  </si>
  <si>
    <t xml:space="preserve">TIHHAH Tai-wan I Hsueh Hui Tsa Chih. Journal of the Formosan Medical Association. (Tai-wan I Hsueh Hui, 1, Sect. 1 Jen-ai Road, Taipei, Taiwan) V.45- 1946- Volume(issue)/page/year: 58,182,1959</t>
  </si>
  <si>
    <t xml:space="preserve">0.04950 mg/kg</t>
  </si>
  <si>
    <t xml:space="preserve">0.06310 mg/kg</t>
  </si>
  <si>
    <t xml:space="preserve">0.08970 mg/kg</t>
  </si>
  <si>
    <t xml:space="preserve">85EGD4 "Toxins: Animal, Plant and Microbial; Proceedings of the International Symposium," Rosenberg, P., ed., New York, Pergamon Press Inc., 1978 Volume(issue)/page/year: -,426,1978</t>
  </si>
  <si>
    <t xml:space="preserve">0.21100 mg/kg</t>
  </si>
  <si>
    <t xml:space="preserve">IHHAH Tai-wan I Hsueh Hui Tsa Chih. Journal of the Formosan Medical Association. (Tai-wan I Hsueh Hui, 1, Sect. 1 Jen-ai Road, Taipei, Taiwan) V.45- 1946- Volume(issue)/page/year: 58,182,1959</t>
  </si>
  <si>
    <t xml:space="preserve">TAMIYA, ARAI, 1966 - scientific paper -</t>
  </si>
  <si>
    <t xml:space="preserve">BIJOAK Biochemical Journal. (Biochemical Soc. Book Depot, POB 32, Commerce Way, Colchester, Essex CO2 8HP, UK) V.1- 1906- Volume(issue)/page/year: 99,624,1966</t>
  </si>
  <si>
    <t xml:space="preserve">Montivipera latifii </t>
  </si>
  <si>
    <t xml:space="preserve">0.22400 mg/kg</t>
  </si>
  <si>
    <t xml:space="preserve">Pseudechis australis </t>
  </si>
  <si>
    <t xml:space="preserve">TOXIA6 Toxicon. (Pergamon Press Ltd., Headington Hill Hall, Oxford OX3 OBW, UK) V.1- 1962- Volume(issue)/page/year: 23,73,1985</t>
  </si>
  <si>
    <t xml:space="preserve">Lethal dose given as median lethal dose per Mouse (LD50 in µg/mouse, 18–20 g mice). LD was 8.0 µg/mouse. Converted to mg/kg with a supposed mouse weight of 20 g.</t>
  </si>
  <si>
    <t xml:space="preserve">0.52000 mg/kg</t>
  </si>
  <si>
    <t xml:space="preserve">2.07000 mg/kg</t>
  </si>
  <si>
    <t xml:space="preserve">TOXIA6 Toxicon. (Pergamon Press Ltd., Headington Hill Hall, Oxford OX3 OBW, UK) V.1- 1962- Volume(issue)/page/year: 22,625,1984</t>
  </si>
  <si>
    <t xml:space="preserve">2.38000 mg/kg</t>
  </si>
  <si>
    <t xml:space="preserve">4.61000 mg/kg</t>
  </si>
  <si>
    <t xml:space="preserve">Micrurus alleni </t>
  </si>
  <si>
    <t xml:space="preserve">Fernández, J.; Vargas-Vargas, N.; Pla, D.; Sasa, M.; Rey-Suárez, P.; Sanz, L.; Gutiérrez, J.M.; Calvete, J.J.; Lomonte, B. Snake venomics of Micrurus alleni and Micrurus mosquitensis from the Caribbean region of Costa Rica reveals two divergent compositional patterns in New World elapids. Toxicon 2015, 107, 217–233.</t>
  </si>
  <si>
    <t xml:space="preserve">0.11300 mg/kg</t>
  </si>
  <si>
    <t xml:space="preserve">AJTHAB American Journal of Tropical Medicine and Hygiene. (Allen Press, 1041 New Hampshire St., Lawrence, KS 66044) V.1- 1952- Volume(issue)/page/year: 21,360,1972</t>
  </si>
  <si>
    <t xml:space="preserve">Cerastes cerastes </t>
  </si>
  <si>
    <t xml:space="preserve">TOXIA6 Toxicon. (Pergamon Press Ltd., Headington Hill Hall, Oxford OX3 OBW, UK) V.1- 1962- Volume(issue)/page/year: 6,221,1969</t>
  </si>
  <si>
    <t xml:space="preserve">Snakes collected in Saudi Arabia. Reported testpool consisted of 1 snake.Recalculation from "µg/Mouse (18-20 g)" to "mg/kg" based on a mouse weight of 20 g.</t>
  </si>
  <si>
    <t xml:space="preserve">0.28750 mg/kg</t>
  </si>
  <si>
    <t xml:space="preserve">OUKKACHE ET AL, 2012 - scientific paper -</t>
  </si>
  <si>
    <t xml:space="preserve">0.29600 mg/kg</t>
  </si>
  <si>
    <t xml:space="preserve">TOXIA6 Toxicon. (Pergamon Press Ltd., Headington Hill Hall, Oxford OX3 OBW, UK) V.1- 1962- Volume(issue)/page/year: 11,31,1973</t>
  </si>
  <si>
    <t xml:space="preserve">0.37500 mg/kg</t>
  </si>
  <si>
    <t xml:space="preserve">0.47500 mg/kg</t>
  </si>
  <si>
    <t xml:space="preserve">APTUAO Archives de l'Institut Pasteur de Tunis. (L'Institut Pasteur de Tunis, 13, Pl. Pasteur, Tunis, Tunisia) V.1- 1906- Volume(issue)/page/year: 62,269,1985</t>
  </si>
  <si>
    <t xml:space="preserve">0.48100 mg/kg</t>
  </si>
  <si>
    <t xml:space="preserve">The species "Cerastes cornutus" was split up into " Cerastes cerastes" and "Cerastes gasperettii". We mapped this data to both species, as a definite mapping is not possible.</t>
  </si>
  <si>
    <t xml:space="preserve">Snakes collected in Oman. Reported testpool consisted of 12 snakes.Recalculation from "µg/Mouse (18-20 g)" to "mg/kg" based on a mouse weight of 20 g.</t>
  </si>
  <si>
    <t xml:space="preserve">0.62500 mg/kg</t>
  </si>
  <si>
    <t xml:space="preserve">Snakes collected in Libya. Reported testpool consisted of 1 snake.Recalculation from "µg/Mouse (18-20 g)" to "mg/kg" based on a mouse weight of 20 g.</t>
  </si>
  <si>
    <t xml:space="preserve">Echis coloratus </t>
  </si>
  <si>
    <t xml:space="preserve">RFECAC Revue Francaise d'Etudes Cliniques et Biologiques. (Paris, France) V.1-14, 1956-69. For publisher information, see BIMDB3. Volume(issue)/page/year: 12,55,1967</t>
  </si>
  <si>
    <t xml:space="preserve">ARSRDR Antiviral Research, (Elsevier Science Publishers B.V., POB 211, 1000 AE Amsterdam, Netherlands) V.1- 1981- Volume(issue)/page/year: 23,161,1994</t>
  </si>
  <si>
    <t xml:space="preserve">0.37600 mg/kg</t>
  </si>
  <si>
    <t xml:space="preserve">23EIAT "Venomous Animals and Their Venoms," Buecherl, W., and E.E. Buckley, eds., 3 vols., New York, Academic Press, Inc., 1968-71 Volume(issue)/page/year: 1,359,1968</t>
  </si>
  <si>
    <t xml:space="preserve">1.24500 mg/kg</t>
  </si>
  <si>
    <t xml:space="preserve">Snakes collected in Saudi Arabia. Reported testpool consisted of 3 snakes.Recalculation from "µg/Mouse (18-20 g)" to "mg/kg" based on a mouse weight of 20 g.</t>
  </si>
  <si>
    <t xml:space="preserve">5.16700 mg/kg</t>
  </si>
  <si>
    <t xml:space="preserve">AJTHAB American Journal of Tropical Medicine and Hygiene. (Allen Press, 1041 New Hampshire St., Lawrence, KS 66044) V.1- 1952- Volume(issue)/page/year: 9,391,1960</t>
  </si>
  <si>
    <t xml:space="preserve">TOXIA6 Toxicon. (Pergamon Press Ltd., Headington Hill Hall, Oxford OX3 OBW, UK) V.1- 1962- Volume(issue)/page/year: 3,213,1966</t>
  </si>
  <si>
    <t xml:space="preserve">Dendroaspis polylepis </t>
  </si>
  <si>
    <t xml:space="preserve">19DDA6 "Animal Toxins, a Collection of Papers Presented at the International Symposium on Animal Toxins, 1st, 1966," Russell, F.E., and P.R. Saunders, eds., New York, Pergamon Press Inc., 1967 Volume(issue)/page/year: -,223,1967</t>
  </si>
  <si>
    <t xml:space="preserve">0.25600 mg/kg</t>
  </si>
  <si>
    <t xml:space="preserve">TOXIA6 Toxicon. (Pergamon Press Ltd., Headington Hill Hall, Oxford OX3 OBW, UK) V.1- 1962- Volume(issue)/page/year: 29,1315,1991</t>
  </si>
  <si>
    <t xml:space="preserve">0.26400 mg/kg</t>
  </si>
  <si>
    <t xml:space="preserve">TOXIA6 Toxicon. (Pergamon Press Ltd., Headington Hill Hall, Oxford OX3 OBW, UK) V.1- 1962- Volume(issue)/page/year: 8,51,1970</t>
  </si>
  <si>
    <t xml:space="preserve">0.68000 mg/kg</t>
  </si>
  <si>
    <t xml:space="preserve">The lethality of the whole venom and fractions or isolated toxins was tested by 269 intravenous (i.v.) injection in groups of four mice (18–20 g body weight). LD50 was calculated by probits [36], using the BioStat® software 274 (AnalySoft).</t>
  </si>
  <si>
    <t xml:space="preserve">Naja atra </t>
  </si>
  <si>
    <t xml:space="preserve">0.07400 mg/kg</t>
  </si>
  <si>
    <t xml:space="preserve">NTIS** National Technical Information Service. (Springfield, VA 22161) Formerly U.S. Clearinghouse for Scientific &amp; Technical Information. Volume(issue)/page/year: AD-A955-164</t>
  </si>
  <si>
    <t xml:space="preserve">TOXIA6 Toxicon. (Pergamon Press Ltd., Headington Hill Hall, Oxford OX3 OBW, UK) V.1- 1962- Volume(issue)/page/year: 24,233,1986</t>
  </si>
  <si>
    <t xml:space="preserve">0.28000 mg/kg</t>
  </si>
  <si>
    <t xml:space="preserve">0.62000 mg/kg</t>
  </si>
  <si>
    <t xml:space="preserve">LIU ET AL, 2010 - scientific paper -</t>
  </si>
  <si>
    <t xml:space="preserve">0.67000 mg/kg</t>
  </si>
  <si>
    <t xml:space="preserve">KTHYAC Kuo Li Tai-Wan Ta Hsueh I Hsueh Yuan Yen Chiu Pao Kao. Memoirs of the College of Medicine of the National Taiwan University. (Kuo Li Tai-wan Ta Hsueh I Hsueh Yuan, Taipei, Taiwan) 1947- Volume(issue)/page/year: 2,170,1952</t>
  </si>
  <si>
    <t xml:space="preserve">Rhabdophis tigrinus </t>
  </si>
  <si>
    <t xml:space="preserve">0.26500 mg/kg</t>
  </si>
  <si>
    <t xml:space="preserve">0.27000 mg/kg</t>
  </si>
  <si>
    <t xml:space="preserve">Sakai, A.; Honma, M.; Sawai, Y. Studies on the pathogenesis of enven-omation of the Japanese colubrid snake yamakagashi Rhabdophis tigri-nus tigrinus (Boie). 1. Study on the toxicity of the venom. Snake 1983, 15, 7–13.</t>
  </si>
  <si>
    <t xml:space="preserve">Rhabdophis tigrinus tigrinus</t>
  </si>
  <si>
    <t xml:space="preserve">7.35000 mg/kg</t>
  </si>
  <si>
    <t xml:space="preserve">NJGKBV Snake. (Japan Snake Institute, Hon-machi, Yabuzuka, Nitta-gun, Gunma-ken, Japan) V.1- 1969- Volume(issue)/page/year: 15,7,1983</t>
  </si>
  <si>
    <t xml:space="preserve">7.40000 mg/kg</t>
  </si>
  <si>
    <t xml:space="preserve">9.20000 mg/kg</t>
  </si>
  <si>
    <t xml:space="preserve">TOXIA6 Toxicon. (Pergamon Press Ltd., Headington Hill Hall, Oxford OX3 OBW, UK) V.1- 1962- Volume(issue)/page/year: 23,607,1985</t>
  </si>
  <si>
    <t xml:space="preserve">Naja oxiana </t>
  </si>
  <si>
    <t xml:space="preserve">0.27200 mg/kg</t>
  </si>
  <si>
    <t xml:space="preserve">TOXIA6 Toxicon. (Pergamon Press Ltd., Headington Hill Hall, Oxford OX3 OBW, UK) V.1- 1962- Volume(issue)/page/year: 16,673,1978</t>
  </si>
  <si>
    <t xml:space="preserve">Naja haje </t>
  </si>
  <si>
    <t xml:space="preserve">AL-QURAISHY ET AL, 2014 - scientific paper -</t>
  </si>
  <si>
    <t xml:space="preserve">RAHMY, HASSONA, 2004 - scientific paper -</t>
  </si>
  <si>
    <t xml:space="preserve">Author is actually citing his earlier works for the LD50. We count this as primary data.</t>
  </si>
  <si>
    <t xml:space="preserve">TOXIA6 Toxicon. (Pergamon Press Ltd., Headington Hill Hall, Oxford OX3 OBW, UK) V.1- 1962- Volume(issue)/page/year: 10,385,1972</t>
  </si>
  <si>
    <t xml:space="preserve">0.25942 mg/kg</t>
  </si>
  <si>
    <t xml:space="preserve">SHABAN, HAFEZ, 2003 - scientific paper -</t>
  </si>
  <si>
    <t xml:space="preserve">0.28700 mg/kg</t>
  </si>
  <si>
    <t xml:space="preserve">1.70000 mg/kg</t>
  </si>
  <si>
    <t xml:space="preserve">25.00000 mg/kg</t>
  </si>
  <si>
    <t xml:space="preserve">TOXIA6 Toxicon. (Pergamon Press Ltd., Headington Hill Hall, Oxford OX3 OBW, UK) V.1- 1962- Volume(issue)/page/year: 9,197,1971</t>
  </si>
  <si>
    <t xml:space="preserve">Micrurus nigrocinctus </t>
  </si>
  <si>
    <t xml:space="preserve">45. Bénard-Valle, M.; Carbajal-Saucedo, A.; de Roodt, A.; López-Vera, E.; Alagón, A. Biochemical characterization of the venom of the coral snake Micrurus tener and comparative biological activities in the mouse and a reptile model. Toxicon 2014, 77, 6–15.</t>
  </si>
  <si>
    <t xml:space="preserve">0.41900 mg/kg</t>
  </si>
  <si>
    <t xml:space="preserve">0.44400 mg/kg</t>
  </si>
  <si>
    <t xml:space="preserve">0.49000 mg/kg</t>
  </si>
  <si>
    <t xml:space="preserve">Snakes collected in Costa Rica . Number of snakes in test pool not given. Recalculation from "µg/Mouse (18-20 g)" to "mg/kg" based on a mouse weight of 20 g.</t>
  </si>
  <si>
    <t xml:space="preserve">0.49500 mg/kg</t>
  </si>
  <si>
    <t xml:space="preserve">AJTHAB American Journal of Tropical Medicine and Hygiene. (Allen Press, 1041 New Hampshire St., Lawrence, KS 66044) V.1- 1952- Volume(issue)/page/year: 20,646,1971</t>
  </si>
  <si>
    <t xml:space="preserve">Hydrophis hardwickii </t>
  </si>
  <si>
    <t xml:space="preserve">0.54100 mg/kg</t>
  </si>
  <si>
    <t xml:space="preserve">0.40800 mg/kg</t>
  </si>
  <si>
    <t xml:space="preserve">ZYYZEW Zhongguo Yaolixue Yu Dulixue Zazhi. (Chinese Pharmacological Society, 27 Tai-Ping Road, Beijing 100850, China) V.1- 1986- Volume(issue)/page/year: 3,63,1989</t>
  </si>
  <si>
    <t xml:space="preserve">0.71000 mg/kg</t>
  </si>
  <si>
    <t xml:space="preserve">TOXIA6 Toxicon. (Pergamon Press Ltd., Headington Hill Hall, Oxford OX3 OBW, UK) V.1- 1962- Volume(issue)/page/year: 7,239,1969</t>
  </si>
  <si>
    <t xml:space="preserve">TOXIA6 Toxicon. (Pergamon Press Ltd., Headington Hill Hall, Oxford OX3 OBW, UK) V.1- 1962- Volume(issue)/page/year: 13,126,1975</t>
  </si>
  <si>
    <t xml:space="preserve">0.30300 mg/kg</t>
  </si>
  <si>
    <t xml:space="preserve">Trimeresurus albolabris </t>
  </si>
  <si>
    <t xml:space="preserve">0.37000 mg/kg</t>
  </si>
  <si>
    <t xml:space="preserve">TOXIA6 Toxicon. (Pergamon Press Ltd., Headington Hill Hall, Oxford OX3 OBW, UK) V.1- 1962- Volume(issue)/page/year: 6,93,1968</t>
  </si>
  <si>
    <t xml:space="preserve">Snakes collected in Thailand. Reported testpool consisted of 14 snakes.Recalculation from "µg/Mouse (18-20 g)" to "mg/kg" based on a mouse weight of 20 g.</t>
  </si>
  <si>
    <t xml:space="preserve">DUAN ET AL, 2016 - scientific paper -</t>
  </si>
  <si>
    <t xml:space="preserve">12.75000 mg/kg</t>
  </si>
  <si>
    <t xml:space="preserve">Naja nivea </t>
  </si>
  <si>
    <t xml:space="preserve">0.00014 mg/kg</t>
  </si>
  <si>
    <t xml:space="preserve">QJEHAA Quarterly Journal of Experimental Physiology (1957). (London, UK) V.1-27, 1920-38. For publisher information, see QJEPAY. Volume(issue)/page/year: 20,7,1930</t>
  </si>
  <si>
    <t xml:space="preserve">0.00015 mg/kg</t>
  </si>
  <si>
    <t xml:space="preserve">0.00020 mg/kg</t>
  </si>
  <si>
    <t xml:space="preserve">0.00050 mg/kg</t>
  </si>
  <si>
    <t xml:space="preserve">Very low dose, but as described by the author "500 ng/kg".</t>
  </si>
  <si>
    <t xml:space="preserve">0.00060 mg/kg</t>
  </si>
  <si>
    <t xml:space="preserve">0.00150 mg/kg</t>
  </si>
  <si>
    <t xml:space="preserve">0.00350 mg/kg</t>
  </si>
  <si>
    <t xml:space="preserve">BIJOAK Biochemical Journal. (Biochemical Soc. Book Depot, POB 32, Commerce Way, Colchester, Essex CO2 8HP, UK) V.1- 1906- Volume(issue)/page/year: 70,293,1958</t>
  </si>
  <si>
    <t xml:space="preserve">0.33400 mg/kg</t>
  </si>
  <si>
    <t xml:space="preserve">0.37100 mg/kg</t>
  </si>
  <si>
    <t xml:space="preserve">0.38900 mg/kg</t>
  </si>
  <si>
    <t xml:space="preserve">0.39600 mg/kg</t>
  </si>
  <si>
    <t xml:space="preserve">0.90000 mg/kg</t>
  </si>
  <si>
    <t xml:space="preserve">TOXIA6 Toxicon. (Pergamon Press Ltd., Headington Hill Hall, Oxford OX3 OBW, UK) V.1- 1962- Volume(issue)/page/year: 11,419,1973</t>
  </si>
  <si>
    <t xml:space="preserve">Deinagkistrodon acutus </t>
  </si>
  <si>
    <t xml:space="preserve">0.38000 mg/kg</t>
  </si>
  <si>
    <t xml:space="preserve">2.04400 mg/kg</t>
  </si>
  <si>
    <t xml:space="preserve">44VRAY "Natural Toxins, Proceedings of the International Symposium on Animal, Plant Microbial Toxins, 6th, 1979," Eaker, D., and T. Waldstroem, eds., Oxford, UK, Pergamon Press Ltd., 1980. Also published as TOXIA6 (Suppl 2), 1980. Volume(issue)/page/year: -,85,1980</t>
  </si>
  <si>
    <t xml:space="preserve">2.80000 mg/kg</t>
  </si>
  <si>
    <t xml:space="preserve">TIHHAH Tai-wan I Hsueh Hui Tsa Chih. Journal of the Formosan Medical Association. (Tai-wan I Hsueh Hui, 1, Sect. 1 Jen-ai Road, Taipei, Taiwan) V.45-1946- Volume(issue)/page/year: 61,239,1962</t>
  </si>
  <si>
    <t xml:space="preserve">YKKZAJ Yakugaku Zasshi. Journal of Pharmacy. (Nippon Yakugakkai, 2-12-15 Shibuya, Shibuya-ku, Tokyo 150, Japan) No.1-1881- Volume(issue)/page/year: 98,1523,1978</t>
  </si>
  <si>
    <t xml:space="preserve">Dendroaspis angusticeps </t>
  </si>
  <si>
    <t xml:space="preserve">0.38100 mg/kg</t>
  </si>
  <si>
    <t xml:space="preserve">Table 2: Lethality and Toxicity Score of RP-HPLC fractions of the venom of D. angusticeps</t>
  </si>
  <si>
    <t xml:space="preserve">LAURIDSEN ET AL, 2016 - scientific paper -</t>
  </si>
  <si>
    <t xml:space="preserve">0.85000 mg/kg</t>
  </si>
  <si>
    <t xml:space="preserve">Mean LD50 in this study.</t>
  </si>
  <si>
    <t xml:space="preserve">1.23000 mg/kg</t>
  </si>
  <si>
    <t xml:space="preserve">3.32000 mg/kg</t>
  </si>
  <si>
    <t xml:space="preserve">Bitis arietans </t>
  </si>
  <si>
    <t xml:space="preserve">0.56000 mg/kg</t>
  </si>
  <si>
    <t xml:space="preserve">TOXIA6 Toxicon. (Pergamon Press Ltd., Headington Hill Hall, Oxford OX3 OBW, UK) V.1- 1962- Volume(issue)/page/year: 20,509,1982</t>
  </si>
  <si>
    <t xml:space="preserve">1.01500 mg/kg</t>
  </si>
  <si>
    <t xml:space="preserve">1.02200 mg/kg</t>
  </si>
  <si>
    <t xml:space="preserve">ACTRAQ Acta Tropica. (Schwabe &amp; Co., Steintorstr. 13, CH-4010 Basel, Switzerland) V.1- 1944- Volume(issue)/page/year: 22,267,1965</t>
  </si>
  <si>
    <t xml:space="preserve">1.03000 mg/kg</t>
  </si>
  <si>
    <t xml:space="preserve">1.05500 mg/kg</t>
  </si>
  <si>
    <t xml:space="preserve">Snakes collected in Nigeria. Reported testpool consisted of 3 snakes.Recalculation from "µg/Mouse (18-20 g)" to "mg/kg" based on a mouse weight of 20 g.</t>
  </si>
  <si>
    <t xml:space="preserve">1.35000 mg/kg</t>
  </si>
  <si>
    <t xml:space="preserve">SÁNCHEZ ET AL, 2011 - scientific paper -</t>
  </si>
  <si>
    <t xml:space="preserve">2.67200 mg/kg</t>
  </si>
  <si>
    <t xml:space="preserve">3.68000 mg/kg</t>
  </si>
  <si>
    <t xml:space="preserve">Cerastes vipera </t>
  </si>
  <si>
    <t xml:space="preserve">TOXIA6 Toxicon. (Pergamon Press Ltd., Headington Hill Hall, Oxford OX3 OBW, UK) V.1- 1962- Volume(issue)/page/year: 11,457,1973</t>
  </si>
  <si>
    <t xml:space="preserve">TOXIA6 Toxicon. (Pergamon Press Ltd., Headington Hill Hall, Oxford OX3 OBW, UK) V.1- 1962- Volume(issue)/page/year: 18,479,1980</t>
  </si>
  <si>
    <t xml:space="preserve">TOXIA6 Toxicon. (Pergamon Press Ltd., Headington Hill Hall, Oxford OX3 OBW, UK) V.1- 1962- Volume(issue)/page/year: 18,381,1980</t>
  </si>
  <si>
    <t xml:space="preserve">Bitis gabonica </t>
  </si>
  <si>
    <t xml:space="preserve">TOXIA6 Toxicon. (Pergamon Press Ltd., Headington Hill Hall, Oxford OX3 OBW, UK) V.1- 1962- Volume(issue)/page/year: 19,263,1981</t>
  </si>
  <si>
    <t xml:space="preserve">TOXIA6 Toxicon. (Pergamon Press Ltd., Headington Hill Hall, Oxford OX3 OBW, UK) V.1- 1962- Volume(issue)/page/year: 13,165,1975</t>
  </si>
  <si>
    <t xml:space="preserve">1.06500 mg/kg</t>
  </si>
  <si>
    <t xml:space="preserve">1.76000 mg/kg</t>
  </si>
  <si>
    <t xml:space="preserve">Snakes collected in Nigeria. Reported testpool consisted of 10 snakes.Recalculation from "µg/Mouse (18-20 g)" to "mg/kg" based on a mouse weight of 20 g.</t>
  </si>
  <si>
    <t xml:space="preserve">5.00000 mg/kg</t>
  </si>
  <si>
    <t xml:space="preserve">5.20000 mg/kg</t>
  </si>
  <si>
    <t xml:space="preserve">Macrovipera lebetina </t>
  </si>
  <si>
    <t xml:space="preserve">0.56800 mg/kg</t>
  </si>
  <si>
    <t xml:space="preserve">Macrovipera lebetina cernovi</t>
  </si>
  <si>
    <t xml:space="preserve">0.88000 mg/kg</t>
  </si>
  <si>
    <t xml:space="preserve">Lethal dose given as median lethal dose per Mouse (LD50 in µg/mouse, 18–20 g mice). LD was 17.6 µg/mouse. Converted to mg/kg with a supposed mouse weight of 20 g.</t>
  </si>
  <si>
    <t xml:space="preserve">Dose is actually described as "&gt;1mg/kg".</t>
  </si>
  <si>
    <t xml:space="preserve">Macrovipera lebetina turanica</t>
  </si>
  <si>
    <t xml:space="preserve">1.02500 mg/kg</t>
  </si>
  <si>
    <t xml:space="preserve">Lethal dose given as median lethal dose per Mouse (LD50 in µg/mouse, 18–20 g mice). LD was 20.5 µg/mouse. Converted to mg/kg with a supposed mouse weight of 20 g.</t>
  </si>
  <si>
    <t xml:space="preserve">Macrovipera lebetina obtusa</t>
  </si>
  <si>
    <t xml:space="preserve">1.50500 mg/kg</t>
  </si>
  <si>
    <t xml:space="preserve">Lethal dose given as median lethal dose per Mouse (LD50 in µg/mouse, 18–20 g mice). LD was 30.1 µg/mouse. Converted to mg/kg with a supposed mouse weight of 20 g.</t>
  </si>
  <si>
    <t xml:space="preserve">AIPSAH Archives de l'Institut Pasteur d'Algerie. (Bibliotheque, Institut Pasteur d'Algerie, rue du Docteur-Laveran, Algiers, Algeria) V.1- 1923- Volume(issue)/page/year: 34,100,1956</t>
  </si>
  <si>
    <t xml:space="preserve">2.72000 mg/kg</t>
  </si>
  <si>
    <t xml:space="preserve">6.60000 mg/kg</t>
  </si>
  <si>
    <t xml:space="preserve">7.58000 mg/kg</t>
  </si>
  <si>
    <t xml:space="preserve">NALBANTSOY ET AL, 2012 - scientific paper -</t>
  </si>
  <si>
    <t xml:space="preserve">Naja sputatrix </t>
  </si>
  <si>
    <t xml:space="preserve">0.59000 mg/kg</t>
  </si>
  <si>
    <t xml:space="preserve">0.78000 mg/kg</t>
  </si>
  <si>
    <t xml:space="preserve">BBACAQ Biochimica et Biophysica Acta. (Elsevier Science Pub. B.V., POB 211, 1000 AE Amsterdam, Netherlands) V.1- 1947- Volume(issue)/page/year: 719,599,1982</t>
  </si>
  <si>
    <t xml:space="preserve">1.36000 mg/kg</t>
  </si>
  <si>
    <t xml:space="preserve">TOXIA6 Toxicon. (Pergamon Press Ltd., Headington Hill Hall, Oxford OX3 OBW, UK) V.1- 1962- Volume(issue)/page/year: 21,201,1983</t>
  </si>
  <si>
    <t xml:space="preserve">Bothrops neuwiedi </t>
  </si>
  <si>
    <t xml:space="preserve">0.06500 mg/kg</t>
  </si>
  <si>
    <t xml:space="preserve">0.60500 mg/kg</t>
  </si>
  <si>
    <t xml:space="preserve">1.51000 mg/kg</t>
  </si>
  <si>
    <t xml:space="preserve">2.75000 mg/kg</t>
  </si>
  <si>
    <t xml:space="preserve">8.42000 mg/kg</t>
  </si>
  <si>
    <t xml:space="preserve">Montivipera bornmuelleri </t>
  </si>
  <si>
    <t xml:space="preserve">0.63000 mg/kg</t>
  </si>
  <si>
    <t xml:space="preserve">Lethal dose given as median lethal dose per Mouse (LD50 in µg/mouse, 18–20 g mice). # LD was 12.6 µg/mouse. Converted to mg/kg with a supposed mouse weight of 20 g.</t>
  </si>
  <si>
    <t xml:space="preserve">1.92000 mg/kg</t>
  </si>
  <si>
    <t xml:space="preserve">6.25000 mg/kg</t>
  </si>
  <si>
    <t xml:space="preserve">Pseudocerastes persicus </t>
  </si>
  <si>
    <t xml:space="preserve">0.60400 mg/kg</t>
  </si>
  <si>
    <t xml:space="preserve">AJTHAB American Journal of Tropical Medicine and Hygiene. (Allen Press, 1041 New Hampshire St., Lawrence, KS 66044) V.1- 1952- Volume(issue)/page/year: 24,1031,1975</t>
  </si>
  <si>
    <t xml:space="preserve">Trimeresurus purpureomaculatus </t>
  </si>
  <si>
    <t xml:space="preserve">CBPBB8 Comparative Biochemistry and Physiology, B: Comparative Biochemistry. (Elsevier Science, 660 White Plans Rd., Tarrytown, NY 10591) V.38- 1971- Volume(issue)/page/year: 93,757,1989</t>
  </si>
  <si>
    <t xml:space="preserve">Snakes collected in Thailand. Reported testpool consisted of 2 snakes.Recalculation from "µg/Mouse (18-20 g)" to "mg/kg" based on a mouse weight of 20 g.</t>
  </si>
  <si>
    <t xml:space="preserve">Tropidolaemus wagleri </t>
  </si>
  <si>
    <t xml:space="preserve">TOXIA6 Toxicon. (Pergamon Press Ltd., Headington Hill Hall, Oxford OX3 OBW, UK) V.1- 1962- Volume(issue)/page/year: 27,349,1989</t>
  </si>
  <si>
    <t xml:space="preserve">Snakes collected in Malaya. Number of snakes in test pool not given.Recalculation from "µg/Mouse (18-20 g)" to "mg/kg" based on a mouse weight of 20 g.</t>
  </si>
  <si>
    <t xml:space="preserve">3.57500 mg/kg</t>
  </si>
  <si>
    <t xml:space="preserve">4.62500 mg/kg</t>
  </si>
  <si>
    <t xml:space="preserve">Micrurus tener </t>
  </si>
  <si>
    <t xml:space="preserve">0.64000 mg/kg</t>
  </si>
  <si>
    <t xml:space="preserve">54. Salazar, A.M.; Vivas, J.; Sánchez, E.E.; Rodríguez-Acosta, A.; Ibarra, C.; Gil, A.; Carvajal, Z.; Girón, M.E.; Estrella, A.; Navarrete, L.F.; et al. Hemostatic and toxinological diversities in venom of Micrurus tener tener, Micrurus fulvius fulvius and Micrurus isozonus coral snakes. Toxicon 2011, 58, 35–45. [CrossRef] [PubMed] 55. Aguilar, I.; Sánchez, E.E.; Girón, M.E.; Estrella, A.; Guerrero, B.; Rodriguez-Acosta, F.A. Coral snake antivenom produced in chickens (Gallus domesticus). Rev. I</t>
  </si>
  <si>
    <t xml:space="preserve">0.92000 mg/kg</t>
  </si>
  <si>
    <t xml:space="preserve">Bénard-Valle, M.; Carbajal-Saucedo, A.; de Roodt, A.; López-Vera, E.; Alagón, A. Biochemical characterization of the venom of the coral snake Micrurus tener and comparative biological activities in the mouse and a reptile model. Toxicon 2014, 77, 6–15.</t>
  </si>
  <si>
    <t xml:space="preserve">Dendroaspis viridis </t>
  </si>
  <si>
    <t xml:space="preserve">BIPAA8 Bulletin de l'Institut Pasteur (Paris). (SPPIF, B.P.22, F-41353 Vineuil, France) V.1- 1903- Volume(issue)/page/year: 74,35,1976</t>
  </si>
  <si>
    <t xml:space="preserve">EJBCAI European Journal of Biochemistry. (Springer-Verlag New York, Inc., Service Center, 44 Hartz Way, Secaucus, NJ 07094) V.1- 1967- Volume(issue)/page/year: 40,337,1973</t>
  </si>
  <si>
    <t xml:space="preserve">0.79000 mg/kg</t>
  </si>
  <si>
    <t xml:space="preserve">Micrurus frontalis </t>
  </si>
  <si>
    <t xml:space="preserve">0.01500 mg/kg</t>
  </si>
  <si>
    <t xml:space="preserve">0.53500 mg/kg</t>
  </si>
  <si>
    <t xml:space="preserve">1.45000 mg/kg</t>
  </si>
  <si>
    <t xml:space="preserve">2.04000 mg/kg</t>
  </si>
  <si>
    <t xml:space="preserve">3.00000 mg/kg</t>
  </si>
  <si>
    <t xml:space="preserve">Bothrops alternatus </t>
  </si>
  <si>
    <t xml:space="preserve">2.24000 mg/kg</t>
  </si>
  <si>
    <t xml:space="preserve">12.85000 mg/kg</t>
  </si>
  <si>
    <t xml:space="preserve">23EIAT "Venomous Animals and Their Venoms," Buecherl, W., and E.E. Buckley, eds., 3 vols., New York, Academic Press, Inc., 1968-71 Volume(issue)/page/year: 2,307,1971</t>
  </si>
  <si>
    <t xml:space="preserve">63.70000 mg/kg</t>
  </si>
  <si>
    <t xml:space="preserve">FERNANDES ET AL, 2014 - scientific paper -</t>
  </si>
  <si>
    <t xml:space="preserve">Vipera aspis </t>
  </si>
  <si>
    <t xml:space="preserve">ACATA5 Acta Anatomica. (S. Karger Pub., Inc., 79 Fifth Ave., New York, NY 10003) V.1- 1945- Volume(issue)/page/year: 108,226,1980</t>
  </si>
  <si>
    <t xml:space="preserve">Vipera aspis aspis</t>
  </si>
  <si>
    <t xml:space="preserve">ACPMAP Actualites Pharmacologiques. (Paris, France) No.1-33, 1949-81. For publisher information, see JNPHAG. Volume(issue)/page/year: 25,179,1972</t>
  </si>
  <si>
    <t xml:space="preserve">Agkistrodon bilineatus </t>
  </si>
  <si>
    <t xml:space="preserve">1.15500 mg/kg</t>
  </si>
  <si>
    <t xml:space="preserve">1.32200 mg/kg</t>
  </si>
  <si>
    <t xml:space="preserve">AJTHAB American Journal of Tropical Medicine and Hygiene. (Allen Press, 1041 New Hampshire St., Lawrence, KS 66044) V.1-1952- Volume(issue)/page/year: 21,360,1972</t>
  </si>
  <si>
    <t xml:space="preserve">1.81300 mg/kg</t>
  </si>
  <si>
    <t xml:space="preserve">19.20000 mg/kg</t>
  </si>
  <si>
    <t xml:space="preserve">Trimeresurus stejnegeri </t>
  </si>
  <si>
    <t xml:space="preserve">Snakes collected in Thailand. Reported testpool consisted of 5 snakes.Recalculation from "µg/Mouse (18-20 g)" to "mg/kg" based on a mouse weight of 20 g.</t>
  </si>
  <si>
    <t xml:space="preserve">1.78000 mg/kg</t>
  </si>
  <si>
    <t xml:space="preserve">TOXIA6 Toxicon. (Pergamon Press Ltd., Headington Hill Hall, Oxford OX3 OBW, UK) V.1- 1962- Volume(issue)/page/year: 32,849,1994</t>
  </si>
  <si>
    <t xml:space="preserve">4.50000 mg/kg</t>
  </si>
  <si>
    <t xml:space="preserve">Collection site of the snakes not given. Number of snakes in test pool not given.Recalculation from "µg/Mouse (18-20 g)" to "mg/kg" based on a mouse weight of 20 g.</t>
  </si>
  <si>
    <t xml:space="preserve">Echis ocellatus </t>
  </si>
  <si>
    <t xml:space="preserve">0.13600 mg/kg</t>
  </si>
  <si>
    <t xml:space="preserve">0.80400 mg/kg</t>
  </si>
  <si>
    <t xml:space="preserve">TOXIA6 Toxicon. (Pergamon Press Ltd., Headington Hill Hall, Oxford OX3 OBW, UK) V.1- 1962- Volume(issue)/page/year: 33,307,1995</t>
  </si>
  <si>
    <t xml:space="preserve">Bothrops jararaca </t>
  </si>
  <si>
    <t xml:space="preserve">OXIA6 Toxicon. (Pergamon Press Ltd., Headington Hill Hall, Oxford OX3 OBW, UK) V.1- 1962- Volume(issue)/page/year: 30,95,1992</t>
  </si>
  <si>
    <t xml:space="preserve">0.83500 mg/kg</t>
  </si>
  <si>
    <t xml:space="preserve">29QKAZ "Toxins of Animal and Plant Origin, Proceedings International Symposium, 2nd, 1970," de Vries, A., and E. Kochva, eds., 3 vols., New York, Gordon and Breach Science Pub., 1971-73 Volume(issue)/page/year: 2,721,1972</t>
  </si>
  <si>
    <t xml:space="preserve">1.63000 mg/kg</t>
  </si>
  <si>
    <t xml:space="preserve">TOXIA6 Toxicon. (Pergamon Press Ltd., Headington Hill Hall, Oxford OX3 OBW, UK) V.1- 1962- Volume(issue)/page/year: 30,123,1992</t>
  </si>
  <si>
    <t xml:space="preserve">4.32000 mg/kg</t>
  </si>
  <si>
    <t xml:space="preserve">Dendroaspis jamesoni </t>
  </si>
  <si>
    <t xml:space="preserve">TOXIA6 Toxicon. (Pergamon Press Ltd., Headington Hill Hall, Oxford OX3 OBW, UK) V.1- 1962- Volume(issue)/page/year: 12,577,1974</t>
  </si>
  <si>
    <t xml:space="preserve">0.84000 mg/kg</t>
  </si>
  <si>
    <t xml:space="preserve">1.02000 mg/kg</t>
  </si>
  <si>
    <t xml:space="preserve">Echis pyramidum leakeyi</t>
  </si>
  <si>
    <t xml:space="preserve">Echis pyramidum </t>
  </si>
  <si>
    <t xml:space="preserve">PHBOBQ Physiologia Bohemoslovaca. (Academic Press Inc. Ltd., 24-28 Oval Rd., London NW1 7DX, UK) V.15- 1966- Volume(issue)/page/year: 20,307,1971</t>
  </si>
  <si>
    <t xml:space="preserve">Hypnale hypnale </t>
  </si>
  <si>
    <t xml:space="preserve">6.00000 mg/kg</t>
  </si>
  <si>
    <t xml:space="preserve">13.70000 mg/kg</t>
  </si>
  <si>
    <t xml:space="preserve">Tan CH, Leong PK, Fung SY, Sim SM, Ponnudurai G, Ariaratnam C, et al. Cross neutralization of Hypnale hypnale (hump-nosed pit viper) venom by polyvalent and monovalent Malayan pit viper antivenoms in vitro and in a rodent model. Acta Trop. 2011;117(2):119-24.</t>
  </si>
  <si>
    <t xml:space="preserve">Lachesis muta </t>
  </si>
  <si>
    <t xml:space="preserve">0.83300 mg/kg</t>
  </si>
  <si>
    <t xml:space="preserve">TOXIA6 Toxicon. (Pergamon Press Ltd., Headington Hill Hall, Oxford OX3 OBW, UK) V.1- 1962- Volume(issue)/page/year: 16,295,1978</t>
  </si>
  <si>
    <t xml:space="preserve">TOXIA6 Toxicon. (Pergamon Press Ltd., Headington Hill Hall, Oxford OX3 OBW, UK) V.1- 1962- Volume(issue)/page/year: 27,763,1989</t>
  </si>
  <si>
    <t xml:space="preserve">1.11000 mg/kg</t>
  </si>
  <si>
    <t xml:space="preserve">Brown JH. Toxicology and Pharmacology of Venoms from Poisonous Snakes. Springfield: Illinois: Charles C. Thomas; 1973. ISBN 0-398-02808-7.</t>
  </si>
  <si>
    <t xml:space="preserve">SANZA ET AL, 2007 - scientific paper -</t>
  </si>
  <si>
    <t xml:space="preserve">Snakes collected in Costa Rica. Number of snakes in test pool not given.Recalculation from "µg/Mouse (18-20 g)" to "mg/kg" based on a mouse weight of 20 g.</t>
  </si>
  <si>
    <t xml:space="preserve">5.93000 mg/kg</t>
  </si>
  <si>
    <t xml:space="preserve">6.20000 mg/kg</t>
  </si>
  <si>
    <t xml:space="preserve">8.07000 mg/kg</t>
  </si>
  <si>
    <t xml:space="preserve">20.00000 mg/kg</t>
  </si>
  <si>
    <t xml:space="preserve">THHADQ Thrombosis and Haemostasis. (F.K. Schattauer Verlag, Postfach 104545, D-70040 Stuttgart, Germany) V.35- 1976- Volume(issue)/page/year: 78,1372,1997</t>
  </si>
  <si>
    <t xml:space="preserve">36.91000 mg/kg</t>
  </si>
  <si>
    <t xml:space="preserve">Bothrops leucurus </t>
  </si>
  <si>
    <t xml:space="preserve">0.28500 mg/kg</t>
  </si>
  <si>
    <t xml:space="preserve">0.91500 mg/kg</t>
  </si>
  <si>
    <t xml:space="preserve">4.28000 mg/kg</t>
  </si>
  <si>
    <t xml:space="preserve">Crotalus atrox </t>
  </si>
  <si>
    <t xml:space="preserve">0.41300 mg/kg</t>
  </si>
  <si>
    <t xml:space="preserve">KEEGAN, MACFARLANE, 1963 - ??? -</t>
  </si>
  <si>
    <t xml:space="preserve">14FHAR "Venomous and Poisonous Animals and Noxious Plants of the Pacific Region," Keegan, H.L., and W.V. Macfarlane, eds., New York, Pergamon Press Inc., 1963 Volume(issue)/page/year: -,415,1963</t>
  </si>
  <si>
    <t xml:space="preserve">MASCAQ Medical Arts and Sciences. (Loma Linda, CA) V.1-28, 1947-74. Discontinued. Volume(issue)/page/year: 14,119,1960</t>
  </si>
  <si>
    <t xml:space="preserve">TOXIA6 Toxicon. (Pergamon Press Ltd., Headington Hill Hall, Oxford OX3 OBW, UK) V.1- 1962- Volume(issue)/page/year: 24,71,1986</t>
  </si>
  <si>
    <t xml:space="preserve">Snakes collected in N. America. Reported testpool consisted of 3 snakes.Recalculation from "µg/Mouse (18-20 g)" to "mg/kg" based on a mouse weight of 20 g.</t>
  </si>
  <si>
    <t xml:space="preserve">TOXIA6 Toxicon. (Pergamon Press Ltd., Headington Hill Hall, Oxford OX3 OBW, UK) V.1- 1962- Volume(issue)/page/year: 23,769,1985</t>
  </si>
  <si>
    <t xml:space="preserve">AJMSA9 American Journal of the Medical Sciences. (Slack Inc., 6900 Grove Rd., Thorofare, NJ 08086) New series: V.1- 1841- Volume(issue)/page/year: 241,160,1961</t>
  </si>
  <si>
    <t xml:space="preserve">Snakes collected in N. America. Reported testpool consisted of 58 snakes.Recalculation from "µg/Mouse (18-20 g)" to "mg/kg" based on a mouse weight of 20 g.</t>
  </si>
  <si>
    <t xml:space="preserve">3.62500 mg/kg</t>
  </si>
  <si>
    <t xml:space="preserve">3.71000 mg/kg</t>
  </si>
  <si>
    <t xml:space="preserve">5.45500 mg/kg</t>
  </si>
  <si>
    <t xml:space="preserve">PSEBAA Proceedings of the Society for Experimental Biology and Medicine. (Academic Press, Inc., 1 E. First St., Duluth, MN 55802) V.1- 1903/04- Volume(issue)/page/year: 36,499,1937</t>
  </si>
  <si>
    <t xml:space="preserve">7.80000 mg/kg</t>
  </si>
  <si>
    <t xml:space="preserve">12.00000 mg/kg</t>
  </si>
  <si>
    <t xml:space="preserve">14FHAR "Venomous and Poisonous Animals and Noxious Plants of the Pacific Region," Keegan, H.L., and W.V. Macfarlane, eds., New York, Pergamon Press Inc., 1963 Volume(issue)/page/year: -,399,1963</t>
  </si>
  <si>
    <t xml:space="preserve">19.04000 mg/kg</t>
  </si>
  <si>
    <t xml:space="preserve">AJMSA9 American Journal of the Medical Sciences. (Slack Inc., 6900 Grove Rd., Thorofare, NJ 08086) New series: V.1- 1841- Volume(issue)/page/year: 239,1,1960</t>
  </si>
  <si>
    <t xml:space="preserve">172.00000 mg/kg</t>
  </si>
  <si>
    <t xml:space="preserve">TOXIA6 Toxicon. (Pergamon Press Ltd., Headington Hill Hall, Oxford OX3 OBW, UK) V.1- 1962- Volume(issue)/page/year: 17,601,1979</t>
  </si>
  <si>
    <t xml:space="preserve">Very hight lethal dosage, but that's what the author reports.</t>
  </si>
  <si>
    <t xml:space="preserve">Crotalus viridis viridis</t>
  </si>
  <si>
    <t xml:space="preserve">0.04300 mg/kg</t>
  </si>
  <si>
    <t xml:space="preserve">TOXIA6 Toxicon. (Pergamon Press Ltd., Headington Hill Hall, Oxford OX3 OBW, UK) V.1- 1962- Volume(issue)/page/year: 28,857,1990</t>
  </si>
  <si>
    <t xml:space="preserve">1.01000 mg/kg</t>
  </si>
  <si>
    <t xml:space="preserve">Crotalus viridis </t>
  </si>
  <si>
    <t xml:space="preserve">Snakes collected in N. America. Reported testpool consisted of 5 snakes.Recalculation from "µg/Mouse (18-20 g)" to "mg/kg" based on a mouse weight of 20 g.</t>
  </si>
  <si>
    <t xml:space="preserve">1.31500 mg/kg</t>
  </si>
  <si>
    <t xml:space="preserve">1.61000 mg/kg</t>
  </si>
  <si>
    <t xml:space="preserve">Crotalus viridis nuntius</t>
  </si>
  <si>
    <t xml:space="preserve">2.25000 mg/kg</t>
  </si>
  <si>
    <t xml:space="preserve">TOXIA6 Toxicon. (Pergamon Press Ltd., Headington Hill Hall, Oxford OX3 OBW, UK) V.1- 1962- Volume(issue)/page/year: 10,13,1972</t>
  </si>
  <si>
    <t xml:space="preserve">TOXIA6 Toxicon. (Pergamon Press Ltd., Headington Hill Hall, Oxford OX3 OBW, UK) V.1- 1962- Volume(issue)/page/year: 21,35,1983</t>
  </si>
  <si>
    <t xml:space="preserve">TOXIA6 Toxicon. (Pergamon Press Ltd., Headington Hill Hall, Oxford OX3 OBW, UK) V.1- 1962- Volume(issue)/page/year: 10,81,1972</t>
  </si>
  <si>
    <t xml:space="preserve">Bitis nasicornis </t>
  </si>
  <si>
    <t xml:space="preserve">TOXIA6 Toxicon. (Pergamon Press Ltd., Headington Hill Hall, Oxford OX3 OBW, UK) V.1- 1962- Volume(issue)/page/year: 12,621,1974</t>
  </si>
  <si>
    <t xml:space="preserve">1.05600 mg/kg</t>
  </si>
  <si>
    <t xml:space="preserve">TOXIA6 Toxicon. (Pergamon Press Ltd., Headington Hill Hall, Oxford OX3 OBW, UK) V.1- 1962- Volume(issue)/page/year: 23,567,1985</t>
  </si>
  <si>
    <t xml:space="preserve">8.60000 mg/kg</t>
  </si>
  <si>
    <t xml:space="preserve">OXIA6 Toxicon. (Pergamon Press Ltd., Headington Hill Hall, Oxford OX3 OBW, UK) V.1- 1962- Volume(issue)/page/year: 6,175,1969</t>
  </si>
  <si>
    <t xml:space="preserve">18.50000 mg/kg</t>
  </si>
  <si>
    <t xml:space="preserve">Micrurus dumerilii </t>
  </si>
  <si>
    <t xml:space="preserve">AJTHAB American Journal of Tropical Medicine and Hygiene. (Allen Press, 1041 New Hampshire St., Lawrence, KS 66044) V.1- 1952- Volume(issue)/page/year: 17,308,1968</t>
  </si>
  <si>
    <t xml:space="preserve">Rey-Suárez, P.; Núñez, V.; Fernández, J.; Lomonte, B. Integrative characterization of the venom of the coral snake Micrurus dumerilii (Elapidae) from Colombia: Proteome, toxicity, and cross-neutralization by antivenom. J. Proteom. 2016, 136, 262–273.</t>
  </si>
  <si>
    <t xml:space="preserve">1.07500 mg/kg</t>
  </si>
  <si>
    <t xml:space="preserve">Bitis caudalis </t>
  </si>
  <si>
    <t xml:space="preserve">TOXIA6 Toxicon. (Pergamon Press Ltd., Headington Hill Hall, Oxford OX3 OBW, UK) V.1- 1962- Volume(issue)/page/year: 20,637,1982</t>
  </si>
  <si>
    <t xml:space="preserve">1.11100 mg/kg</t>
  </si>
  <si>
    <t xml:space="preserve">Gloydius ussuriensis </t>
  </si>
  <si>
    <t xml:space="preserve">LPDXEA Liangqi Paxing Dongwu Xuebao. Journal of Amphibians and Reptiles. (Kexue Chubanshe, 137 Zhaoyangmennei Dajie, Beijing, Peop. Rep. China) V.1-1982- Volume(issue)/page/year: 4,287,1985</t>
  </si>
  <si>
    <t xml:space="preserve">1.13900 mg/kg</t>
  </si>
  <si>
    <t xml:space="preserve">Hemachatus haemachatus </t>
  </si>
  <si>
    <t xml:space="preserve">1.15000 mg/kg</t>
  </si>
  <si>
    <t xml:space="preserve">AIPTAK Archives Internationales de Pharmacodynamie et de Therapie. (Heymans Institute of Pharmacology, De Pintelaan 185, B-9000 Ghent, Belgium) V.4- 1898- Volume(issue)/page/year: 208,81,1974</t>
  </si>
  <si>
    <t xml:space="preserve">* Hemachatus haemachates venom * Hemachatus haemachatus venom * H. haemachates venom</t>
  </si>
  <si>
    <t xml:space="preserve">Naja mossambica </t>
  </si>
  <si>
    <t xml:space="preserve">TOXIA6 Toxicon. (Pergamon Press Ltd., Headington Hill Hall, Oxford OX3 OBW, UK) V.1- 1962- Volume(issue)/page/year: 22,308,1984</t>
  </si>
  <si>
    <t xml:space="preserve">0.08300 mg/kg</t>
  </si>
  <si>
    <t xml:space="preserve">1.16000 mg/kg</t>
  </si>
  <si>
    <t xml:space="preserve">FEBLAL FEBS Letters. (Elsevier Science Pub. B.V., POB 211, 1000 AE Amsterdam, Netherlands) V.1- 1968- Volume(issue)/page/year: 42,335,1974</t>
  </si>
  <si>
    <t xml:space="preserve">Bothrops asper </t>
  </si>
  <si>
    <t xml:space="preserve">0.08400 mg/kg</t>
  </si>
  <si>
    <t xml:space="preserve">0.46900 mg/kg</t>
  </si>
  <si>
    <t xml:space="preserve">1.17500 mg/kg</t>
  </si>
  <si>
    <t xml:space="preserve">2.15000 mg/kg</t>
  </si>
  <si>
    <t xml:space="preserve">2.84400 mg/kg</t>
  </si>
  <si>
    <t xml:space="preserve">4.30000 mg/kg</t>
  </si>
  <si>
    <t xml:space="preserve">pp. 696-697</t>
  </si>
  <si>
    <t xml:space="preserve">ALAGON ET AL, 1980 - scientific paper -</t>
  </si>
  <si>
    <t xml:space="preserve">4.62222 mg/kg</t>
  </si>
  <si>
    <t xml:space="preserve">MORA-OBANDO ET AL, 2014 - scientific paper -</t>
  </si>
  <si>
    <t xml:space="preserve">Conversion from "μg/mouse" to "mg/kg" based on 18 g mouse weight.</t>
  </si>
  <si>
    <t xml:space="preserve">5.60556 mg/kg</t>
  </si>
  <si>
    <t xml:space="preserve">6.82222 mg/kg</t>
  </si>
  <si>
    <t xml:space="preserve">Gloydius blomhoffii </t>
  </si>
  <si>
    <t xml:space="preserve">1.32000 mg/kg</t>
  </si>
  <si>
    <t xml:space="preserve">TOXIA6 Toxicon. (Pergamon Press Ltd., Headington Hill Hall, Oxford OX3 OBW, UK) V.1- 1962- Volume(issue)/page/year: 2,1,1964</t>
  </si>
  <si>
    <t xml:space="preserve">18.29000 mg/kg</t>
  </si>
  <si>
    <t xml:space="preserve">Bothrops diporus </t>
  </si>
  <si>
    <t xml:space="preserve">6.41000 mg/kg</t>
  </si>
  <si>
    <t xml:space="preserve">Crotalus adamanteus </t>
  </si>
  <si>
    <t xml:space="preserve">TOXIA6 Toxicon. (Pergamon Press Ltd., Headington Hill Hall, Oxford OX3 OBW, UK) V.1- 1962- Volume(issue)/page/year: 1,99,1963</t>
  </si>
  <si>
    <t xml:space="preserve">JPETAB Journal of Pharmacology and Experimental Therapeutics. (Williams &amp; Wilkins Co., 428 E. Preston St., Baltimore, MD 21202) V.1- 1909/10- Volume(issue)/page/year: 38,173,1930</t>
  </si>
  <si>
    <t xml:space="preserve">AJMSA9 American Journal of the Medical Sciences. (Slack Inc., 6900 Grove Rd., Thorofare, NJ 08086) New series: V.1- 1841- Volume(issue)/page/year: 236,204,1958</t>
  </si>
  <si>
    <t xml:space="preserve">Animal reported as "Mammal - domestic".</t>
  </si>
  <si>
    <t xml:space="preserve">0.94000 mg/kg</t>
  </si>
  <si>
    <t xml:space="preserve">1.33300 mg/kg</t>
  </si>
  <si>
    <t xml:space="preserve">1.67000 mg/kg</t>
  </si>
  <si>
    <t xml:space="preserve">1.68000 mg/kg</t>
  </si>
  <si>
    <t xml:space="preserve">1.89000 mg/kg</t>
  </si>
  <si>
    <t xml:space="preserve">2.52000 mg/kg</t>
  </si>
  <si>
    <t xml:space="preserve">Snakes collected in N. America. Reported testpool consisted of 2 snakes.Recalculation from "µg/Mouse (18-20 g)" to "mg/kg" based on a mouse weight of 20 g.</t>
  </si>
  <si>
    <t xml:space="preserve">2.70000 mg/kg</t>
  </si>
  <si>
    <t xml:space="preserve">2.88000 mg/kg</t>
  </si>
  <si>
    <t xml:space="preserve">Snakes collected in N. America. Reported testpool consisted of 40 snakes.Recalculation from "µg/Mouse (18-20 g)" to "mg/kg" based on a mouse weight of 20 g.</t>
  </si>
  <si>
    <t xml:space="preserve">SURGAZ Surgery. (C.V. Mosby Co., 11830 Westline Industrial Dr., St. Louis, MO 63146) V.1- 1937- Volume(issue)/page/year: 47,975,1960</t>
  </si>
  <si>
    <t xml:space="preserve">7.70000 mg/kg</t>
  </si>
  <si>
    <t xml:space="preserve">11.40000 mg/kg</t>
  </si>
  <si>
    <t xml:space="preserve">28.00000 mg/kg</t>
  </si>
  <si>
    <t xml:space="preserve">190.00000 mg/kg</t>
  </si>
  <si>
    <t xml:space="preserve">ANREAK Anatomical Record. (Alan R. Liss, Inc., 41 E. 11th St., New York, NY 10003) V.1- 1906/08- Volume(issue)/page/year: 139,305,1961</t>
  </si>
  <si>
    <t xml:space="preserve">Bothrops atrox </t>
  </si>
  <si>
    <t xml:space="preserve">0.32500 mg/kg</t>
  </si>
  <si>
    <t xml:space="preserve">TXAPA9 Toxicology and Applied Pharmacology. (Academic Press, Inc., 1 E. First St., Duluth, MN 55802) V.1- 1959- Volume(issue)/page/year: 16,73,1970</t>
  </si>
  <si>
    <t xml:space="preserve">TOXIA6 Toxicon. (Pergamon Press Ltd., Headington Hill Hall, Oxford OX3 OBW, UK) V.1- 1962- Volume(issue)/page/year: 17(Suppl 1),161,1979</t>
  </si>
  <si>
    <t xml:space="preserve">3.80000 mg/kg</t>
  </si>
  <si>
    <t xml:space="preserve">4.27000 mg/kg</t>
  </si>
  <si>
    <t xml:space="preserve">5.54000 mg/kg</t>
  </si>
  <si>
    <t xml:space="preserve">22.14000 mg/kg</t>
  </si>
  <si>
    <t xml:space="preserve">Dose seems very high, but subcutaneous LD50 from Bothrops alternatus is similarly high.</t>
  </si>
  <si>
    <t xml:space="preserve">27.80000 mg/kg</t>
  </si>
  <si>
    <t xml:space="preserve">Required dosage is actually &gt;27.8 mg/kg.</t>
  </si>
  <si>
    <t xml:space="preserve">Atropoides picadoi </t>
  </si>
  <si>
    <t xml:space="preserve">1.41900 mg/kg</t>
  </si>
  <si>
    <t xml:space="preserve">Trimeresurus popeiorum </t>
  </si>
  <si>
    <t xml:space="preserve">Protobothrops mucrosquamatus </t>
  </si>
  <si>
    <t xml:space="preserve">2.81500 mg/kg</t>
  </si>
  <si>
    <t xml:space="preserve">TOXIA6 Toxicon. (Pergamon Press Ltd., Headington Hill Hall, Oxford OX3 OBW, UK) V.1- 1962- Volume(issue)/page/year: 21,247,1983</t>
  </si>
  <si>
    <t xml:space="preserve">7.00000 mg/kg</t>
  </si>
  <si>
    <t xml:space="preserve">TIHHAH Tai-wan I Hsueh Hui Tsa Chih. Journal of the Formosan Medical Association. (Tai-wan I Hsueh Hui, 1, Sect. 1 Jen-ai Road, Taipei, Taiwan) V.45- 1946- Volume(issue)/page/year: 49,215,1950</t>
  </si>
  <si>
    <t xml:space="preserve">Bothrops taeniatus </t>
  </si>
  <si>
    <t xml:space="preserve">1.55000 mg/kg</t>
  </si>
  <si>
    <t xml:space="preserve">3.58500 mg/kg</t>
  </si>
  <si>
    <t xml:space="preserve">Bothriechis schlegelii </t>
  </si>
  <si>
    <t xml:space="preserve">0.53100 mg/kg</t>
  </si>
  <si>
    <t xml:space="preserve">1.95000 mg/kg</t>
  </si>
  <si>
    <t xml:space="preserve">Crotalus willardi </t>
  </si>
  <si>
    <t xml:space="preserve">Crotalus willardi willardi</t>
  </si>
  <si>
    <t xml:space="preserve">16.50000 mg/kg</t>
  </si>
  <si>
    <t xml:space="preserve">Crotalus horridus </t>
  </si>
  <si>
    <t xml:space="preserve">0.00600 mg/kg</t>
  </si>
  <si>
    <t xml:space="preserve">HOWZE, WALLACE, 1980 - scientific paper -</t>
  </si>
  <si>
    <t xml:space="preserve">tested with fresh (!) venom on Swiss-Webster mice</t>
  </si>
  <si>
    <t xml:space="preserve">JTASAG Journal of the Tennessee Academy of Science. (Tennessee Academy of Science, Box 153, George Peabody College, Nashville, TN 37203) V.1- 1926- Volume(issue)/page/year: 55,96,1980</t>
  </si>
  <si>
    <t xml:space="preserve">0.00700 mg/kg</t>
  </si>
  <si>
    <t xml:space="preserve">tested with fresh (!) venom on C3H mice</t>
  </si>
  <si>
    <t xml:space="preserve">tested with fresh (!) venom on pet-store mice</t>
  </si>
  <si>
    <t xml:space="preserve">0.05700 mg/kg</t>
  </si>
  <si>
    <t xml:space="preserve">0.13400 mg/kg</t>
  </si>
  <si>
    <t xml:space="preserve">19DDA6 "Animal Toxins, a Collection of Papers Presented at the International Symposium on Animal Toxins, 1st, 1966," Russell, F.E., and P.R. Saunders, eds., New York, Pergamon Press Inc., 1967 Volume(issue)/page/year: -,211,1967</t>
  </si>
  <si>
    <t xml:space="preserve">AJPHAP American Journal of Physiology. (American Physiological Soc., 9650 Rockville Pike, Bethesda, MD 20814) V.1- 1898- Volume(issue)/page/year: 173,535,1953</t>
  </si>
  <si>
    <t xml:space="preserve">1.64400 mg/kg</t>
  </si>
  <si>
    <t xml:space="preserve">2.63000 mg/kg</t>
  </si>
  <si>
    <t xml:space="preserve">2.91000 mg/kg</t>
  </si>
  <si>
    <t xml:space="preserve">2.94000 mg/kg</t>
  </si>
  <si>
    <t xml:space="preserve">TOXIA6 Toxicon. (Pergamon Press Ltd., Headington Hill Hall, Oxford OX3 OBW, UK) V.1- 1962- Volume(issue)/page/year: 23,39,1985</t>
  </si>
  <si>
    <t xml:space="preserve">9.15000 mg/kg</t>
  </si>
  <si>
    <t xml:space="preserve">24.90000 mg/kg</t>
  </si>
  <si>
    <t xml:space="preserve">60.00000 mg/kg</t>
  </si>
  <si>
    <t xml:space="preserve">Bothrops erythromelas </t>
  </si>
  <si>
    <t xml:space="preserve">3.03000 mg/kg</t>
  </si>
  <si>
    <t xml:space="preserve">Micrurus multifasciatus hertwigi</t>
  </si>
  <si>
    <t xml:space="preserve">0.23800 mg/kg</t>
  </si>
  <si>
    <t xml:space="preserve">0.46500 mg/kg</t>
  </si>
  <si>
    <t xml:space="preserve">Micrurus multifasciatus </t>
  </si>
  <si>
    <t xml:space="preserve">Rey-Suárez, P.; Núñez, V.; Gutiérrez, J.M.; Lomonte, B. Proteomic and biological characterization of the venom of the redtail coral snake, Micrurus mipartitus (Elapidae), from Colombia and Costa Rica. J. Proteom. 2011, 75, 655–667.</t>
  </si>
  <si>
    <t xml:space="preserve">1.87500 mg/kg</t>
  </si>
  <si>
    <t xml:space="preserve">Naja annulifera </t>
  </si>
  <si>
    <t xml:space="preserve">0.09500 mg/kg</t>
  </si>
  <si>
    <t xml:space="preserve">AIMJA9 Ain Shams Medical Journal. (Ain Shams Clinical and Scientific Soc., c/o Ain Shams Univ. Hospital, Abbassia, Cairo, Egypt) V.1- 1950- Volume(issue)/page/year: 26,199,1975</t>
  </si>
  <si>
    <t xml:space="preserve">TOXIA6 Toxicon. (Pergamon Press Ltd., Headington Hill Hall, Oxford OX3 OBW, UK) V.1- 1962- Volume(issue)/page/year: 18,374,1980</t>
  </si>
  <si>
    <t xml:space="preserve">1.98000 mg/kg</t>
  </si>
  <si>
    <t xml:space="preserve">张迎征，和七一，邓秋平，余晓东, 2016 - scientific paper -</t>
  </si>
  <si>
    <t xml:space="preserve">Author probably refering to murine LD50. Data source not properly references. This data needs confirmation.</t>
  </si>
  <si>
    <t xml:space="preserve">BBACAQ Biochimica et Biophysica Acta. (Elsevier Science Pub. B.V., POB 211, 1000 AE Amsterdam, Netherlands) V.1- 1947- Volume(issue)/page/year: 746,18,1983</t>
  </si>
  <si>
    <t xml:space="preserve">Gloydius brevicaudus </t>
  </si>
  <si>
    <t xml:space="preserve">0.87500 mg/kg</t>
  </si>
  <si>
    <t xml:space="preserve">Gloydius brevicaudus brevicaudus</t>
  </si>
  <si>
    <t xml:space="preserve">Crotalus ruber ruber</t>
  </si>
  <si>
    <t xml:space="preserve">0.10500 mg/kg</t>
  </si>
  <si>
    <t xml:space="preserve">Crotalus ruber lucasensis</t>
  </si>
  <si>
    <t xml:space="preserve">0.85700 mg/kg</t>
  </si>
  <si>
    <t xml:space="preserve">1.14300 mg/kg</t>
  </si>
  <si>
    <t xml:space="preserve">Crotalus ruber </t>
  </si>
  <si>
    <t xml:space="preserve">1.54300 mg/kg</t>
  </si>
  <si>
    <t xml:space="preserve">Crotalus ruber exsul</t>
  </si>
  <si>
    <t xml:space="preserve">2.17000 mg/kg</t>
  </si>
  <si>
    <t xml:space="preserve">3.70000 mg/kg</t>
  </si>
  <si>
    <t xml:space="preserve">3.90000 mg/kg</t>
  </si>
  <si>
    <t xml:space="preserve">4.65000 mg/kg</t>
  </si>
  <si>
    <t xml:space="preserve">6.69000 mg/kg</t>
  </si>
  <si>
    <t xml:space="preserve">9.92000 mg/kg</t>
  </si>
  <si>
    <t xml:space="preserve">11.50000 mg/kg</t>
  </si>
  <si>
    <t xml:space="preserve">PSEBAA Proceedings of the Society for Experimental Biology and Medicine. (Academic Press, Inc., 1 E. First St., Duluth, MN 55802) V.1- 1903/04- Volume(issue)/page/year: 35,316,1936</t>
  </si>
  <si>
    <t xml:space="preserve">21.20000 mg/kg</t>
  </si>
  <si>
    <t xml:space="preserve">21.25000 mg/kg</t>
  </si>
  <si>
    <t xml:space="preserve">85IWAZ "Rattlesnakes: Their Habits, Life Histories, and Influence on Mankind," Klauber, L.M., 2 vols., Los Angeles, Univ. of California Press, 1956 Volume(issue)/page/year: 2,770,1956</t>
  </si>
  <si>
    <t xml:space="preserve">Agkistrodon piscivorus </t>
  </si>
  <si>
    <t xml:space="preserve">TOXIA6 Toxicon. (Pergamon Press Ltd., Headington Hill Hall, Oxford OX3 OBW, UK) V.1-1962- Volume(issue)/page/year: 9,417,1971</t>
  </si>
  <si>
    <t xml:space="preserve">Agkistrodon piscivorus piscivorus</t>
  </si>
  <si>
    <t xml:space="preserve">TOXIA6 Toxicon. (Pergamon Press Ltd., Headington Hill Hall, Oxford OX3 OBW, UK) V.1-1962- Volume(issue)/page/year: 3,187,1966</t>
  </si>
  <si>
    <t xml:space="preserve">3.35000 mg/kg</t>
  </si>
  <si>
    <t xml:space="preserve">TOXIA6 Toxicon. (Pergamon Press Ltd., Headington Hill Hall, Oxford OX3 OBW, UK) V.1- 1962- Volume(issue)/page/year: 1,131,1963</t>
  </si>
  <si>
    <t xml:space="preserve">CLPTAT Clinical Pharmacology and Therapeutics (St. Louis). (C.V. Mosby Co., 11830 Westline Industrial Dr., St. Louis, MO 63146) V.1-1960- Volume(issue)/page/year: 8,849,1967</t>
  </si>
  <si>
    <t xml:space="preserve">TOXIA6 Toxicon. (Pergamon Press Ltd., Headington Hill Hall, Oxford OX3 OBW, UK) V.1-1962- Volume(issue)/page/year: 23,63,1985</t>
  </si>
  <si>
    <t xml:space="preserve">4.84400 mg/kg</t>
  </si>
  <si>
    <t xml:space="preserve">5.11000 mg/kg</t>
  </si>
  <si>
    <t xml:space="preserve">6.85000 mg/kg</t>
  </si>
  <si>
    <t xml:space="preserve">7.50000 mg/kg</t>
  </si>
  <si>
    <t xml:space="preserve">29QKAZ "Toxins of Animal and Plant Origin, Proceedings International Symposium, 2nd, 1970," de Vries, A., and E. Kochva, eds., 3 vols., New York, Gordon and Breach Science Pub., 1971-73 Volume(issue)/page/year: 2,707,1972</t>
  </si>
  <si>
    <t xml:space="preserve">11.00000 mg/kg</t>
  </si>
  <si>
    <t xml:space="preserve">TOXIA6 Toxicon. (Pergamon Press Ltd., Headington Hill Hall, Oxford OX3 OBW, UK) V.1- 1962- Volume(issue)/page/year: 17,237,1979</t>
  </si>
  <si>
    <t xml:space="preserve">28.85000 mg/kg</t>
  </si>
  <si>
    <t xml:space="preserve">40.00000 mg/kg</t>
  </si>
  <si>
    <t xml:space="preserve">Crotalus ravus ravus</t>
  </si>
  <si>
    <t xml:space="preserve">2.40000 mg/kg</t>
  </si>
  <si>
    <t xml:space="preserve">11.25000 mg/kg</t>
  </si>
  <si>
    <t xml:space="preserve">Bothrops matogrossensis </t>
  </si>
  <si>
    <t xml:space="preserve">2.45000 mg/kg</t>
  </si>
  <si>
    <t xml:space="preserve">4.47500 mg/kg</t>
  </si>
  <si>
    <t xml:space="preserve">Protobothrops flavoviridis </t>
  </si>
  <si>
    <t xml:space="preserve">0.09400 mg/kg</t>
  </si>
  <si>
    <t xml:space="preserve">0.57200 mg/kg</t>
  </si>
  <si>
    <t xml:space="preserve">23EIAT "Venomous Animals and Their Venoms," Buecherl, W., and E.E. Buckley, eds., 3 vols., New York, Academic Press, Inc., 1968-71 Volume(issue)/page/year: 1,577,1968</t>
  </si>
  <si>
    <t xml:space="preserve">3.58824 mg/kg</t>
  </si>
  <si>
    <t xml:space="preserve">p. 479</t>
  </si>
  <si>
    <t xml:space="preserve">OSAKA ET AL, 1960 - scientific paper -</t>
  </si>
  <si>
    <t xml:space="preserve">Authors give a dosage of 61 µg, probably refering to a single mouse (weight: 14-17 g). This was interpolated to mg/kg by us, calculating with 17 g bodyweight per mouse.</t>
  </si>
  <si>
    <t xml:space="preserve">Protobothrops flavoviridis flavoviridis</t>
  </si>
  <si>
    <t xml:space="preserve">3.68900 mg/kg</t>
  </si>
  <si>
    <t xml:space="preserve">3.75500 mg/kg</t>
  </si>
  <si>
    <t xml:space="preserve">Snakes collected in Ryukyu Islands. Number of snakes in test pool not given.Recalculation from "µg/Mouse (18-20 g)" to "mg/kg" based on a mouse weight of 20 g.</t>
  </si>
  <si>
    <t xml:space="preserve">KDIZAA Kagoshima Daigaku Igaku Zasshi. Medical Journal of Kagoshima University. (Kagoshima Daigaku Igakkai, 1208-1, Usuki-cho, Kagoshima 890, Japan) V.1- 1945- Volume(issue)/page/year: 8,974,1957</t>
  </si>
  <si>
    <t xml:space="preserve">5.06600 mg/kg</t>
  </si>
  <si>
    <t xml:space="preserve">TOXIA6 Toxicon. (Pergamon Press Ltd., Headington Hill Hall, Oxford OX3 OBW, UK) V.1- 1962- Volume(issue)/page/year: 18,351,1980</t>
  </si>
  <si>
    <t xml:space="preserve">JJEMAG Japanese Journal of Experimental Medicine. (Kinokuniya Book-Stores of America Co., Ltd., West Bldg., Japan Cultural and Trade Center, 1581 Webster St., San Francisco, CA 94115) V.7- 1928- Volume(issue)/page/year: 33,245,1963</t>
  </si>
  <si>
    <t xml:space="preserve">19.70000 mg/kg</t>
  </si>
  <si>
    <t xml:space="preserve">JJPAAZ Japanese Journal of Pharmacology. (Japanese Pharmacological Soc., c/o Dept. of Pharmacology, Faculty of Medicine, Kyoto Univ., Sakyo-ku, Kyoto 606, Japan) V.1- 1951- Volume(issue)/page/year: 28,553,1978</t>
  </si>
  <si>
    <t xml:space="preserve">21.70000 mg/kg</t>
  </si>
  <si>
    <t xml:space="preserve">Crotalus cerastes </t>
  </si>
  <si>
    <t xml:space="preserve">0.34200 mg/kg</t>
  </si>
  <si>
    <t xml:space="preserve">2.08000 mg/kg</t>
  </si>
  <si>
    <t xml:space="preserve">Crotalus cerastes laterorepens</t>
  </si>
  <si>
    <t xml:space="preserve">Crotalus molossus molossus</t>
  </si>
  <si>
    <t xml:space="preserve">0.34300 mg/kg</t>
  </si>
  <si>
    <t xml:space="preserve">Crotalus molossus </t>
  </si>
  <si>
    <t xml:space="preserve">0.91400 mg/kg</t>
  </si>
  <si>
    <t xml:space="preserve">Crotalus molossus nigrescens</t>
  </si>
  <si>
    <t xml:space="preserve">2.35000 mg/kg</t>
  </si>
  <si>
    <t xml:space="preserve">TOXIA6 Toxicon. (Pergamon Press Ltd., Headington Hill Hall, Oxford OX3 OBW, UK) V.1- 1962- Volume(issue)/page/year: 28,285,1990</t>
  </si>
  <si>
    <t xml:space="preserve">2.44000 mg/kg</t>
  </si>
  <si>
    <t xml:space="preserve">TOXIA6 Toxicon. (Pergamon Press Ltd., Headington Hill Hall, Oxford OX3 OBW, UK) V.1- 1962- Volume(issue)/page/year: 20,487,1982</t>
  </si>
  <si>
    <t xml:space="preserve">8.36000 mg/kg</t>
  </si>
  <si>
    <t xml:space="preserve">Agkistrodon contortrix mokasen</t>
  </si>
  <si>
    <t xml:space="preserve">0.02400 mg/kg</t>
  </si>
  <si>
    <t xml:space="preserve">tested with fresh (!) venom on C3H-mice</t>
  </si>
  <si>
    <t xml:space="preserve">0.22000 mg/kg</t>
  </si>
  <si>
    <t xml:space="preserve">BPBB8 Comparative Biochemistry and Physiology, B: Comparative Biochemistry. (Elsevier Science, 660 White Plans Rd., Tarrytown, NY 10591) V.38-1971- Volume(issue)/page/year: 64,201,1979</t>
  </si>
  <si>
    <t xml:space="preserve">Agkistrodon contortrix contortrix</t>
  </si>
  <si>
    <t xml:space="preserve">0.26800 mg/kg</t>
  </si>
  <si>
    <t xml:space="preserve">CBPBB8 Comparative Biochemistry and Physiology, B: Comparative Biochemistry. (Elsevier Science, 660 White Plans Rd., Tarrytown, NY 10591) V.38-1971-Volume(issue)/page/year: 64,201,1979</t>
  </si>
  <si>
    <t xml:space="preserve">Agkistrodon contortrix laticinctus</t>
  </si>
  <si>
    <t xml:space="preserve">0.35800 mg/kg</t>
  </si>
  <si>
    <t xml:space="preserve">CBPBB8 Comparative Biochemistry and Physiology, B: Comparative Biochemistry. (Elsevier Science, 660 White Plans Rd., Tarrytown, NY 10591) V.38-1971- Volume(issue)/page/year: 64,201,1979</t>
  </si>
  <si>
    <t xml:space="preserve">0.73500 mg/kg</t>
  </si>
  <si>
    <t xml:space="preserve">1.11800 mg/kg</t>
  </si>
  <si>
    <t xml:space="preserve">2.71100 mg/kg</t>
  </si>
  <si>
    <t xml:space="preserve">9.52000 mg/kg</t>
  </si>
  <si>
    <t xml:space="preserve">19DDA6 "Animal Toxins, a Collection of Papers Presented at the International Symposium on Animal Toxins, 1st, 1966," Russell, F.E., and P.R. Saunders, eds., New York, Pergamon Press Inc., 1967 Volume(issue)/page/year:-,269,1967</t>
  </si>
  <si>
    <t xml:space="preserve">Agkistrodon contortrix </t>
  </si>
  <si>
    <t xml:space="preserve">10.92000 mg/kg</t>
  </si>
  <si>
    <t xml:space="preserve">21.00000 mg/kg</t>
  </si>
  <si>
    <t xml:space="preserve">25.65000 mg/kg</t>
  </si>
  <si>
    <t xml:space="preserve">26.10000 mg/kg</t>
  </si>
  <si>
    <t xml:space="preserve">Spalerosophis diadema cliffordii</t>
  </si>
  <si>
    <t xml:space="preserve">JEZOAO Journal of Experimental Zoology. (Alan R. Liss, Inc., 41 E. 11th St., New York, NY 10003) V.1- 1904- Volume(issue)/page/year: 233,5,1985</t>
  </si>
  <si>
    <t xml:space="preserve">Rosenberg, H.I.; Bdolah, A.; Kochva, E. Lethal factors and enzymes in the secretion from the Duvernoy’s gland of three colubrid snakes. J. Exp. Zool. 1985, 233, 5–14.</t>
  </si>
  <si>
    <t xml:space="preserve">Sistrurus miliarius </t>
  </si>
  <si>
    <t xml:space="preserve">Sistrurus miliarius barbouri</t>
  </si>
  <si>
    <t xml:space="preserve">6.84400 mg/kg</t>
  </si>
  <si>
    <t xml:space="preserve">6.89000 mg/kg</t>
  </si>
  <si>
    <t xml:space="preserve">24.25000 mg/kg</t>
  </si>
  <si>
    <t xml:space="preserve">25.10000 mg/kg</t>
  </si>
  <si>
    <t xml:space="preserve">Calloselasma rhodostoma </t>
  </si>
  <si>
    <t xml:space="preserve">0.01300 mg/kg</t>
  </si>
  <si>
    <t xml:space="preserve">TYPE OF TEST : LDLo - Lowest published lethal dose ROUTE OF EXPOSURE : Intravenous SPECIES OBSERVED : Rodent - rabbit DOSE/DURATION : 13 ug/kg TOXIC EFFECTS : Behavioral - muscle contraction or spasticity Blood - other changes REFERENCE : JCINAO Journal of Clinical Investigation. (Rockefeller Univ. Press, 1230 York Ave., New York, NY 10021) V.1- 1924- Volume(issue)/page/year: 45,1202,1966</t>
  </si>
  <si>
    <t xml:space="preserve">JCINAO Journal of Clinical Investigation. (Rockefeller Univ. Press, 1230 York Ave., New York, NY 10021) V.1- 1924- Volume(issue)/page/year: 45,1202,1966</t>
  </si>
  <si>
    <t xml:space="preserve">TRSTAZ Transactions of the Royal Society of Tropical Medicine and Hygiene. (Royal Soc. of Tropical Medicine and Hygiene, Manson House, 26 Portland Pl., London W1N 4EY, UK) V.14- 1920- Volume(issue)/page/year: 54,50,1960</t>
  </si>
  <si>
    <t xml:space="preserve">19DDA6 "Animal Toxins, a Collection of Papers Presented at the International Symposium on Animal Toxins, 1st, 1966," Russell, F.E., and P.R. Saunders, eds., New York, Pergamon Press Inc., 1967 Volume(issue)/page/year: -,323,1967</t>
  </si>
  <si>
    <t xml:space="preserve">9DDA6 "Animal Toxins, a Collection of Papers Presented at the International Symposium on Animal Toxins, 1st, 1966," Russell, F.E., and P.R. Saunders, eds., New York, Pergamon Press Inc., 1967 Volume(issue)/page/year: 1,323,1967</t>
  </si>
  <si>
    <t xml:space="preserve">2.82000 mg/kg</t>
  </si>
  <si>
    <t xml:space="preserve">TOXIA6 Toxicon. (Pergamon Press Ltd., Headington Hill Hall, Oxford OX3 OBW, UK) V.1-1962- Volume(issue)/page/year: 23,614,1985</t>
  </si>
  <si>
    <t xml:space="preserve">4.97700 mg/kg</t>
  </si>
  <si>
    <t xml:space="preserve">TOXIA6 Toxicon. (Pergamon Press Ltd., Headington Hill Hall, Oxford OX3 OBW, UK) V.1- 1962- Volume(issue)/page/year: 24,626,1986</t>
  </si>
  <si>
    <t xml:space="preserve">5.37500 mg/kg</t>
  </si>
  <si>
    <t xml:space="preserve">Snakes collected in Malaya. Reported testpool consisted of 50 snakes.Recalculation from "µg/Mouse (18-20 g)" to "mg/kg" based on a mouse weight of 20 g.</t>
  </si>
  <si>
    <t xml:space="preserve">16.10000 mg/kg</t>
  </si>
  <si>
    <t xml:space="preserve">Cerrophidion sasai </t>
  </si>
  <si>
    <t xml:space="preserve">3.66660 mg/kg</t>
  </si>
  <si>
    <t xml:space="preserve">p. 55: Bolaños, 1972</t>
  </si>
  <si>
    <t xml:space="preserve">JADIN, 2013 - dissertation/thesis -</t>
  </si>
  <si>
    <t xml:space="preserve">Ovophis okinavensis </t>
  </si>
  <si>
    <t xml:space="preserve">3.83000 mg/kg</t>
  </si>
  <si>
    <t xml:space="preserve">Bothriechis nigroviridis </t>
  </si>
  <si>
    <t xml:space="preserve">4.43800 mg/kg</t>
  </si>
  <si>
    <t xml:space="preserve">Porthidium nasutum </t>
  </si>
  <si>
    <t xml:space="preserve">0.43800 mg/kg</t>
  </si>
  <si>
    <t xml:space="preserve">4.60000 mg/kg</t>
  </si>
  <si>
    <t xml:space="preserve">6.75500 mg/kg</t>
  </si>
  <si>
    <t xml:space="preserve">9.06300 mg/kg</t>
  </si>
  <si>
    <t xml:space="preserve">Cerrophidion godmani </t>
  </si>
  <si>
    <t xml:space="preserve">Boiga dendrophila </t>
  </si>
  <si>
    <t xml:space="preserve">4.90000 mg/kg</t>
  </si>
  <si>
    <t xml:space="preserve">Sakai, A.; Honma, M.; Sawai, Y. The toxicity of venoms extracted from Duvernoy’s glands of certain Asian colubrid snakes. Snake 1984, 16, 16–20</t>
  </si>
  <si>
    <t xml:space="preserve">Bothriechis lateralis </t>
  </si>
  <si>
    <t xml:space="preserve">0.64400 mg/kg</t>
  </si>
  <si>
    <t xml:space="preserve">5.14400 mg/kg</t>
  </si>
  <si>
    <t xml:space="preserve">Crotalus pusillus </t>
  </si>
  <si>
    <t xml:space="preserve">5.35000 mg/kg</t>
  </si>
  <si>
    <t xml:space="preserve">Atropoides mexicanus </t>
  </si>
  <si>
    <t xml:space="preserve">1.06300 mg/kg</t>
  </si>
  <si>
    <t xml:space="preserve">5.65600 mg/kg</t>
  </si>
  <si>
    <t xml:space="preserve">Malpolon monspessulanus </t>
  </si>
  <si>
    <t xml:space="preserve">Rosenberg, H.I.; Kinamon, S.; Kochva, E.; Bdolah, A. The secretion of Duvernoy’s gland of Malpolon monspessulanus induces haemorrhage in the lungs of mice. Toxicon 1992, 30, 920–924</t>
  </si>
  <si>
    <t xml:space="preserve">Porthidium ophryomegas </t>
  </si>
  <si>
    <t xml:space="preserve">0.71900 mg/kg</t>
  </si>
  <si>
    <t xml:space="preserve">6.81300 mg/kg</t>
  </si>
  <si>
    <t xml:space="preserve">Trimeresurus macrops </t>
  </si>
  <si>
    <t xml:space="preserve">8.75000 mg/kg</t>
  </si>
  <si>
    <t xml:space="preserve">Causus rhombeatus </t>
  </si>
  <si>
    <t xml:space="preserve">10.27800 mg/kg</t>
  </si>
  <si>
    <t xml:space="preserve">Crotalus basiliscus </t>
  </si>
  <si>
    <t xml:space="preserve">0.22900 mg/kg</t>
  </si>
  <si>
    <t xml:space="preserve">2.78000 mg/kg</t>
  </si>
  <si>
    <t xml:space="preserve">11.10000 mg/kg</t>
  </si>
  <si>
    <t xml:space="preserve">Homalopsis buccata </t>
  </si>
  <si>
    <t xml:space="preserve">14.30000 mg/kg</t>
  </si>
  <si>
    <t xml:space="preserve">Sakai, A.; Honma, M.; Sawai, Y. The toxicity of venoms extracted from Duvernoy’s glands of certain Asian colubrid snakes. Snake 1984, 16, 16–20.</t>
  </si>
  <si>
    <t xml:space="preserve">14.60000 mg/kg</t>
  </si>
  <si>
    <t xml:space="preserve">Acanthophis antarcticus </t>
  </si>
  <si>
    <t xml:space="preserve">BIJOAK Biochemical Journal. (Biochemical Soc. Book Depot, POB 32, Commerce Way, Colchester, Essex CO2 8HP, UK) V.1- 1906- Volume(issue)/page/year: 199,211,1981</t>
  </si>
  <si>
    <t xml:space="preserve">TOXIA6 Toxicon. (Pergamon Press Ltd., Headington Hill Hall, Oxford OX3 OBW, UK) V.1- 1962- Volume(issue)/page/year: 17,609,1979</t>
  </si>
  <si>
    <t xml:space="preserve">Aipysurus duboisii </t>
  </si>
  <si>
    <t xml:space="preserve">0.03200 mg/kg</t>
  </si>
  <si>
    <t xml:space="preserve">0.04400 mg/kg</t>
  </si>
  <si>
    <t xml:space="preserve">TOXIA6 Toxicon. (Pergamon Press Ltd., Headington Hill Hall, Oxford OX3 OBW, UK) V.1- 1962- Volume(issue)/page/year: 21,901,1983</t>
  </si>
  <si>
    <t xml:space="preserve">0.05200 mg/kg</t>
  </si>
  <si>
    <t xml:space="preserve">Austrelaps superbus </t>
  </si>
  <si>
    <t xml:space="preserve">85EGD4 "Toxins: Animal, Plant and Microbial; Proceedings of the International Symposium," Rosenberg, P., ed., New York, Pergamon Press Inc., 1978 Volume(issue)/page/year: -,368,1978</t>
  </si>
  <si>
    <t xml:space="preserve">TOXIA6 Toxicon. (Pergamon Press Ltd., Headington Hill Hall, Oxford OX3 OBW, UK) V.1- 1962- Volume(issue)/page/year: 18,443,1980</t>
  </si>
  <si>
    <t xml:space="preserve">Hoplocephalus stephensii </t>
  </si>
  <si>
    <t xml:space="preserve">1.44000 mg/kg</t>
  </si>
  <si>
    <t xml:space="preserve">Hydrophis peronii </t>
  </si>
  <si>
    <t xml:space="preserve">0.06200 mg/kg</t>
  </si>
  <si>
    <t xml:space="preserve">0.07900 mg/kg</t>
  </si>
  <si>
    <t xml:space="preserve">0.10100 mg/kg</t>
  </si>
  <si>
    <t xml:space="preserve">Hydrophis spiralis </t>
  </si>
  <si>
    <t xml:space="preserve">TOXIA6 Toxicon. (Pergamon Press Ltd., Headington Hill Hall, Oxford OX3 OBW, UK) V.1- 1962- Volume(issue)/page/year: 12,273,1974</t>
  </si>
  <si>
    <t xml:space="preserve">Hydrophis schistosus </t>
  </si>
  <si>
    <t xml:space="preserve">0.17300 mg/kg</t>
  </si>
  <si>
    <t xml:space="preserve">ANONYMOUS (LHD), 2017 - database -</t>
  </si>
  <si>
    <t xml:space="preserve">Data source not given and it does not match with better documented data sources. Value classified as questionable until further notice.</t>
  </si>
  <si>
    <t xml:space="preserve">Oxyuranus microlepidotus </t>
  </si>
  <si>
    <t xml:space="preserve">0·1 % bovine serum</t>
  </si>
  <si>
    <t xml:space="preserve">0.02250 mg/kg</t>
  </si>
  <si>
    <t xml:space="preserve">BARBER ET AL, 2014 - scientific paper -</t>
  </si>
  <si>
    <t xml:space="preserve">p. 1984 &amp; 1987</t>
  </si>
  <si>
    <t xml:space="preserve">Pseudechis colletti </t>
  </si>
  <si>
    <t xml:space="preserve">Pseudechis guttatus </t>
  </si>
  <si>
    <t xml:space="preserve">1.53000 mg/kg</t>
  </si>
  <si>
    <t xml:space="preserve">2.13000 mg/kg</t>
  </si>
  <si>
    <t xml:space="preserve">Pseudechis papuanus </t>
  </si>
  <si>
    <t xml:space="preserve">1.09000 mg/kg</t>
  </si>
  <si>
    <t xml:space="preserve">Pseudechis porphyriacus </t>
  </si>
  <si>
    <t xml:space="preserve">2.53000 mg/kg</t>
  </si>
  <si>
    <t xml:space="preserve">Pseudonaja affinis </t>
  </si>
  <si>
    <t xml:space="preserve">Pseudonaja nuchalis </t>
  </si>
  <si>
    <t xml:space="preserve">0.47300 mg/kg</t>
  </si>
  <si>
    <t xml:space="preserve">Tropidechis carinatus </t>
  </si>
  <si>
    <t xml:space="preserve">TOXIA6 Toxicon. (Pergamon Press Ltd., Headington Hill Hall, Oxford OX3 OBW, UK) V.1- 1962- Volume(issue)/page/year: 20,1085,1982</t>
  </si>
  <si>
    <t xml:space="preserve">TOXIA6 Toxicon. (Pergamon Press Ltd., Headington Hill Hall, Oxford OX3 OBW, UK) V.1- 1962- Volume(issue)/page/year: 22,759,1984</t>
  </si>
  <si>
    <t xml:space="preserve">21.80000 mg/kg</t>
  </si>
  <si>
    <t xml:space="preserve">Laticauda colubrina </t>
  </si>
  <si>
    <t xml:space="preserve">BIJOAK Biochemical Journal. (Biochemical Soc. Book Depot, POB 32, Commerce Way, Colchester, Essex CO2 8HP, UK) V.1- 1906- Volume(issue)/page/year: 207,215,1982</t>
  </si>
  <si>
    <t xml:space="preserve">TOXIA6 Toxicon. (Pergamon Press Ltd., Headington Hill Hall, Oxford OX3 OBW, UK) V.1- 1962- Volume(issue)/page/year: 6,269,1969</t>
  </si>
  <si>
    <t xml:space="preserve">Micrurus altirostris </t>
  </si>
  <si>
    <t xml:space="preserve">Corrêa-Netto, C.; Junqueira-de-Azevedo, I.L.; Silva, D.A.; Ho, P.L.; Leitão-de-Araújo, M.; Alves, M.L.; Sanz, L.; Foguel, D.; Zingali, R.B.; Calvete, J.J. Snake venomics and venom gland transcriptomic analysis of Brazilian coral snakes, Micrurus altirostris and M. corallinus. J. Proteom. 2011, 74, 1795–1809.</t>
  </si>
  <si>
    <t xml:space="preserve">0.65000 mg/kg</t>
  </si>
  <si>
    <t xml:space="preserve">Corrêa-Netto, C.; Junqueira-de-Azevedo, I.L.; Silva, D.A.; Ho, P.L.; Leitão-de-Araújo, M.; Alves, M.L.; Sanz, L.; Foguel, D.; Zingali, R.B.; Calvete, J.J. Snake venomics and venom gland transcriptomic analysis of Brazilian coral snakes, Micrurus altirostris and M. corallinus. J. Proteom. 2011, 74, 1795–1809</t>
  </si>
  <si>
    <t xml:space="preserve">Micrurus corallinus </t>
  </si>
  <si>
    <t xml:space="preserve">Micrurus hemprichii </t>
  </si>
  <si>
    <t xml:space="preserve">Micrurus ibiboboca </t>
  </si>
  <si>
    <t xml:space="preserve">4.45000 mg/kg</t>
  </si>
  <si>
    <t xml:space="preserve">Micrurus lemniscatus </t>
  </si>
  <si>
    <t xml:space="preserve">Micrurus mipartitus anomalus</t>
  </si>
  <si>
    <t xml:space="preserve">Micrurus mipartitus </t>
  </si>
  <si>
    <t xml:space="preserve">Micrurus pyrrhocryptus </t>
  </si>
  <si>
    <t xml:space="preserve">Dokmetjian, J.C.; Del Canto, S.; Vinzón, S.; de Jiménez Bonino, M.B. Biochemical characterization of the Micrurus pyrrhocryptus venom. Toxicon 2009, 53, 375–382.</t>
  </si>
  <si>
    <t xml:space="preserve">Micrurus spixii </t>
  </si>
  <si>
    <t xml:space="preserve">TOXIA6 Toxicon. (Pergamon Press Ltd., Headington Hill Hall, Oxford OX3 OBW, UK) V.1- 1962- Volume(issue)/page/year: 29,1174,1991</t>
  </si>
  <si>
    <t xml:space="preserve">Micrurus surinamensis </t>
  </si>
  <si>
    <t xml:space="preserve">2.90000 mg/kg</t>
  </si>
  <si>
    <t xml:space="preserve">4.35000 mg/kg</t>
  </si>
  <si>
    <t xml:space="preserve">Micrurus tschudii </t>
  </si>
  <si>
    <t xml:space="preserve">0.81000 mg/kg</t>
  </si>
  <si>
    <t xml:space="preserve">Walterinnesia aegyptia </t>
  </si>
  <si>
    <t xml:space="preserve">TOXIA6 Toxicon. (Pergamon Press Ltd., Headington Hill Hall, Oxford OX3 OBW, UK) V.1- 1962- Volume(issue)/page/year: 1,77,1963</t>
  </si>
  <si>
    <t xml:space="preserve">TOXIA6 Toxicon. (Pergamon Press Ltd., Headington Hill Hall, Oxford OX3 OBW, UK) V.1- 1962- Volume(issue)/page/year: 14,275,1976</t>
  </si>
  <si>
    <t xml:space="preserve">ERENCE : TOXIA6 Toxicon. (Pergamon Press Ltd., Headington Hill Hall, Oxford OX3 OBW, UK) V.1- 1962- Volume(issue)/page/year: 2,103,1964</t>
  </si>
  <si>
    <t xml:space="preserve">Bothrops insularis </t>
  </si>
  <si>
    <t xml:space="preserve">TOXIA6 Toxicon. (Pergamon Press Ltd., Headington Hill Hall, Oxford OX3 OBW, UK) V.1- 1962- Volume(issue)/page/year: 28,605,1990</t>
  </si>
  <si>
    <t xml:space="preserve">ZELANIS ET AL, 2008 - scientific paper -</t>
  </si>
  <si>
    <t xml:space="preserve">average LD50 value across all pool snakes</t>
  </si>
  <si>
    <t xml:space="preserve">8.20000 mg/kg</t>
  </si>
  <si>
    <t xml:space="preserve">Bothrops ayerbei </t>
  </si>
  <si>
    <t xml:space="preserve">2.07778 mg/kg</t>
  </si>
  <si>
    <t xml:space="preserve">2.78333 mg/kg</t>
  </si>
  <si>
    <t xml:space="preserve">3.23889 mg/kg</t>
  </si>
  <si>
    <t xml:space="preserve">Bothrops cotiara </t>
  </si>
  <si>
    <t xml:space="preserve">3.08000 mg/kg</t>
  </si>
  <si>
    <t xml:space="preserve">7.03000 mg/kg</t>
  </si>
  <si>
    <t xml:space="preserve">53.80000 mg/kg</t>
  </si>
  <si>
    <t xml:space="preserve">Bothrops itapetiningae </t>
  </si>
  <si>
    <t xml:space="preserve">17.19000 mg/kg</t>
  </si>
  <si>
    <t xml:space="preserve">74.40000 mg/kg</t>
  </si>
  <si>
    <t xml:space="preserve">Crotalus catalinensis </t>
  </si>
  <si>
    <t xml:space="preserve">10.90000 mg/kg</t>
  </si>
  <si>
    <t xml:space="preserve">Crotalus cerberus </t>
  </si>
  <si>
    <t xml:space="preserve">Crotalus enyo </t>
  </si>
  <si>
    <t xml:space="preserve">Crotalus enyo enyo</t>
  </si>
  <si>
    <t xml:space="preserve">Crotalus lepidus </t>
  </si>
  <si>
    <t xml:space="preserve">0.02900 mg/kg</t>
  </si>
  <si>
    <t xml:space="preserve">0.16600 mg/kg</t>
  </si>
  <si>
    <t xml:space="preserve">TOXIA6 Toxicon. (Pergamon Press Ltd., Headington Hill Hall, Oxford OX3 OBW, UK) V.1- 1962- Volume(issue)/page/year: 25,152,1987</t>
  </si>
  <si>
    <t xml:space="preserve">Crotalus lepidus klauberi</t>
  </si>
  <si>
    <t xml:space="preserve">TOXIA6 Toxicon. (Pergamon Press Ltd., Headington Hill Hall, Oxford OX3 OBW, UK) V.1- 1962- Volume(issue)/page/year: 25,142,1987</t>
  </si>
  <si>
    <t xml:space="preserve">8.80000 mg/kg</t>
  </si>
  <si>
    <t xml:space="preserve">28.60000 mg/kg</t>
  </si>
  <si>
    <t xml:space="preserve">Crotalus mitchellii mitchellii</t>
  </si>
  <si>
    <t xml:space="preserve">Crotalus mitchellii </t>
  </si>
  <si>
    <t xml:space="preserve">1.42900 mg/kg</t>
  </si>
  <si>
    <t xml:space="preserve">Crotalus pyrrhus </t>
  </si>
  <si>
    <t xml:space="preserve">9.60000 mg/kg</t>
  </si>
  <si>
    <t xml:space="preserve">CHYCDW Zhonghua Yufangyixue Zazhi. Chinese Journal of Preventive Medicine. (China International Book Trading Corp., POB 2820, Beijing, Peop. Rep. China) Beginning history not known. Volume(issue)/page/year: 13,220,1979</t>
  </si>
  <si>
    <t xml:space="preserve">The lethal dose reported is actually "&gt;500 mg/kg".</t>
  </si>
  <si>
    <t xml:space="preserve">LD</t>
  </si>
  <si>
    <t xml:space="preserve">The lethal dose reported is actually "&gt;1 gm/kg".</t>
  </si>
  <si>
    <t xml:space="preserve">Sistrurus catenatus </t>
  </si>
  <si>
    <t xml:space="preserve">6.80000 mg/kg</t>
  </si>
  <si>
    <t xml:space="preserve">Leptodeira annulata ashmeadii</t>
  </si>
  <si>
    <t xml:space="preserve">0.97500 mg/kg</t>
  </si>
  <si>
    <t xml:space="preserve">LEMOINE ET AL, 2004 - scientific paper -</t>
  </si>
  <si>
    <t xml:space="preserve">Leptodeira annulata </t>
  </si>
  <si>
    <t xml:space="preserve">Mebs, D. Analysis of Leptodeira annulata venom. Herpetologica 1968, 24, 338–339</t>
  </si>
  <si>
    <t xml:space="preserve">Intracerebral (IC)</t>
  </si>
  <si>
    <t xml:space="preserve">Intravenous (IV)</t>
  </si>
  <si>
    <t xml:space="preserve">Intraperitoneal (IP)</t>
  </si>
  <si>
    <t xml:space="preserve">Intramuscular (IM)</t>
  </si>
  <si>
    <t xml:space="preserve">Subcutaneous (SC)</t>
  </si>
  <si>
    <t xml:space="preserve">Not recorded </t>
  </si>
  <si>
    <t xml:space="preserve">Mouse</t>
  </si>
  <si>
    <t xml:space="preserve">Pigeon</t>
  </si>
  <si>
    <t xml:space="preserve">Rabbit</t>
  </si>
  <si>
    <t xml:space="preserve">Mammal</t>
  </si>
  <si>
    <t xml:space="preserve">Rat</t>
  </si>
  <si>
    <t xml:space="preserve">Dog</t>
  </si>
  <si>
    <t xml:space="preserve">Guinea pig</t>
  </si>
  <si>
    <t xml:space="preserve">Chicken</t>
  </si>
  <si>
    <t xml:space="preserve">Monkey</t>
  </si>
  <si>
    <t xml:space="preserve">Frog</t>
  </si>
  <si>
    <t xml:space="preserve">Cat</t>
  </si>
  <si>
    <t xml:space="preserve">Cattle</t>
  </si>
  <si>
    <t xml:space="preserve">Pig</t>
  </si>
  <si>
    <t xml:space="preserve">Honey Bee</t>
  </si>
  <si>
    <t xml:space="preserve">Duck</t>
  </si>
  <si>
    <t xml:space="preserve">Bird</t>
  </si>
  <si>
    <t xml:space="preserve">Counts</t>
  </si>
  <si>
    <t xml:space="preserve">Total</t>
  </si>
  <si>
    <t xml:space="preserve">Top 264 venomous snakes with 2 or more non-identical LD entries. Screen scraped from the Steinhoff snake data base and Drugfuture database in 2017. </t>
  </si>
  <si>
    <t xml:space="preserve">"Pseudonaja textilis"</t>
  </si>
  <si>
    <t xml:space="preserve">"Australian brown snake, Pseudonaja textilis"</t>
  </si>
  <si>
    <t xml:space="preserve">"Demansia textilis"</t>
  </si>
  <si>
    <t xml:space="preserve">unconfirmed</t>
  </si>
  <si>
    <t xml:space="preserve">"Notechis scutatus"</t>
  </si>
  <si>
    <t xml:space="preserve">"Notechis ater serventyi (Chappell Island Tiger snake)"</t>
  </si>
  <si>
    <t xml:space="preserve">"Notechis ater niger (Reevesby Island Tiger snake)"</t>
  </si>
  <si>
    <t xml:space="preserve">"Australian tiger snake, Notechis scutatus, N. scutatus"</t>
  </si>
  <si>
    <t xml:space="preserve">"Australian chappell island tiger snake, Notechis ater serventyi"</t>
  </si>
  <si>
    <t xml:space="preserve">"Australian reevesby island tiger snake, Notechis ater niger"</t>
  </si>
  <si>
    <t xml:space="preserve">"Notechis ater humphreysi tiger snake"</t>
  </si>
  <si>
    <t xml:space="preserve">"Notechis ater ater tiger snake"</t>
  </si>
  <si>
    <t xml:space="preserve">"Notechis scutatus scutatus"</t>
  </si>
  <si>
    <t xml:space="preserve">"Notechis ater occidentalis"</t>
  </si>
  <si>
    <t xml:space="preserve">"Notechis ater occidentalis, Western australian tiger snake"</t>
  </si>
  <si>
    <t xml:space="preserve">"Vipera ammodytes"</t>
  </si>
  <si>
    <t xml:space="preserve">PA</t>
  </si>
  <si>
    <t xml:space="preserve">"Vipera ammodytes ammodytes"</t>
  </si>
  <si>
    <t xml:space="preserve">"Vipera ammodytes montandoni"</t>
  </si>
  <si>
    <t xml:space="preserve">"Vipera berus"</t>
  </si>
  <si>
    <t xml:space="preserve">"Vipea berus berus"</t>
  </si>
  <si>
    <t xml:space="preserve">"Vipera berus berus"</t>
  </si>
  <si>
    <t xml:space="preserve">"Vipera nikolskii"</t>
  </si>
  <si>
    <t xml:space="preserve">"Vipera berus bosniensis"</t>
  </si>
  <si>
    <t xml:space="preserve">aja nigricollis </t>
  </si>
  <si>
    <t xml:space="preserve">"Naja nigricollis"</t>
  </si>
  <si>
    <t xml:space="preserve">"Naja nigricollis (Tanzania)"</t>
  </si>
  <si>
    <t xml:space="preserve">"Crotalus scutulatus"</t>
  </si>
  <si>
    <t xml:space="preserve">"Crotalus scutulatus scutulatus"</t>
  </si>
  <si>
    <t xml:space="preserve">"Crotalus scutulatus salvini"</t>
  </si>
  <si>
    <t xml:space="preserve">"Daboia russeli"</t>
  </si>
  <si>
    <t xml:space="preserve">"Vipera russelli"</t>
  </si>
  <si>
    <t xml:space="preserve">"Vipera russellii"</t>
  </si>
  <si>
    <t xml:space="preserve">"Bungarus caeruleus"</t>
  </si>
  <si>
    <t xml:space="preserve">"Bungarus candidus"</t>
  </si>
  <si>
    <t xml:space="preserve">"Crotalus viridis oreganus"</t>
  </si>
  <si>
    <t xml:space="preserve">"Crotalus oreganus"</t>
  </si>
  <si>
    <t xml:space="preserve">"Crotalus viridis caliginis"</t>
  </si>
  <si>
    <t xml:space="preserve">"Crotalus viridis concolor"</t>
  </si>
  <si>
    <t xml:space="preserve">"Crotalus viridis helleri"</t>
  </si>
  <si>
    <t xml:space="preserve">"Crotalus helleri"</t>
  </si>
  <si>
    <t xml:space="preserve">"Crotalus viridis lutosus"</t>
  </si>
  <si>
    <t xml:space="preserve">"Crotalus lutosus"</t>
  </si>
  <si>
    <t xml:space="preserve">"Crotalus abyssus"</t>
  </si>
  <si>
    <t xml:space="preserve">"Crotalus viridis abyssus"</t>
  </si>
  <si>
    <t xml:space="preserve">rotalus durissus </t>
  </si>
  <si>
    <t xml:space="preserve">"Crotalus durissus"</t>
  </si>
  <si>
    <t xml:space="preserve">"Crotalus durissus collilineatus"</t>
  </si>
  <si>
    <t xml:space="preserve">"Crotalus durissus durissus"</t>
  </si>
  <si>
    <t xml:space="preserve">"Crotalus durissus terrificus"</t>
  </si>
  <si>
    <t xml:space="preserve">"Crotalus terrificus durissus"</t>
  </si>
  <si>
    <t xml:space="preserve">"Crotalus terrificus"</t>
  </si>
  <si>
    <t xml:space="preserve">"Crotalus terrificus terrificus"</t>
  </si>
  <si>
    <t xml:space="preserve">"Crotalus durissus terrificus var. crotaminicus"</t>
  </si>
  <si>
    <t xml:space="preserve">"Crotalus tigris"</t>
  </si>
  <si>
    <t xml:space="preserve">"Atractaspis microlepidota"</t>
  </si>
  <si>
    <t xml:space="preserve">"Dispholidus typus"</t>
  </si>
  <si>
    <t xml:space="preserve">"Dispholidus typhus"</t>
  </si>
  <si>
    <t xml:space="preserve">"Bungarus multicinctus"</t>
  </si>
  <si>
    <t xml:space="preserve">"Naja naja siamensis"</t>
  </si>
  <si>
    <t xml:space="preserve">"Naja siamensis"</t>
  </si>
  <si>
    <t xml:space="preserve">"Boiga irregularis"</t>
  </si>
  <si>
    <t xml:space="preserve">"B. irregularis (medium)"</t>
  </si>
  <si>
    <t xml:space="preserve">"B. irregularis (large)"</t>
  </si>
  <si>
    <t xml:space="preserve">"Pelamis platurus"</t>
  </si>
  <si>
    <t xml:space="preserve">"Naja melanoleuca"</t>
  </si>
  <si>
    <t xml:space="preserve">"Naja naja kaouthia"</t>
  </si>
  <si>
    <t xml:space="preserve">"Naja kaouthia"</t>
  </si>
  <si>
    <t xml:space="preserve">"Naja tripudians fasciata"</t>
  </si>
  <si>
    <t xml:space="preserve">"Hydrophis elegans"</t>
  </si>
  <si>
    <t xml:space="preserve">"Echis carinatus"</t>
  </si>
  <si>
    <t xml:space="preserve">"E. carinatus   , Echis carinatus "</t>
  </si>
  <si>
    <t xml:space="preserve">"Ophiophagus hannah"</t>
  </si>
  <si>
    <t xml:space="preserve">"Naja hannah"</t>
  </si>
  <si>
    <t xml:space="preserve">"Pseudocerastes persicus fieldi"</t>
  </si>
  <si>
    <t xml:space="preserve">"Pseudocerastes fieldi"</t>
  </si>
  <si>
    <t xml:space="preserve">"Rhabdophis subminiatus"</t>
  </si>
  <si>
    <t xml:space="preserve">"Microcephalophis gracilis"</t>
  </si>
  <si>
    <t xml:space="preserve">"Hydrophis gracilis"</t>
  </si>
  <si>
    <t xml:space="preserve">"Naja naja"</t>
  </si>
  <si>
    <t xml:space="preserve">"Naja Naja karachiensis"</t>
  </si>
  <si>
    <t xml:space="preserve">"Najanaja"</t>
  </si>
  <si>
    <t xml:space="preserve">"Naja naja naja"</t>
  </si>
  <si>
    <t xml:space="preserve">👨 Human</t>
  </si>
  <si>
    <t xml:space="preserve">100.00000 mg/kg</t>
  </si>
  <si>
    <t xml:space="preserve">It is quite disturbing that this author can describe an exact lethal dose for a human envenomation ( "SPECIES OBSERVED : Human - man"). There are only two options: either this value is fake or the author did indeed experiment with human beings. If anybody has access to the original document, please contact us ASAP for clarification.</t>
  </si>
  <si>
    <t xml:space="preserve">"Naia naia vel tripudians , Naja naja vel tripudians "</t>
  </si>
  <si>
    <t xml:space="preserve">"Naja tripudians"</t>
  </si>
  <si>
    <t xml:space="preserve">"Bothrops jararacussu"</t>
  </si>
  <si>
    <t xml:space="preserve">"Disteira major"</t>
  </si>
  <si>
    <t xml:space="preserve">"Hydrophis major"</t>
  </si>
  <si>
    <t xml:space="preserve">"Aipysurus laevis"</t>
  </si>
  <si>
    <t xml:space="preserve">"Oxyuranus scutellatus"</t>
  </si>
  <si>
    <t xml:space="preserve">"Australian taipan snake , Oxyuranus scutellatus"</t>
  </si>
  <si>
    <t xml:space="preserve">"Australian taipan snake , Oxyuranus scutellatus "</t>
  </si>
  <si>
    <t xml:space="preserve">"Oxyuranus scutullatus scutullatus"</t>
  </si>
  <si>
    <t xml:space="preserve">"Oxyuranus scutellatus canni"</t>
  </si>
  <si>
    <t xml:space="preserve">"Laticauda laticaudata"</t>
  </si>
  <si>
    <t xml:space="preserve">"Laticauda laticaudata affinis"</t>
  </si>
  <si>
    <t xml:space="preserve">"Astrotia stokesii"</t>
  </si>
  <si>
    <t xml:space="preserve">"Bungarus fasciatus"</t>
  </si>
  <si>
    <t xml:space="preserve">"Vipera russellii formosensis"</t>
  </si>
  <si>
    <t xml:space="preserve">"Vipera russellii siamensis"</t>
  </si>
  <si>
    <t xml:space="preserve">"Vipera russelli siamensis"</t>
  </si>
  <si>
    <t xml:space="preserve">"Daboia russelli siamensis"</t>
  </si>
  <si>
    <t xml:space="preserve">"Micrurus fulvius"</t>
  </si>
  <si>
    <t xml:space="preserve">"Micrurus fulvius fulvius"</t>
  </si>
  <si>
    <t xml:space="preserve">"Vipera palaestinae"</t>
  </si>
  <si>
    <t xml:space="preserve">"Daboia palaestinae"</t>
  </si>
  <si>
    <t xml:space="preserve">"Vipera palestinae"</t>
  </si>
  <si>
    <t xml:space="preserve">"Vipera xanthina palaestinae"</t>
  </si>
  <si>
    <t xml:space="preserve">"Laticauda semifasciata"</t>
  </si>
  <si>
    <t xml:space="preserve">"Montivipera latifii"</t>
  </si>
  <si>
    <t xml:space="preserve">"Vipera latifii"</t>
  </si>
  <si>
    <t xml:space="preserve">"Pseudechis australis"</t>
  </si>
  <si>
    <t xml:space="preserve">"Australian king brown snake, Mulga snake, P. australis, Pseudechis australis"</t>
  </si>
  <si>
    <t xml:space="preserve">"Micrurus alleni"</t>
  </si>
  <si>
    <t xml:space="preserve">"Micrurus alleni yatesi"</t>
  </si>
  <si>
    <t xml:space="preserve">"Cerastes cerastes"</t>
  </si>
  <si>
    <t xml:space="preserve">"C. cerastes   , Cerastes cerastes "</t>
  </si>
  <si>
    <t xml:space="preserve">"Cerastes cornutus"</t>
  </si>
  <si>
    <t xml:space="preserve">"C. cerastes, Cerastes cerastes"</t>
  </si>
  <si>
    <t xml:space="preserve">"Echis coloratus"</t>
  </si>
  <si>
    <t xml:space="preserve">"Echis colorata   , Echis coloratus "</t>
  </si>
  <si>
    <t xml:space="preserve">"Dendroaspis polylepis"</t>
  </si>
  <si>
    <t xml:space="preserve">"Dendroaspis polylepis (Tanzania)"</t>
  </si>
  <si>
    <t xml:space="preserve">"Naja naja atra"</t>
  </si>
  <si>
    <t xml:space="preserve">"Rhabdophis tigrinus"</t>
  </si>
  <si>
    <t xml:space="preserve">"Rhabdophis tigrinus tigrinus"</t>
  </si>
  <si>
    <t xml:space="preserve">"Naja naja oxiana"</t>
  </si>
  <si>
    <t xml:space="preserve">"Naja oxiana"</t>
  </si>
  <si>
    <t xml:space="preserve">"Naja haje"</t>
  </si>
  <si>
    <t xml:space="preserve">"Egyptian cobra (Naja haje)"</t>
  </si>
  <si>
    <t xml:space="preserve">"Naja haie"</t>
  </si>
  <si>
    <t xml:space="preserve">"Naja haja"</t>
  </si>
  <si>
    <t xml:space="preserve">"Naja haje (Uganda)"</t>
  </si>
  <si>
    <t xml:space="preserve">"Micrurus nigrocinctus"</t>
  </si>
  <si>
    <t xml:space="preserve">"Micrurus nigrocinctus melanocephalus"</t>
  </si>
  <si>
    <t xml:space="preserve">"Lapemis hardwickii"</t>
  </si>
  <si>
    <t xml:space="preserve">"Laticauda hardwickii"</t>
  </si>
  <si>
    <t xml:space="preserve">"Trimeresurus albolabris"</t>
  </si>
  <si>
    <t xml:space="preserve">"Geel kapell , Naia nivea , Naja nigra , Naja nivea , Vipera flava "</t>
  </si>
  <si>
    <t xml:space="preserve">"Naja flava"</t>
  </si>
  <si>
    <t xml:space="preserve">"Geel kapell, Naia nivea, Naja nigra, Naja nivea, Vipera flava"</t>
  </si>
  <si>
    <t xml:space="preserve">"Naia nivea"</t>
  </si>
  <si>
    <t xml:space="preserve">"Agkistrodon acutus"</t>
  </si>
  <si>
    <t xml:space="preserve">"Agkistrodon B. brevicaudus"</t>
  </si>
  <si>
    <t xml:space="preserve">"Dendroaspis angusticeps"</t>
  </si>
  <si>
    <t xml:space="preserve">"Bitis arietans (mature)"</t>
  </si>
  <si>
    <t xml:space="preserve">"Bitis arietans (immature)"</t>
  </si>
  <si>
    <t xml:space="preserve">"Bitis lachesis"</t>
  </si>
  <si>
    <t xml:space="preserve">"B. arietans, Bitis arietans"</t>
  </si>
  <si>
    <t xml:space="preserve">"Bitis arietans (Kenya)"</t>
  </si>
  <si>
    <t xml:space="preserve">"Cerastes vipera"</t>
  </si>
  <si>
    <t xml:space="preserve">"Cerastes vipera   , C. vipera "</t>
  </si>
  <si>
    <t xml:space="preserve">"Bitis gabonica"</t>
  </si>
  <si>
    <t xml:space="preserve">"B. gabonica, Bitis gabonica, Gaboon viper"</t>
  </si>
  <si>
    <t xml:space="preserve">"Vipera lebetina"</t>
  </si>
  <si>
    <t xml:space="preserve">"Macrovipera lebetina obtusa"</t>
  </si>
  <si>
    <t xml:space="preserve">"Macrovipera lebetina turanica"</t>
  </si>
  <si>
    <t xml:space="preserve">"Macrovipera lebetina cernovi"</t>
  </si>
  <si>
    <t xml:space="preserve">"Naja naja sputatrix"</t>
  </si>
  <si>
    <t xml:space="preserve">"Bothrops neuwiedi urutu"</t>
  </si>
  <si>
    <t xml:space="preserve">"Bothrops neuwiedi paranaensis"</t>
  </si>
  <si>
    <t xml:space="preserve">"Bothrops neuwiedi"</t>
  </si>
  <si>
    <t xml:space="preserve">"Montivipera bornmuelleri"</t>
  </si>
  <si>
    <t xml:space="preserve">"Vipera bornmulleri"</t>
  </si>
  <si>
    <t xml:space="preserve">"Pseudocerastes persicus"</t>
  </si>
  <si>
    <t xml:space="preserve">"Vipera persica"</t>
  </si>
  <si>
    <t xml:space="preserve">"Trimeresurus purpureomaculatus"</t>
  </si>
  <si>
    <t xml:space="preserve">"Trimeresurus wagleri"</t>
  </si>
  <si>
    <t xml:space="preserve">"Speckled pit viper,Trimeresurus wagleri, Wagler's pit viper"</t>
  </si>
  <si>
    <t xml:space="preserve">"Micrurus tener"</t>
  </si>
  <si>
    <t xml:space="preserve">"Dendroaspis viridis"</t>
  </si>
  <si>
    <t xml:space="preserve">"Micrurus frontalis"</t>
  </si>
  <si>
    <t xml:space="preserve">"Elaps frontalis"</t>
  </si>
  <si>
    <t xml:space="preserve">"Micrurus frontalis frontalis"</t>
  </si>
  <si>
    <t xml:space="preserve">"Bothrops alternatus"</t>
  </si>
  <si>
    <t xml:space="preserve">"Bothrops alternata"</t>
  </si>
  <si>
    <t xml:space="preserve">"Vipera aspis"</t>
  </si>
  <si>
    <t xml:space="preserve">"Vipera aspis aspis"</t>
  </si>
  <si>
    <t xml:space="preserve">"Agkistrodon bilineatus"</t>
  </si>
  <si>
    <t xml:space="preserve">"Agkistrodon bilineatus bilineatus"</t>
  </si>
  <si>
    <t xml:space="preserve">"Ancistrodon bilineatus"</t>
  </si>
  <si>
    <t xml:space="preserve">"Trimeresurus stegnejeri"</t>
  </si>
  <si>
    <t xml:space="preserve">"Trimeresurus popeorum/stegnejeri (Species not clearly assignable)"</t>
  </si>
  <si>
    <t xml:space="preserve">"Trimeresurus stejnegeri"</t>
  </si>
  <si>
    <t xml:space="preserve">"Trimeresurus stejnegeri formosensis"</t>
  </si>
  <si>
    <t xml:space="preserve">"Echis ocellatus"</t>
  </si>
  <si>
    <t xml:space="preserve">"Bothrops jararaca"</t>
  </si>
  <si>
    <t xml:space="preserve">"Dendroaspis jamesoni"</t>
  </si>
  <si>
    <t xml:space="preserve">"Echis carinatus pyramidum"</t>
  </si>
  <si>
    <t xml:space="preserve">"Echis pyramidum leakeyi (Kenya)"</t>
  </si>
  <si>
    <t xml:space="preserve">"Hypnale hypnale"</t>
  </si>
  <si>
    <t xml:space="preserve">"Lachesis muta"</t>
  </si>
  <si>
    <t xml:space="preserve">"Lachesis muta muta"</t>
  </si>
  <si>
    <t xml:space="preserve">"Bushmaster, Lachesis muta, Surucucu"</t>
  </si>
  <si>
    <t xml:space="preserve">"Bothrops leucurus"</t>
  </si>
  <si>
    <t xml:space="preserve">"Crotalus atrox (mature)"</t>
  </si>
  <si>
    <t xml:space="preserve">"Crotalus atrox (immature)"</t>
  </si>
  <si>
    <t xml:space="preserve">"Crotalus atrox"</t>
  </si>
  <si>
    <t xml:space="preserve">"Crotalus cinereus"</t>
  </si>
  <si>
    <t xml:space="preserve">"Crotalus tortugensis"</t>
  </si>
  <si>
    <t xml:space="preserve">"Crotalus confluentus"</t>
  </si>
  <si>
    <t xml:space="preserve">"Crotalus viridis"</t>
  </si>
  <si>
    <t xml:space="preserve">"Crotalus viridis viridis (mature)"</t>
  </si>
  <si>
    <t xml:space="preserve">"Crotalus viridis viridis (immature)"</t>
  </si>
  <si>
    <t xml:space="preserve">"Crotalus viridis viridis, Prairie rattlesnake"</t>
  </si>
  <si>
    <t xml:space="preserve">"Crotalus viridis viridis"</t>
  </si>
  <si>
    <t xml:space="preserve">"Crotalus viridis muntius"</t>
  </si>
  <si>
    <t xml:space="preserve">"Bitis nasicornis shaw, Bitis nasicornis, Horned viper"</t>
  </si>
  <si>
    <t xml:space="preserve">"Bitis nasicornis"</t>
  </si>
  <si>
    <t xml:space="preserve">"Micrurus dumerilii"</t>
  </si>
  <si>
    <t xml:space="preserve">"Micrurus carinicaudus dumerilii"</t>
  </si>
  <si>
    <t xml:space="preserve">"Bitis caudalis"</t>
  </si>
  <si>
    <t xml:space="preserve">"Agkistrodon caliginosus"</t>
  </si>
  <si>
    <t xml:space="preserve">"Agkistrodon blomhoffii ussuriensis"</t>
  </si>
  <si>
    <t xml:space="preserve">"Sepedon haemachates"</t>
  </si>
  <si>
    <t xml:space="preserve">"Hemachatus haemachates , Hemachatus haemachatus , H. haemachates "</t>
  </si>
  <si>
    <t xml:space="preserve">"Naja mossambica mossambica"</t>
  </si>
  <si>
    <t xml:space="preserve">"Naja nigricollis mossambica"</t>
  </si>
  <si>
    <t xml:space="preserve">"Naja mmossambica"</t>
  </si>
  <si>
    <t xml:space="preserve">"Bothrops asper"</t>
  </si>
  <si>
    <t xml:space="preserve">"Bothrops atrox asper"</t>
  </si>
  <si>
    <t xml:space="preserve">"Agkistrodon halys blomhoffii"</t>
  </si>
  <si>
    <t xml:space="preserve">"Agkistrodon blomhoffi"</t>
  </si>
  <si>
    <t xml:space="preserve">"Bothrops neuwiedi diporus"</t>
  </si>
  <si>
    <t xml:space="preserve">"Crotalus adamanteus"</t>
  </si>
  <si>
    <t xml:space="preserve">"Bothrops atrox"</t>
  </si>
  <si>
    <t xml:space="preserve">"Lachesis atrox"</t>
  </si>
  <si>
    <t xml:space="preserve">"Bothrops colombiensis"</t>
  </si>
  <si>
    <t xml:space="preserve">"Bothrops picadoi"</t>
  </si>
  <si>
    <t xml:space="preserve">"Trimersurus popeorium, Trimeresurus popeorum"</t>
  </si>
  <si>
    <t xml:space="preserve">"Trimeresurus mucrosquamatus"</t>
  </si>
  <si>
    <t xml:space="preserve">"Trimeresurus macrosquamatus"</t>
  </si>
  <si>
    <t xml:space="preserve">"Bothrops castelnaudi"</t>
  </si>
  <si>
    <t xml:space="preserve">"Bothrops schlegellii"</t>
  </si>
  <si>
    <t xml:space="preserve">"Bothrops schleglii"</t>
  </si>
  <si>
    <t xml:space="preserve">"Crotalus willardi"</t>
  </si>
  <si>
    <t xml:space="preserve">"Crotalus willardi willardi"</t>
  </si>
  <si>
    <t xml:space="preserve">"Crotalus horridus horridus"</t>
  </si>
  <si>
    <t xml:space="preserve">"Crotalus horridus"</t>
  </si>
  <si>
    <t xml:space="preserve">"Crotalus horridus atricaudatus"</t>
  </si>
  <si>
    <t xml:space="preserve">"Bothrops erythromelas"</t>
  </si>
  <si>
    <t xml:space="preserve">"Micrurus multifasciatus"</t>
  </si>
  <si>
    <t xml:space="preserve">"Micrurus mipartitus hertwigi"</t>
  </si>
  <si>
    <t xml:space="preserve">"Micrurus mipartitus hertwigii"</t>
  </si>
  <si>
    <t xml:space="preserve">"Naja haje annulifera"</t>
  </si>
  <si>
    <t xml:space="preserve">"Naja annulifera"</t>
  </si>
  <si>
    <t xml:space="preserve">"Agdistrodon blomhoffii brevicaudus"</t>
  </si>
  <si>
    <t xml:space="preserve">"Crotalus ruber"</t>
  </si>
  <si>
    <t xml:space="preserve">"Crotalus ruber ruber"</t>
  </si>
  <si>
    <t xml:space="preserve">"Crotalus ruber lucasensis"</t>
  </si>
  <si>
    <t xml:space="preserve">"Crotalus lucasensis"</t>
  </si>
  <si>
    <t xml:space="preserve">"Crotalus exsul"</t>
  </si>
  <si>
    <t xml:space="preserve">"Crotalus exul"</t>
  </si>
  <si>
    <t xml:space="preserve">"Agkistrodon piscivorus"</t>
  </si>
  <si>
    <t xml:space="preserve">"Ancistrodon piscivorus"</t>
  </si>
  <si>
    <t xml:space="preserve">"Agkistrodon piscivorus piscivorus"</t>
  </si>
  <si>
    <t xml:space="preserve">"Ancistrodon piscivorus piscivorus"</t>
  </si>
  <si>
    <t xml:space="preserve">"Sistrurus ravus ravus"</t>
  </si>
  <si>
    <t xml:space="preserve">"Bothrops neuwiedi mattogrossensis"</t>
  </si>
  <si>
    <t xml:space="preserve">"Trimeresurus flavoviridis"</t>
  </si>
  <si>
    <t xml:space="preserve">"Trimeresurus flavoviridis hallowell"</t>
  </si>
  <si>
    <t xml:space="preserve">"Trimeresurus flavoviridis flavoviridis"</t>
  </si>
  <si>
    <t xml:space="preserve">"Crotalus cerastes"</t>
  </si>
  <si>
    <t xml:space="preserve">"Crotalus cerastes laterorepens"</t>
  </si>
  <si>
    <t xml:space="preserve">"Crotalus molossus"</t>
  </si>
  <si>
    <t xml:space="preserve">"Crotalus molossus molossus"</t>
  </si>
  <si>
    <t xml:space="preserve">"Crotalus molossus nigrescens"</t>
  </si>
  <si>
    <t xml:space="preserve">"Agkistrodon contortrix"</t>
  </si>
  <si>
    <t xml:space="preserve">"Agkistrodon contortrix contortrix"</t>
  </si>
  <si>
    <t xml:space="preserve">"Agkistrodon contortrix mokeson"</t>
  </si>
  <si>
    <t xml:space="preserve">"Agkistrodon contortrix mokasen"</t>
  </si>
  <si>
    <t xml:space="preserve">"Agkistrodon mokasen"</t>
  </si>
  <si>
    <t xml:space="preserve">"Ancistrodon contortrix mokeson"</t>
  </si>
  <si>
    <t xml:space="preserve">"Agkistrodon contortrix laticinctus"</t>
  </si>
  <si>
    <t xml:space="preserve">"Spalerosophis diadema cliffordi"</t>
  </si>
  <si>
    <t xml:space="preserve">"Sistrurus miliarius"</t>
  </si>
  <si>
    <t xml:space="preserve">"Sistrurus milarius barbouri"</t>
  </si>
  <si>
    <t xml:space="preserve">"Sistrurus barbouri"</t>
  </si>
  <si>
    <t xml:space="preserve">"Agkistrodon rhodostoma"</t>
  </si>
  <si>
    <t xml:space="preserve">"Calloselasma rhodostoma"</t>
  </si>
  <si>
    <t xml:space="preserve">"Ancistrodon rhodostoma"</t>
  </si>
  <si>
    <t xml:space="preserve">"C. sasai"</t>
  </si>
  <si>
    <t xml:space="preserve">"Trimeresurus okinavensis"</t>
  </si>
  <si>
    <t xml:space="preserve">"Bothrops nigroviridis nigroviridis"</t>
  </si>
  <si>
    <t xml:space="preserve">"Bothrops nasutus"</t>
  </si>
  <si>
    <t xml:space="preserve">"Bothrops nasuta"</t>
  </si>
  <si>
    <t xml:space="preserve">"Bothrops godmani"</t>
  </si>
  <si>
    <t xml:space="preserve">"B. dendrophila ssp."</t>
  </si>
  <si>
    <t xml:space="preserve">"Boiga dendrophila"</t>
  </si>
  <si>
    <t xml:space="preserve">"Bothrops lateralis"</t>
  </si>
  <si>
    <t xml:space="preserve">"Crotalus pusillus"</t>
  </si>
  <si>
    <t xml:space="preserve">"Bothrops nummifer mexicanus"</t>
  </si>
  <si>
    <t xml:space="preserve">"Malpolon monspessulanus"</t>
  </si>
  <si>
    <t xml:space="preserve">"Bothrops ophryomegas"</t>
  </si>
  <si>
    <t xml:space="preserve">"Trimeresurus macrops"</t>
  </si>
  <si>
    <t xml:space="preserve">"Causus rhombeatus"</t>
  </si>
  <si>
    <t xml:space="preserve">"Crotalus basiliscus basiliscus"</t>
  </si>
  <si>
    <t xml:space="preserve">"Crotalus basiliscus"</t>
  </si>
  <si>
    <t xml:space="preserve">"Crotalus terrificus basiliscus"</t>
  </si>
  <si>
    <t xml:space="preserve">"Homalopsis buccata"</t>
  </si>
  <si>
    <t xml:space="preserve">"Acanthophis antarcticus"</t>
  </si>
  <si>
    <t xml:space="preserve">"Acanthophis antarcticus , Australian death adder snake "</t>
  </si>
  <si>
    <t xml:space="preserve">"Aipysurus duboisi"</t>
  </si>
  <si>
    <t xml:space="preserve">"Aipysurus duboisii"</t>
  </si>
  <si>
    <t xml:space="preserve">"Austrelaps superba"</t>
  </si>
  <si>
    <t xml:space="preserve">"A. superba , Austrelaps superba , Austrelaps superbus "</t>
  </si>
  <si>
    <t xml:space="preserve">"Hoplocephalus stephensii"</t>
  </si>
  <si>
    <t xml:space="preserve">"Acalyptophis peroni"</t>
  </si>
  <si>
    <t xml:space="preserve">"Acalyptophis peronii"</t>
  </si>
  <si>
    <t xml:space="preserve">"Hydrophis spiralis"</t>
  </si>
  <si>
    <t xml:space="preserve">"Enhydrina schistosa (Beaked sea snake)"</t>
  </si>
  <si>
    <t xml:space="preserve">"Hydrophis schistosus"</t>
  </si>
  <si>
    <t xml:space="preserve">"Parademansia microlepidotus"</t>
  </si>
  <si>
    <t xml:space="preserve">"Oxyuranus microlepidotus"</t>
  </si>
  <si>
    <t xml:space="preserve">"O. microlepidotus"</t>
  </si>
  <si>
    <t xml:space="preserve">"Australian small-scaled snake, Oxyuranus microlepidotus, Parademansia microlepidotus"</t>
  </si>
  <si>
    <t xml:space="preserve">"Pseudechis colletti"</t>
  </si>
  <si>
    <t xml:space="preserve">"Australian collett's snake, Pseudechis colletti"</t>
  </si>
  <si>
    <t xml:space="preserve">"Pseudechis guttatus"</t>
  </si>
  <si>
    <t xml:space="preserve">"P. colletti guttatus, Pseudechis colletti guttatus"</t>
  </si>
  <si>
    <t xml:space="preserve">"Australian blue-bellied black snake, Pseudechis guttatus"</t>
  </si>
  <si>
    <t xml:space="preserve">"Pseudechis papuanus"</t>
  </si>
  <si>
    <t xml:space="preserve">"Australian papuan black snake, Pseudechis papuanus "</t>
  </si>
  <si>
    <t xml:space="preserve">"Pseudechis porphyriacus"</t>
  </si>
  <si>
    <t xml:space="preserve">"Australian red-bellied black snake, Pseudechis porphyriacus"</t>
  </si>
  <si>
    <t xml:space="preserve">"Pseudonaja affinis"</t>
  </si>
  <si>
    <t xml:space="preserve">"Australian dugite snake , Pseudonaja affinis "</t>
  </si>
  <si>
    <t xml:space="preserve">"Pseudonaja nuchalis"</t>
  </si>
  <si>
    <t xml:space="preserve">"Australian gwarder snake , Pseudonaja nuchalis "</t>
  </si>
  <si>
    <t xml:space="preserve">"Tropidechis carinatus"</t>
  </si>
  <si>
    <t xml:space="preserve">"Laticauda colubrina"</t>
  </si>
  <si>
    <t xml:space="preserve">"Micrurus altirostris"</t>
  </si>
  <si>
    <t xml:space="preserve">"Micrurus corallinus"</t>
  </si>
  <si>
    <t xml:space="preserve">"Micrurus mipartitus"</t>
  </si>
  <si>
    <t xml:space="preserve">"Micrurus mipartitus anomalus"</t>
  </si>
  <si>
    <t xml:space="preserve">"Micrurus pyrrhocryptus"</t>
  </si>
  <si>
    <t xml:space="preserve">"Micrurus spixii"</t>
  </si>
  <si>
    <t xml:space="preserve">"Micrurus surinamensis"</t>
  </si>
  <si>
    <t xml:space="preserve">"Micrurus tschudii"</t>
  </si>
  <si>
    <t xml:space="preserve">"Walterinnesia aegyptia"</t>
  </si>
  <si>
    <t xml:space="preserve">"Bothrops insularis"</t>
  </si>
  <si>
    <t xml:space="preserve">ICL</t>
  </si>
  <si>
    <t xml:space="preserve">"Bothrops ayerbei"</t>
  </si>
  <si>
    <t xml:space="preserve">"Bothrops cotiara"</t>
  </si>
  <si>
    <t xml:space="preserve">"Bothrops itapetiningae"</t>
  </si>
  <si>
    <t xml:space="preserve">"Crotalus catalinensis"</t>
  </si>
  <si>
    <t xml:space="preserve">"Crotalus viridis cerberus"</t>
  </si>
  <si>
    <t xml:space="preserve">"Crotalus cerberus"</t>
  </si>
  <si>
    <t xml:space="preserve">"Crotalus enyo"</t>
  </si>
  <si>
    <t xml:space="preserve">"Crotalus enyo enyo"</t>
  </si>
  <si>
    <t xml:space="preserve">"Crotalus lepidus"</t>
  </si>
  <si>
    <t xml:space="preserve">"Crotalus lepidus klauberi"</t>
  </si>
  <si>
    <t xml:space="preserve">"Crotalus mitchellii"</t>
  </si>
  <si>
    <t xml:space="preserve">"Crotalus mitchelli mitchelli"</t>
  </si>
  <si>
    <t xml:space="preserve">"Crotalus mitchellii pyrrhus"</t>
  </si>
  <si>
    <t xml:space="preserve">IN</t>
  </si>
  <si>
    <t xml:space="preserve">"Sistrurus catenatus"</t>
  </si>
  <si>
    <t xml:space="preserve">"Leptodeira annulata"</t>
  </si>
  <si>
    <t xml:space="preserve">"Leptodeira annulata ashmeadii"</t>
  </si>
</sst>
</file>

<file path=xl/styles.xml><?xml version="1.0" encoding="utf-8"?>
<styleSheet xmlns="http://schemas.openxmlformats.org/spreadsheetml/2006/main">
  <numFmts count="5">
    <numFmt numFmtId="164" formatCode="General"/>
    <numFmt numFmtId="165" formatCode="0.000"/>
    <numFmt numFmtId="166" formatCode="0"/>
    <numFmt numFmtId="167" formatCode="0%"/>
    <numFmt numFmtId="168" formatCode="0.00%"/>
  </numFmts>
  <fonts count="11">
    <font>
      <sz val="11"/>
      <color rgb="FF000000"/>
      <name val="Calibri"/>
      <family val="2"/>
      <charset val="1"/>
    </font>
    <font>
      <sz val="10"/>
      <name val="Arial"/>
      <family val="0"/>
    </font>
    <font>
      <sz val="10"/>
      <name val="Arial"/>
      <family val="0"/>
    </font>
    <font>
      <sz val="10"/>
      <name val="Arial"/>
      <family val="0"/>
    </font>
    <font>
      <b val="true"/>
      <i val="true"/>
      <sz val="11"/>
      <color rgb="FF000000"/>
      <name val="Calibri"/>
      <family val="2"/>
      <charset val="1"/>
    </font>
    <font>
      <b val="true"/>
      <sz val="11"/>
      <color rgb="FF000000"/>
      <name val="Calibri"/>
      <family val="2"/>
      <charset val="1"/>
    </font>
    <font>
      <b val="true"/>
      <u val="single"/>
      <sz val="11"/>
      <color rgb="FF000000"/>
      <name val="Calibri"/>
      <family val="2"/>
      <charset val="1"/>
    </font>
    <font>
      <sz val="10"/>
      <color rgb="FF000000"/>
      <name val="Courier New"/>
      <family val="3"/>
      <charset val="1"/>
    </font>
    <font>
      <u val="single"/>
      <sz val="11"/>
      <color rgb="FF0563C1"/>
      <name val="Calibri"/>
      <family val="2"/>
      <charset val="1"/>
    </font>
    <font>
      <i val="true"/>
      <sz val="11"/>
      <color rgb="FF000000"/>
      <name val="Calibri"/>
      <family val="2"/>
      <charset val="1"/>
    </font>
    <font>
      <u val="single"/>
      <sz val="11"/>
      <color rgb="FF0563C1"/>
      <name val="WenQuanYi Micro Hei"/>
      <family val="2"/>
      <charset val="1"/>
    </font>
  </fonts>
  <fills count="4">
    <fill>
      <patternFill patternType="none"/>
    </fill>
    <fill>
      <patternFill patternType="gray125"/>
    </fill>
    <fill>
      <patternFill patternType="solid">
        <fgColor rgb="FFFFFF00"/>
        <bgColor rgb="FFFFFF00"/>
      </patternFill>
    </fill>
    <fill>
      <patternFill patternType="solid">
        <fgColor rgb="FFD3D3D3"/>
        <bgColor rgb="FFC0C0C0"/>
      </patternFill>
    </fill>
  </fills>
  <borders count="18">
    <border diagonalUp="false" diagonalDown="false">
      <left/>
      <right/>
      <top/>
      <bottom/>
      <diagonal/>
    </border>
    <border diagonalUp="false" diagonalDown="false">
      <left style="thin"/>
      <right style="thin"/>
      <top style="thin"/>
      <bottom/>
      <diagonal/>
    </border>
    <border diagonalUp="false" diagonalDown="false">
      <left style="thin"/>
      <right style="thin"/>
      <top/>
      <bottom/>
      <diagonal/>
    </border>
    <border diagonalUp="false" diagonalDown="false">
      <left style="medium"/>
      <right style="thin"/>
      <top style="medium"/>
      <bottom/>
      <diagonal/>
    </border>
    <border diagonalUp="false" diagonalDown="false">
      <left/>
      <right style="thin"/>
      <top style="medium"/>
      <bottom/>
      <diagonal/>
    </border>
    <border diagonalUp="false" diagonalDown="false">
      <left style="thin"/>
      <right style="thin"/>
      <top style="medium"/>
      <bottom/>
      <diagonal/>
    </border>
    <border diagonalUp="false" diagonalDown="false">
      <left style="thin"/>
      <right style="medium"/>
      <top style="medium"/>
      <bottom/>
      <diagonal/>
    </border>
    <border diagonalUp="false" diagonalDown="false">
      <left style="medium"/>
      <right style="thin"/>
      <top/>
      <bottom style="medium"/>
      <diagonal/>
    </border>
    <border diagonalUp="false" diagonalDown="false">
      <left/>
      <right style="thin"/>
      <top/>
      <bottom style="medium"/>
      <diagonal/>
    </border>
    <border diagonalUp="false" diagonalDown="false">
      <left style="thin"/>
      <right style="thin"/>
      <top/>
      <bottom style="medium"/>
      <diagonal/>
    </border>
    <border diagonalUp="false" diagonalDown="false">
      <left style="thin"/>
      <right style="medium"/>
      <top/>
      <bottom style="medium"/>
      <diagonal/>
    </border>
    <border diagonalUp="false" diagonalDown="false">
      <left style="thin"/>
      <right style="thin"/>
      <top style="thin"/>
      <bottom style="thin"/>
      <diagonal/>
    </border>
    <border diagonalUp="false" diagonalDown="false">
      <left/>
      <right style="thin"/>
      <top/>
      <bottom/>
      <diagonal/>
    </border>
    <border diagonalUp="false" diagonalDown="false">
      <left style="thin"/>
      <right style="thin"/>
      <top style="medium"/>
      <bottom style="medium"/>
      <diagonal/>
    </border>
    <border diagonalUp="false" diagonalDown="false">
      <left style="thin"/>
      <right style="medium"/>
      <top style="medium"/>
      <bottom style="medium"/>
      <diagonal/>
    </border>
    <border diagonalUp="false" diagonalDown="false">
      <left style="thin"/>
      <right style="thin"/>
      <top/>
      <bottom style="thin"/>
      <diagonal/>
    </border>
    <border diagonalUp="false" diagonalDown="false">
      <left/>
      <right style="thin"/>
      <top/>
      <bottom style="thin"/>
      <diagonal/>
    </border>
    <border diagonalUp="false" diagonalDown="false">
      <left/>
      <right/>
      <top/>
      <bottom style="thin"/>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167" fontId="0" fillId="0" borderId="0" applyFont="true" applyBorder="false" applyAlignment="true" applyProtection="false">
      <alignment horizontal="general" vertical="bottom" textRotation="0" wrapText="false" indent="0" shrinkToFit="false"/>
    </xf>
    <xf numFmtId="164" fontId="8" fillId="0" borderId="0" applyFont="true" applyBorder="false" applyAlignment="true" applyProtection="false">
      <alignment horizontal="general" vertical="bottom" textRotation="0" wrapText="false" indent="0" shrinkToFit="false"/>
    </xf>
  </cellStyleXfs>
  <cellXfs count="79">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center" vertical="bottom" textRotation="0" wrapText="false" indent="0" shrinkToFit="false"/>
      <protection locked="true" hidden="false"/>
    </xf>
    <xf numFmtId="164" fontId="4" fillId="0" borderId="1" xfId="0" applyFont="true" applyBorder="true" applyAlignment="true" applyProtection="false">
      <alignment horizontal="center" vertical="center" textRotation="0" wrapText="true" indent="0" shrinkToFit="false"/>
      <protection locked="true" hidden="false"/>
    </xf>
    <xf numFmtId="164" fontId="4" fillId="0" borderId="2" xfId="0" applyFont="true" applyBorder="true" applyAlignment="true" applyProtection="false">
      <alignment horizontal="center" vertical="center" textRotation="0" wrapText="true" indent="0" shrinkToFit="false"/>
      <protection locked="true" hidden="false"/>
    </xf>
    <xf numFmtId="164" fontId="4" fillId="0" borderId="0" xfId="0" applyFont="true" applyBorder="true" applyAlignment="true" applyProtection="false">
      <alignment horizontal="center" vertical="center" textRotation="0" wrapText="true" indent="0" shrinkToFit="false"/>
      <protection locked="true" hidden="false"/>
    </xf>
    <xf numFmtId="164" fontId="5" fillId="0" borderId="1" xfId="0" applyFont="true" applyBorder="true" applyAlignment="true" applyProtection="false">
      <alignment horizontal="center" vertical="center" textRotation="0" wrapText="true" indent="0" shrinkToFit="false"/>
      <protection locked="true" hidden="false"/>
    </xf>
    <xf numFmtId="164" fontId="6" fillId="0" borderId="1" xfId="0" applyFont="true" applyBorder="true" applyAlignment="true" applyProtection="false">
      <alignment horizontal="center" vertical="center" textRotation="0" wrapText="true" indent="0" shrinkToFit="false"/>
      <protection locked="true" hidden="false"/>
    </xf>
    <xf numFmtId="164" fontId="5" fillId="0" borderId="2" xfId="0" applyFont="true" applyBorder="true" applyAlignment="true" applyProtection="false">
      <alignment horizontal="center" vertical="center" textRotation="0" wrapText="true" indent="0" shrinkToFit="false"/>
      <protection locked="true" hidden="false"/>
    </xf>
    <xf numFmtId="164" fontId="6" fillId="0" borderId="3" xfId="0" applyFont="true" applyBorder="true" applyAlignment="true" applyProtection="false">
      <alignment horizontal="general" vertical="center" textRotation="0" wrapText="true" indent="0" shrinkToFit="false"/>
      <protection locked="true" hidden="false"/>
    </xf>
    <xf numFmtId="164" fontId="6" fillId="0" borderId="4" xfId="0" applyFont="true" applyBorder="true" applyAlignment="true" applyProtection="false">
      <alignment horizontal="general" vertical="center" textRotation="0" wrapText="true" indent="0" shrinkToFit="false"/>
      <protection locked="true" hidden="false"/>
    </xf>
    <xf numFmtId="165" fontId="6" fillId="0" borderId="4" xfId="0" applyFont="true" applyBorder="true" applyAlignment="true" applyProtection="false">
      <alignment horizontal="general" vertical="center" textRotation="0" wrapText="true" indent="0" shrinkToFit="false"/>
      <protection locked="true" hidden="false"/>
    </xf>
    <xf numFmtId="164" fontId="7" fillId="0" borderId="4" xfId="0" applyFont="true" applyBorder="true" applyAlignment="true" applyProtection="false">
      <alignment horizontal="general" vertical="center" textRotation="0" wrapText="false" indent="0" shrinkToFit="false"/>
      <protection locked="true" hidden="false"/>
    </xf>
    <xf numFmtId="166" fontId="6" fillId="0" borderId="4" xfId="0" applyFont="true" applyBorder="true" applyAlignment="true" applyProtection="false">
      <alignment horizontal="general" vertical="center" textRotation="0" wrapText="true" indent="0" shrinkToFit="false"/>
      <protection locked="true" hidden="false"/>
    </xf>
    <xf numFmtId="164" fontId="0" fillId="0" borderId="5" xfId="0" applyFont="true" applyBorder="true" applyAlignment="true" applyProtection="false">
      <alignment horizontal="center" vertical="center" textRotation="0" wrapText="true" indent="0" shrinkToFit="false"/>
      <protection locked="true" hidden="false"/>
    </xf>
    <xf numFmtId="164" fontId="0" fillId="0" borderId="2" xfId="0" applyFont="true" applyBorder="true" applyAlignment="true" applyProtection="false">
      <alignment horizontal="center" vertical="center" textRotation="0" wrapText="true" indent="0" shrinkToFit="false"/>
      <protection locked="true" hidden="false"/>
    </xf>
    <xf numFmtId="164" fontId="0" fillId="0" borderId="5" xfId="0" applyFont="true" applyBorder="true" applyAlignment="true" applyProtection="false">
      <alignment horizontal="general" vertical="center" textRotation="0" wrapText="true" indent="0" shrinkToFit="false"/>
      <protection locked="true" hidden="false"/>
    </xf>
    <xf numFmtId="164" fontId="0" fillId="2" borderId="2" xfId="0" applyFont="false" applyBorder="true" applyAlignment="true" applyProtection="false">
      <alignment horizontal="general" vertical="center" textRotation="0" wrapText="true" indent="0" shrinkToFit="false"/>
      <protection locked="true" hidden="false"/>
    </xf>
    <xf numFmtId="164" fontId="0" fillId="3" borderId="5" xfId="0" applyFont="true" applyBorder="true" applyAlignment="true" applyProtection="false">
      <alignment horizontal="general" vertical="center" textRotation="0" wrapText="true" indent="0" shrinkToFit="false"/>
      <protection locked="true" hidden="false"/>
    </xf>
    <xf numFmtId="164" fontId="8" fillId="0" borderId="5" xfId="20" applyFont="true" applyBorder="true" applyAlignment="true" applyProtection="true">
      <alignment horizontal="general" vertical="center" textRotation="0" wrapText="true" indent="0" shrinkToFit="false"/>
      <protection locked="true" hidden="false"/>
    </xf>
    <xf numFmtId="164" fontId="0" fillId="0" borderId="6" xfId="0" applyFont="true" applyBorder="true" applyAlignment="true" applyProtection="false">
      <alignment horizontal="general" vertical="center" textRotation="0" wrapText="true" indent="0" shrinkToFit="false"/>
      <protection locked="true" hidden="false"/>
    </xf>
    <xf numFmtId="164" fontId="6" fillId="0" borderId="7" xfId="0" applyFont="true" applyBorder="true" applyAlignment="true" applyProtection="false">
      <alignment horizontal="general" vertical="center" textRotation="0" wrapText="true" indent="0" shrinkToFit="false"/>
      <protection locked="true" hidden="false"/>
    </xf>
    <xf numFmtId="164" fontId="6" fillId="0" borderId="8" xfId="0" applyFont="true" applyBorder="true" applyAlignment="true" applyProtection="false">
      <alignment horizontal="general" vertical="center" textRotation="0" wrapText="true" indent="0" shrinkToFit="false"/>
      <protection locked="true" hidden="false"/>
    </xf>
    <xf numFmtId="165" fontId="6" fillId="0" borderId="8" xfId="0" applyFont="true" applyBorder="true" applyAlignment="true" applyProtection="false">
      <alignment horizontal="general" vertical="center" textRotation="0" wrapText="true" indent="0" shrinkToFit="false"/>
      <protection locked="true" hidden="false"/>
    </xf>
    <xf numFmtId="164" fontId="7" fillId="0" borderId="8" xfId="0" applyFont="true" applyBorder="true" applyAlignment="true" applyProtection="false">
      <alignment horizontal="general" vertical="center" textRotation="0" wrapText="false" indent="0" shrinkToFit="false"/>
      <protection locked="true" hidden="false"/>
    </xf>
    <xf numFmtId="166" fontId="6" fillId="0" borderId="8" xfId="0" applyFont="true" applyBorder="true" applyAlignment="true" applyProtection="false">
      <alignment horizontal="general" vertical="center" textRotation="0" wrapText="true" indent="0" shrinkToFit="false"/>
      <protection locked="true" hidden="false"/>
    </xf>
    <xf numFmtId="164" fontId="0" fillId="0" borderId="9" xfId="0" applyFont="true" applyBorder="true" applyAlignment="true" applyProtection="false">
      <alignment horizontal="center" vertical="center" textRotation="0" wrapText="true" indent="0" shrinkToFit="false"/>
      <protection locked="true" hidden="false"/>
    </xf>
    <xf numFmtId="164" fontId="0" fillId="0" borderId="9" xfId="0" applyFont="true" applyBorder="true" applyAlignment="true" applyProtection="false">
      <alignment horizontal="general" vertical="center" textRotation="0" wrapText="true" indent="0" shrinkToFit="false"/>
      <protection locked="true" hidden="false"/>
    </xf>
    <xf numFmtId="164" fontId="0" fillId="3" borderId="9" xfId="0" applyFont="true" applyBorder="true" applyAlignment="true" applyProtection="false">
      <alignment horizontal="general" vertical="center" textRotation="0" wrapText="true" indent="0" shrinkToFit="false"/>
      <protection locked="true" hidden="false"/>
    </xf>
    <xf numFmtId="164" fontId="8" fillId="0" borderId="9" xfId="20" applyFont="true" applyBorder="true" applyAlignment="true" applyProtection="true">
      <alignment horizontal="general" vertical="center" textRotation="0" wrapText="true" indent="0" shrinkToFit="false"/>
      <protection locked="true" hidden="false"/>
    </xf>
    <xf numFmtId="164" fontId="0" fillId="0" borderId="10" xfId="0" applyFont="false" applyBorder="true" applyAlignment="true" applyProtection="false">
      <alignment horizontal="general" vertical="center" textRotation="0" wrapText="true" indent="0" shrinkToFit="false"/>
      <protection locked="true" hidden="false"/>
    </xf>
    <xf numFmtId="164" fontId="6" fillId="0" borderId="2" xfId="0" applyFont="true" applyBorder="true" applyAlignment="true" applyProtection="false">
      <alignment horizontal="general" vertical="center" textRotation="0" wrapText="true" indent="0" shrinkToFit="false"/>
      <protection locked="true" hidden="false"/>
    </xf>
    <xf numFmtId="165" fontId="6" fillId="0" borderId="2" xfId="0" applyFont="true" applyBorder="true" applyAlignment="true" applyProtection="false">
      <alignment horizontal="general" vertical="center" textRotation="0" wrapText="true" indent="0" shrinkToFit="false"/>
      <protection locked="true" hidden="false"/>
    </xf>
    <xf numFmtId="164" fontId="7" fillId="0" borderId="0" xfId="0" applyFont="true" applyBorder="false" applyAlignment="true" applyProtection="false">
      <alignment horizontal="general" vertical="center" textRotation="0" wrapText="false" indent="0" shrinkToFit="false"/>
      <protection locked="true" hidden="false"/>
    </xf>
    <xf numFmtId="166" fontId="6" fillId="0" borderId="2" xfId="0" applyFont="true" applyBorder="true" applyAlignment="true" applyProtection="false">
      <alignment horizontal="general" vertical="center" textRotation="0" wrapText="true" indent="0" shrinkToFit="false"/>
      <protection locked="true" hidden="false"/>
    </xf>
    <xf numFmtId="164" fontId="0" fillId="0" borderId="2" xfId="0" applyFont="true" applyBorder="true" applyAlignment="true" applyProtection="false">
      <alignment horizontal="general" vertical="center" textRotation="0" wrapText="true" indent="0" shrinkToFit="false"/>
      <protection locked="true" hidden="false"/>
    </xf>
    <xf numFmtId="164" fontId="0" fillId="3" borderId="2" xfId="0" applyFont="true" applyBorder="true" applyAlignment="true" applyProtection="false">
      <alignment horizontal="general" vertical="center" textRotation="0" wrapText="true" indent="0" shrinkToFit="false"/>
      <protection locked="true" hidden="false"/>
    </xf>
    <xf numFmtId="164" fontId="8" fillId="0" borderId="2" xfId="20" applyFont="true" applyBorder="true" applyAlignment="true" applyProtection="true">
      <alignment horizontal="general" vertical="center" textRotation="0" wrapText="true" indent="0" shrinkToFit="false"/>
      <protection locked="true" hidden="false"/>
    </xf>
    <xf numFmtId="164" fontId="6" fillId="0" borderId="1" xfId="0" applyFont="true" applyBorder="true" applyAlignment="true" applyProtection="false">
      <alignment horizontal="general" vertical="center" textRotation="0" wrapText="true" indent="0" shrinkToFit="false"/>
      <protection locked="true" hidden="false"/>
    </xf>
    <xf numFmtId="164" fontId="0" fillId="0" borderId="1" xfId="0" applyFont="true" applyBorder="true" applyAlignment="true" applyProtection="false">
      <alignment horizontal="center" vertical="center" textRotation="0" wrapText="true" indent="0" shrinkToFit="false"/>
      <protection locked="true" hidden="false"/>
    </xf>
    <xf numFmtId="164" fontId="0" fillId="0" borderId="1" xfId="0" applyFont="true" applyBorder="true" applyAlignment="true" applyProtection="false">
      <alignment horizontal="general" vertical="center" textRotation="0" wrapText="true" indent="0" shrinkToFit="false"/>
      <protection locked="true" hidden="false"/>
    </xf>
    <xf numFmtId="164" fontId="0" fillId="3" borderId="1" xfId="0" applyFont="true" applyBorder="true" applyAlignment="true" applyProtection="false">
      <alignment horizontal="general" vertical="center" textRotation="0" wrapText="true" indent="0" shrinkToFit="false"/>
      <protection locked="true" hidden="false"/>
    </xf>
    <xf numFmtId="164" fontId="8" fillId="0" borderId="1" xfId="20" applyFont="true" applyBorder="true" applyAlignment="true" applyProtection="true">
      <alignment horizontal="general" vertical="center" textRotation="0" wrapText="true" indent="0" shrinkToFit="false"/>
      <protection locked="true" hidden="false"/>
    </xf>
    <xf numFmtId="164" fontId="6" fillId="0" borderId="11" xfId="0" applyFont="true" applyBorder="true" applyAlignment="true" applyProtection="false">
      <alignment horizontal="general" vertical="center" textRotation="0" wrapText="true" indent="0" shrinkToFit="false"/>
      <protection locked="true" hidden="false"/>
    </xf>
    <xf numFmtId="164" fontId="0" fillId="0" borderId="11" xfId="0" applyFont="true" applyBorder="true" applyAlignment="true" applyProtection="false">
      <alignment horizontal="center" vertical="center" textRotation="0" wrapText="true" indent="0" shrinkToFit="false"/>
      <protection locked="true" hidden="false"/>
    </xf>
    <xf numFmtId="164" fontId="0" fillId="0" borderId="11" xfId="0" applyFont="true" applyBorder="true" applyAlignment="true" applyProtection="false">
      <alignment horizontal="general" vertical="center" textRotation="0" wrapText="true" indent="0" shrinkToFit="false"/>
      <protection locked="true" hidden="false"/>
    </xf>
    <xf numFmtId="164" fontId="0" fillId="3" borderId="11" xfId="0" applyFont="true" applyBorder="true" applyAlignment="true" applyProtection="false">
      <alignment horizontal="general" vertical="center" textRotation="0" wrapText="true" indent="0" shrinkToFit="false"/>
      <protection locked="true" hidden="false"/>
    </xf>
    <xf numFmtId="164" fontId="8" fillId="0" borderId="11" xfId="20" applyFont="true" applyBorder="true" applyAlignment="true" applyProtection="true">
      <alignment horizontal="general" vertical="center" textRotation="0" wrapText="true" indent="0" shrinkToFit="false"/>
      <protection locked="true" hidden="false"/>
    </xf>
    <xf numFmtId="164" fontId="0" fillId="0" borderId="12" xfId="0" applyFont="false" applyBorder="true" applyAlignment="true" applyProtection="false">
      <alignment horizontal="general" vertical="bottom" textRotation="0" wrapText="false" indent="0" shrinkToFit="false"/>
      <protection locked="true" hidden="false"/>
    </xf>
    <xf numFmtId="164" fontId="9" fillId="0" borderId="1" xfId="0" applyFont="true" applyBorder="true" applyAlignment="true" applyProtection="false">
      <alignment horizontal="general" vertical="center" textRotation="0" wrapText="true" indent="0" shrinkToFit="false"/>
      <protection locked="true" hidden="false"/>
    </xf>
    <xf numFmtId="164" fontId="6" fillId="0" borderId="0" xfId="0" applyFont="true" applyBorder="true" applyAlignment="true" applyProtection="false">
      <alignment horizontal="general" vertical="center" textRotation="0" wrapText="true" indent="0" shrinkToFit="false"/>
      <protection locked="true" hidden="false"/>
    </xf>
    <xf numFmtId="164" fontId="0" fillId="0" borderId="0" xfId="0" applyFont="true" applyBorder="true" applyAlignment="true" applyProtection="false">
      <alignment horizontal="center" vertical="center" textRotation="0" wrapText="true" indent="0" shrinkToFit="false"/>
      <protection locked="true" hidden="false"/>
    </xf>
    <xf numFmtId="164" fontId="0" fillId="0" borderId="0" xfId="0" applyFont="true" applyBorder="true" applyAlignment="true" applyProtection="false">
      <alignment horizontal="general" vertical="center" textRotation="0" wrapText="true" indent="0" shrinkToFit="false"/>
      <protection locked="true" hidden="false"/>
    </xf>
    <xf numFmtId="164" fontId="0" fillId="3" borderId="0" xfId="0" applyFont="true" applyBorder="true" applyAlignment="true" applyProtection="false">
      <alignment horizontal="general" vertical="center" textRotation="0" wrapText="true" indent="0" shrinkToFit="false"/>
      <protection locked="true" hidden="false"/>
    </xf>
    <xf numFmtId="164" fontId="8" fillId="0" borderId="0" xfId="20" applyFont="true" applyBorder="true" applyAlignment="true" applyProtection="true">
      <alignment horizontal="general" vertical="center" textRotation="0" wrapText="tru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0" fillId="0" borderId="1" xfId="0" applyFont="false" applyBorder="true" applyAlignment="true" applyProtection="false">
      <alignment horizontal="general" vertical="bottom" textRotation="0" wrapText="false" indent="0" shrinkToFit="false"/>
      <protection locked="true" hidden="false"/>
    </xf>
    <xf numFmtId="164" fontId="10" fillId="0" borderId="1" xfId="20" applyFont="true" applyBorder="true" applyAlignment="true" applyProtection="true">
      <alignment horizontal="general" vertical="center" textRotation="0" wrapText="true" indent="0" shrinkToFit="false"/>
      <protection locked="true" hidden="false"/>
    </xf>
    <xf numFmtId="164" fontId="0" fillId="0" borderId="0" xfId="0" applyFont="false" applyBorder="true" applyAlignment="false" applyProtection="false">
      <alignment horizontal="general" vertical="bottom" textRotation="0" wrapText="false" indent="0" shrinkToFit="false"/>
      <protection locked="true" hidden="false"/>
    </xf>
    <xf numFmtId="164" fontId="0" fillId="0" borderId="0" xfId="0" applyFont="false" applyBorder="true" applyAlignment="true" applyProtection="false">
      <alignment horizontal="general" vertical="bottom" textRotation="0" wrapText="false" indent="0" shrinkToFit="false"/>
      <protection locked="true" hidden="false"/>
    </xf>
    <xf numFmtId="164" fontId="0" fillId="0" borderId="2" xfId="0" applyFont="false" applyBorder="true" applyAlignment="true" applyProtection="false">
      <alignment horizontal="general" vertical="center" textRotation="0" wrapText="true" indent="0" shrinkToFit="false"/>
      <protection locked="true" hidden="false"/>
    </xf>
    <xf numFmtId="167" fontId="0" fillId="0" borderId="0" xfId="19" applyFont="true" applyBorder="true" applyAlignment="true" applyProtection="true">
      <alignment horizontal="general" vertical="bottom" textRotation="0" wrapText="false" indent="0" shrinkToFit="false"/>
      <protection locked="true" hidden="false"/>
    </xf>
    <xf numFmtId="168" fontId="0" fillId="0" borderId="0" xfId="0" applyFont="false" applyBorder="false" applyAlignment="true" applyProtection="false">
      <alignment horizontal="general" vertical="bottom" textRotation="0" wrapText="false" indent="0" shrinkToFit="false"/>
      <protection locked="true" hidden="false"/>
    </xf>
    <xf numFmtId="164" fontId="6" fillId="0" borderId="3" xfId="0" applyFont="true" applyBorder="true" applyAlignment="true" applyProtection="false">
      <alignment horizontal="center" vertical="center" textRotation="0" wrapText="true" indent="0" shrinkToFit="false"/>
      <protection locked="true" hidden="false"/>
    </xf>
    <xf numFmtId="164" fontId="5" fillId="0" borderId="13" xfId="0" applyFont="true" applyBorder="true" applyAlignment="true" applyProtection="false">
      <alignment horizontal="center" vertical="center" textRotation="0" wrapText="true" indent="0" shrinkToFit="false"/>
      <protection locked="true" hidden="false"/>
    </xf>
    <xf numFmtId="164" fontId="6" fillId="0" borderId="5" xfId="0" applyFont="true" applyBorder="true" applyAlignment="true" applyProtection="false">
      <alignment horizontal="center" vertical="center" textRotation="0" wrapText="true" indent="0" shrinkToFit="false"/>
      <protection locked="true" hidden="false"/>
    </xf>
    <xf numFmtId="164" fontId="5" fillId="0" borderId="14" xfId="0" applyFont="true" applyBorder="true" applyAlignment="true" applyProtection="false">
      <alignment horizontal="center" vertical="center" textRotation="0" wrapText="true" indent="0" shrinkToFit="false"/>
      <protection locked="true" hidden="false"/>
    </xf>
    <xf numFmtId="164" fontId="4" fillId="0" borderId="7" xfId="0" applyFont="true" applyBorder="true" applyAlignment="true" applyProtection="false">
      <alignment horizontal="center" vertical="center" textRotation="0" wrapText="true" indent="0" shrinkToFit="false"/>
      <protection locked="true" hidden="false"/>
    </xf>
    <xf numFmtId="164" fontId="5" fillId="0" borderId="9" xfId="0" applyFont="true" applyBorder="true" applyAlignment="true" applyProtection="false">
      <alignment horizontal="center" vertical="center" textRotation="0" wrapText="true" indent="0" shrinkToFit="false"/>
      <protection locked="true" hidden="false"/>
    </xf>
    <xf numFmtId="164" fontId="0" fillId="0" borderId="15" xfId="0" applyFont="true" applyBorder="true" applyAlignment="true" applyProtection="false">
      <alignment horizontal="center" vertical="center" textRotation="0" wrapText="true" indent="0" shrinkToFit="false"/>
      <protection locked="true" hidden="false"/>
    </xf>
    <xf numFmtId="164" fontId="0" fillId="0" borderId="15" xfId="0" applyFont="true" applyBorder="true" applyAlignment="true" applyProtection="false">
      <alignment horizontal="general" vertical="center" textRotation="0" wrapText="true" indent="0" shrinkToFit="false"/>
      <protection locked="true" hidden="false"/>
    </xf>
    <xf numFmtId="164" fontId="0" fillId="3" borderId="15" xfId="0" applyFont="true" applyBorder="true" applyAlignment="true" applyProtection="false">
      <alignment horizontal="general" vertical="center" textRotation="0" wrapText="true" indent="0" shrinkToFit="false"/>
      <protection locked="true" hidden="false"/>
    </xf>
    <xf numFmtId="164" fontId="8" fillId="0" borderId="15" xfId="20" applyFont="true" applyBorder="true" applyAlignment="true" applyProtection="true">
      <alignment horizontal="general" vertical="center" textRotation="0" wrapText="true" indent="0" shrinkToFit="false"/>
      <protection locked="true" hidden="false"/>
    </xf>
    <xf numFmtId="164" fontId="9" fillId="0" borderId="15" xfId="0" applyFont="true" applyBorder="true" applyAlignment="true" applyProtection="false">
      <alignment horizontal="general" vertical="center" textRotation="0" wrapText="true" indent="0" shrinkToFit="false"/>
      <protection locked="true" hidden="false"/>
    </xf>
    <xf numFmtId="164" fontId="0" fillId="0" borderId="12" xfId="0" applyFont="false" applyBorder="true" applyAlignment="false" applyProtection="false">
      <alignment horizontal="general" vertical="bottom" textRotation="0" wrapText="false" indent="0" shrinkToFit="false"/>
      <protection locked="true" hidden="false"/>
    </xf>
    <xf numFmtId="164" fontId="0" fillId="0" borderId="16" xfId="0" applyFont="false" applyBorder="true" applyAlignment="false" applyProtection="false">
      <alignment horizontal="general" vertical="bottom" textRotation="0" wrapText="false" indent="0" shrinkToFit="false"/>
      <protection locked="true" hidden="false"/>
    </xf>
    <xf numFmtId="164" fontId="9" fillId="0" borderId="11" xfId="0" applyFont="true" applyBorder="true" applyAlignment="true" applyProtection="false">
      <alignment horizontal="general" vertical="center" textRotation="0" wrapText="true" indent="0" shrinkToFit="false"/>
      <protection locked="true" hidden="false"/>
    </xf>
    <xf numFmtId="164" fontId="10" fillId="0" borderId="11" xfId="20" applyFont="true" applyBorder="true" applyAlignment="true" applyProtection="true">
      <alignment horizontal="general" vertical="center" textRotation="0" wrapText="true" indent="0" shrinkToFit="false"/>
      <protection locked="true" hidden="false"/>
    </xf>
    <xf numFmtId="164" fontId="0" fillId="0" borderId="17" xfId="0" applyFont="false" applyBorder="true" applyAlignment="false" applyProtection="false">
      <alignment horizontal="general" vertical="bottom" textRotation="0" wrapText="false" indent="0" shrinkToFit="false"/>
      <protection locked="true" hidden="false"/>
    </xf>
  </cellXfs>
  <cellStyles count="7">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unknown*" xfId="20" builtinId="8"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D3D3D3"/>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hyperlink" Target="javascript:openLinkReference(&apos;237&apos;)" TargetMode="External"/><Relationship Id="rId2" Type="http://schemas.openxmlformats.org/officeDocument/2006/relationships/hyperlink" Target="javascript:openLinkReference(&apos;237&apos;)" TargetMode="External"/><Relationship Id="rId3" Type="http://schemas.openxmlformats.org/officeDocument/2006/relationships/hyperlink" Target="javascript:openLinkReference(&apos;13&apos;)" TargetMode="External"/><Relationship Id="rId4" Type="http://schemas.openxmlformats.org/officeDocument/2006/relationships/hyperlink" Target="javascript:openLinkReference(&apos;237&apos;)" TargetMode="External"/><Relationship Id="rId5" Type="http://schemas.openxmlformats.org/officeDocument/2006/relationships/hyperlink" Target="javascript:openLinkReference(&apos;13&apos;)" TargetMode="External"/><Relationship Id="rId6" Type="http://schemas.openxmlformats.org/officeDocument/2006/relationships/hyperlink" Target="javascript:openLinkReference(&apos;237&apos;)" TargetMode="External"/><Relationship Id="rId7" Type="http://schemas.openxmlformats.org/officeDocument/2006/relationships/hyperlink" Target="javascript:openLinkReference(&apos;237&apos;)" TargetMode="External"/><Relationship Id="rId8" Type="http://schemas.openxmlformats.org/officeDocument/2006/relationships/hyperlink" Target="javascript:openLinkReference(&apos;237&apos;)" TargetMode="External"/><Relationship Id="rId9" Type="http://schemas.openxmlformats.org/officeDocument/2006/relationships/hyperlink" Target="javascript:openLinkReference(&apos;237&apos;)" TargetMode="External"/><Relationship Id="rId10" Type="http://schemas.openxmlformats.org/officeDocument/2006/relationships/hyperlink" Target="javascript:openLinkReference(&apos;237&apos;)" TargetMode="External"/><Relationship Id="rId11" Type="http://schemas.openxmlformats.org/officeDocument/2006/relationships/hyperlink" Target="javascript:openLinkReference(&apos;237&apos;)" TargetMode="External"/><Relationship Id="rId12" Type="http://schemas.openxmlformats.org/officeDocument/2006/relationships/hyperlink" Target="javascript:openLinkReference(&apos;237&apos;)" TargetMode="External"/><Relationship Id="rId13" Type="http://schemas.openxmlformats.org/officeDocument/2006/relationships/hyperlink" Target="javascript:openLinkReference(&apos;237&apos;)" TargetMode="External"/><Relationship Id="rId14" Type="http://schemas.openxmlformats.org/officeDocument/2006/relationships/hyperlink" Target="javascript:openLinkReference(&apos;79&apos;)" TargetMode="External"/><Relationship Id="rId15" Type="http://schemas.openxmlformats.org/officeDocument/2006/relationships/hyperlink" Target="javascript:openLinkReference(&apos;237&apos;)" TargetMode="External"/><Relationship Id="rId16" Type="http://schemas.openxmlformats.org/officeDocument/2006/relationships/hyperlink" Target="javascript:openLinkReference(&apos;237&apos;)" TargetMode="External"/><Relationship Id="rId17" Type="http://schemas.openxmlformats.org/officeDocument/2006/relationships/hyperlink" Target="javascript:openLinkReference(&apos;237&apos;)" TargetMode="External"/><Relationship Id="rId18" Type="http://schemas.openxmlformats.org/officeDocument/2006/relationships/hyperlink" Target="javascript:openLinkReference(&apos;13&apos;)" TargetMode="External"/><Relationship Id="rId19" Type="http://schemas.openxmlformats.org/officeDocument/2006/relationships/hyperlink" Target="javascript:openLinkReference(&apos;237&apos;)" TargetMode="External"/><Relationship Id="rId20" Type="http://schemas.openxmlformats.org/officeDocument/2006/relationships/hyperlink" Target="javascript:openLinkReference(&apos;13&apos;)" TargetMode="External"/><Relationship Id="rId21" Type="http://schemas.openxmlformats.org/officeDocument/2006/relationships/hyperlink" Target="javascript:openLinkReference(&apos;13&apos;)" TargetMode="External"/><Relationship Id="rId22" Type="http://schemas.openxmlformats.org/officeDocument/2006/relationships/hyperlink" Target="javascript:openLinkReference(&apos;237&apos;)" TargetMode="External"/><Relationship Id="rId23" Type="http://schemas.openxmlformats.org/officeDocument/2006/relationships/hyperlink" Target="javascript:openLinkReference(&apos;13&apos;)" TargetMode="External"/><Relationship Id="rId24" Type="http://schemas.openxmlformats.org/officeDocument/2006/relationships/hyperlink" Target="javascript:openLinkReference(&apos;237&apos;)" TargetMode="External"/><Relationship Id="rId25" Type="http://schemas.openxmlformats.org/officeDocument/2006/relationships/hyperlink" Target="javascript:openLinkReference(&apos;13&apos;)" TargetMode="External"/><Relationship Id="rId26" Type="http://schemas.openxmlformats.org/officeDocument/2006/relationships/hyperlink" Target="javascript:openLinkReference(&apos;13&apos;)" TargetMode="External"/><Relationship Id="rId27" Type="http://schemas.openxmlformats.org/officeDocument/2006/relationships/hyperlink" Target="javascript:openLinkReference(&apos;79&apos;)" TargetMode="External"/><Relationship Id="rId28" Type="http://schemas.openxmlformats.org/officeDocument/2006/relationships/hyperlink" Target="javascript:openLinkReference(&apos;13&apos;)" TargetMode="External"/><Relationship Id="rId29" Type="http://schemas.openxmlformats.org/officeDocument/2006/relationships/hyperlink" Target="javascript:openLinkReference(&apos;237&apos;)" TargetMode="External"/><Relationship Id="rId30" Type="http://schemas.openxmlformats.org/officeDocument/2006/relationships/hyperlink" Target="javascript:openLinkReference(&apos;13&apos;)" TargetMode="External"/><Relationship Id="rId31" Type="http://schemas.openxmlformats.org/officeDocument/2006/relationships/hyperlink" Target="javascript:openLinkReference(&apos;237&apos;)" TargetMode="External"/><Relationship Id="rId32" Type="http://schemas.openxmlformats.org/officeDocument/2006/relationships/hyperlink" Target="javascript:openLinkReference(&apos;237&apos;)" TargetMode="External"/><Relationship Id="rId33" Type="http://schemas.openxmlformats.org/officeDocument/2006/relationships/hyperlink" Target="javascript:openLinkReference(&apos;237&apos;)" TargetMode="External"/><Relationship Id="rId34" Type="http://schemas.openxmlformats.org/officeDocument/2006/relationships/hyperlink" Target="javascript:openLinkReference(&apos;237&apos;)" TargetMode="External"/><Relationship Id="rId35" Type="http://schemas.openxmlformats.org/officeDocument/2006/relationships/hyperlink" Target="javascript:openLinkReference(&apos;237&apos;)" TargetMode="External"/><Relationship Id="rId36" Type="http://schemas.openxmlformats.org/officeDocument/2006/relationships/hyperlink" Target="javascript:openLinkReference(&apos;181&apos;)" TargetMode="External"/><Relationship Id="rId37" Type="http://schemas.openxmlformats.org/officeDocument/2006/relationships/hyperlink" Target="javascript:openLinkReference(&apos;181&apos;)" TargetMode="External"/><Relationship Id="rId38" Type="http://schemas.openxmlformats.org/officeDocument/2006/relationships/hyperlink" Target="javascript:openLinkReference(&apos;237&apos;)" TargetMode="External"/><Relationship Id="rId39" Type="http://schemas.openxmlformats.org/officeDocument/2006/relationships/hyperlink" Target="javascript:openLinkReference(&apos;237&apos;)" TargetMode="External"/><Relationship Id="rId40" Type="http://schemas.openxmlformats.org/officeDocument/2006/relationships/hyperlink" Target="javascript:openLinkReference(&apos;237&apos;)" TargetMode="External"/><Relationship Id="rId41" Type="http://schemas.openxmlformats.org/officeDocument/2006/relationships/hyperlink" Target="javascript:openLinkReference(&apos;82&apos;)" TargetMode="External"/><Relationship Id="rId42" Type="http://schemas.openxmlformats.org/officeDocument/2006/relationships/hyperlink" Target="javascript:openLinkReference(&apos;181&apos;)" TargetMode="External"/><Relationship Id="rId43" Type="http://schemas.openxmlformats.org/officeDocument/2006/relationships/hyperlink" Target="javascript:openLinkReference(&apos;237&apos;)" TargetMode="External"/><Relationship Id="rId44" Type="http://schemas.openxmlformats.org/officeDocument/2006/relationships/hyperlink" Target="javascript:openLinkReference(&apos;82&apos;)" TargetMode="External"/><Relationship Id="rId45" Type="http://schemas.openxmlformats.org/officeDocument/2006/relationships/hyperlink" Target="javascript:openLinkReference(&apos;237&apos;)" TargetMode="External"/><Relationship Id="rId46" Type="http://schemas.openxmlformats.org/officeDocument/2006/relationships/hyperlink" Target="javascript:openLinkReference(&apos;82&apos;)" TargetMode="External"/><Relationship Id="rId47" Type="http://schemas.openxmlformats.org/officeDocument/2006/relationships/hyperlink" Target="javascript:openLinkReference(&apos;237&apos;)" TargetMode="External"/><Relationship Id="rId48" Type="http://schemas.openxmlformats.org/officeDocument/2006/relationships/hyperlink" Target="javascript:openLinkReference(&apos;237&apos;)" TargetMode="External"/><Relationship Id="rId49" Type="http://schemas.openxmlformats.org/officeDocument/2006/relationships/hyperlink" Target="javascript:openLinkReference(&apos;237&apos;)" TargetMode="External"/><Relationship Id="rId50" Type="http://schemas.openxmlformats.org/officeDocument/2006/relationships/hyperlink" Target="javascript:openLinkReference(&apos;237&apos;)" TargetMode="External"/><Relationship Id="rId51" Type="http://schemas.openxmlformats.org/officeDocument/2006/relationships/hyperlink" Target="javascript:openLinkReference(&apos;237&apos;)" TargetMode="External"/><Relationship Id="rId52" Type="http://schemas.openxmlformats.org/officeDocument/2006/relationships/hyperlink" Target="javascript:openLinkReference(&apos;237&apos;)" TargetMode="External"/><Relationship Id="rId53" Type="http://schemas.openxmlformats.org/officeDocument/2006/relationships/hyperlink" Target="javascript:openLinkReference(&apos;237&apos;)" TargetMode="External"/><Relationship Id="rId54" Type="http://schemas.openxmlformats.org/officeDocument/2006/relationships/hyperlink" Target="javascript:openLinkReference(&apos;237&apos;)" TargetMode="External"/><Relationship Id="rId55" Type="http://schemas.openxmlformats.org/officeDocument/2006/relationships/hyperlink" Target="javascript:openLinkReference(&apos;237&apos;)" TargetMode="External"/><Relationship Id="rId56" Type="http://schemas.openxmlformats.org/officeDocument/2006/relationships/hyperlink" Target="javascript:openLinkReference(&apos;104&apos;)" TargetMode="External"/><Relationship Id="rId57" Type="http://schemas.openxmlformats.org/officeDocument/2006/relationships/hyperlink" Target="javascript:openLinkReference(&apos;237&apos;)" TargetMode="External"/><Relationship Id="rId58" Type="http://schemas.openxmlformats.org/officeDocument/2006/relationships/hyperlink" Target="javascript:openLinkReference(&apos;237&apos;)" TargetMode="External"/><Relationship Id="rId59" Type="http://schemas.openxmlformats.org/officeDocument/2006/relationships/hyperlink" Target="javascript:openLinkReference(&apos;276&apos;)" TargetMode="External"/><Relationship Id="rId60" Type="http://schemas.openxmlformats.org/officeDocument/2006/relationships/hyperlink" Target="javascript:openLinkReference(&apos;237&apos;)" TargetMode="External"/><Relationship Id="rId61" Type="http://schemas.openxmlformats.org/officeDocument/2006/relationships/hyperlink" Target="javascript:openLinkReference(&apos;79&apos;)" TargetMode="External"/><Relationship Id="rId62" Type="http://schemas.openxmlformats.org/officeDocument/2006/relationships/hyperlink" Target="javascript:openLinkReference(&apos;279&apos;)" TargetMode="External"/><Relationship Id="rId63" Type="http://schemas.openxmlformats.org/officeDocument/2006/relationships/hyperlink" Target="javascript:openLinkReference(&apos;237&apos;)" TargetMode="External"/><Relationship Id="rId64" Type="http://schemas.openxmlformats.org/officeDocument/2006/relationships/hyperlink" Target="javascript:openLinkReference(&apos;237&apos;)" TargetMode="External"/><Relationship Id="rId65" Type="http://schemas.openxmlformats.org/officeDocument/2006/relationships/hyperlink" Target="javascript:openLinkReference(&apos;237&apos;)" TargetMode="External"/><Relationship Id="rId66" Type="http://schemas.openxmlformats.org/officeDocument/2006/relationships/hyperlink" Target="javascript:openLinkReference(&apos;41&apos;)" TargetMode="External"/><Relationship Id="rId67" Type="http://schemas.openxmlformats.org/officeDocument/2006/relationships/hyperlink" Target="javascript:openLinkReference(&apos;237&apos;)" TargetMode="External"/><Relationship Id="rId68" Type="http://schemas.openxmlformats.org/officeDocument/2006/relationships/hyperlink" Target="javascript:openLinkReference(&apos;237&apos;)" TargetMode="External"/><Relationship Id="rId69" Type="http://schemas.openxmlformats.org/officeDocument/2006/relationships/hyperlink" Target="javascript:openLinkReference(&apos;237&apos;)" TargetMode="External"/><Relationship Id="rId70" Type="http://schemas.openxmlformats.org/officeDocument/2006/relationships/hyperlink" Target="javascript:openLinkReference(&apos;237&apos;)" TargetMode="External"/><Relationship Id="rId71" Type="http://schemas.openxmlformats.org/officeDocument/2006/relationships/hyperlink" Target="javascript:openLinkReference(&apos;237&apos;)" TargetMode="External"/><Relationship Id="rId72" Type="http://schemas.openxmlformats.org/officeDocument/2006/relationships/hyperlink" Target="javascript:openLinkReference(&apos;237&apos;)" TargetMode="External"/><Relationship Id="rId73" Type="http://schemas.openxmlformats.org/officeDocument/2006/relationships/hyperlink" Target="javascript:openLinkReference(&apos;237&apos;)" TargetMode="External"/><Relationship Id="rId74" Type="http://schemas.openxmlformats.org/officeDocument/2006/relationships/hyperlink" Target="javascript:openLinkReference(&apos;237&apos;)" TargetMode="External"/><Relationship Id="rId75" Type="http://schemas.openxmlformats.org/officeDocument/2006/relationships/hyperlink" Target="javascript:openLinkReference(&apos;237&apos;)" TargetMode="External"/><Relationship Id="rId76" Type="http://schemas.openxmlformats.org/officeDocument/2006/relationships/hyperlink" Target="javascript:openLinkReference(&apos;237&apos;)" TargetMode="External"/><Relationship Id="rId77" Type="http://schemas.openxmlformats.org/officeDocument/2006/relationships/hyperlink" Target="javascript:openLinkReference(&apos;237&apos;)" TargetMode="External"/><Relationship Id="rId78" Type="http://schemas.openxmlformats.org/officeDocument/2006/relationships/hyperlink" Target="javascript:openLinkReference(&apos;237&apos;)" TargetMode="External"/><Relationship Id="rId79" Type="http://schemas.openxmlformats.org/officeDocument/2006/relationships/hyperlink" Target="javascript:openLinkReference(&apos;237&apos;)" TargetMode="External"/><Relationship Id="rId80" Type="http://schemas.openxmlformats.org/officeDocument/2006/relationships/hyperlink" Target="javascript:openLinkReference(&apos;237&apos;)" TargetMode="External"/><Relationship Id="rId81" Type="http://schemas.openxmlformats.org/officeDocument/2006/relationships/hyperlink" Target="javascript:openLinkReference(&apos;237&apos;)" TargetMode="External"/><Relationship Id="rId82" Type="http://schemas.openxmlformats.org/officeDocument/2006/relationships/hyperlink" Target="javascript:openLinkReference(&apos;237&apos;)" TargetMode="External"/><Relationship Id="rId83" Type="http://schemas.openxmlformats.org/officeDocument/2006/relationships/hyperlink" Target="javascript:openLinkReference(&apos;237&apos;)" TargetMode="External"/><Relationship Id="rId84" Type="http://schemas.openxmlformats.org/officeDocument/2006/relationships/hyperlink" Target="javascript:openLinkReference(&apos;237&apos;)" TargetMode="External"/><Relationship Id="rId85" Type="http://schemas.openxmlformats.org/officeDocument/2006/relationships/hyperlink" Target="javascript:openLinkReference(&apos;237&apos;)" TargetMode="External"/><Relationship Id="rId86" Type="http://schemas.openxmlformats.org/officeDocument/2006/relationships/hyperlink" Target="javascript:openLinkReference(&apos;237&apos;)" TargetMode="External"/><Relationship Id="rId87" Type="http://schemas.openxmlformats.org/officeDocument/2006/relationships/hyperlink" Target="javascript:openLinkReference(&apos;237&apos;)" TargetMode="External"/><Relationship Id="rId88" Type="http://schemas.openxmlformats.org/officeDocument/2006/relationships/hyperlink" Target="javascript:openLinkReference(&apos;237&apos;)" TargetMode="External"/><Relationship Id="rId89" Type="http://schemas.openxmlformats.org/officeDocument/2006/relationships/hyperlink" Target="javascript:openLinkReference(&apos;106&apos;)" TargetMode="External"/><Relationship Id="rId90" Type="http://schemas.openxmlformats.org/officeDocument/2006/relationships/hyperlink" Target="javascript:openLinkReference(&apos;79&apos;)" TargetMode="External"/><Relationship Id="rId91" Type="http://schemas.openxmlformats.org/officeDocument/2006/relationships/hyperlink" Target="javascript:openLinkReference(&apos;79&apos;)" TargetMode="External"/><Relationship Id="rId92" Type="http://schemas.openxmlformats.org/officeDocument/2006/relationships/hyperlink" Target="javascript:openLinkReference(&apos;79&apos;)" TargetMode="External"/><Relationship Id="rId93" Type="http://schemas.openxmlformats.org/officeDocument/2006/relationships/hyperlink" Target="javascript:openLinkReference(&apos;237&apos;)" TargetMode="External"/><Relationship Id="rId94" Type="http://schemas.openxmlformats.org/officeDocument/2006/relationships/hyperlink" Target="javascript:openLinkReference(&apos;24&apos;)" TargetMode="External"/><Relationship Id="rId95" Type="http://schemas.openxmlformats.org/officeDocument/2006/relationships/hyperlink" Target="javascript:openLinkReference(&apos;237&apos;)" TargetMode="External"/><Relationship Id="rId96" Type="http://schemas.openxmlformats.org/officeDocument/2006/relationships/hyperlink" Target="javascript:openLinkReference(&apos;237&apos;)" TargetMode="External"/><Relationship Id="rId97" Type="http://schemas.openxmlformats.org/officeDocument/2006/relationships/hyperlink" Target="javascript:openLinkReference(&apos;237&apos;)" TargetMode="External"/><Relationship Id="rId98" Type="http://schemas.openxmlformats.org/officeDocument/2006/relationships/hyperlink" Target="javascript:openLinkReference(&apos;237&apos;)" TargetMode="External"/><Relationship Id="rId99" Type="http://schemas.openxmlformats.org/officeDocument/2006/relationships/hyperlink" Target="javascript:openLinkReference(&apos;237&apos;)" TargetMode="External"/><Relationship Id="rId100" Type="http://schemas.openxmlformats.org/officeDocument/2006/relationships/hyperlink" Target="javascript:openLinkReference(&apos;237&apos;)" TargetMode="External"/><Relationship Id="rId101" Type="http://schemas.openxmlformats.org/officeDocument/2006/relationships/hyperlink" Target="javascript:openLinkReference(&apos;63&apos;)" TargetMode="External"/><Relationship Id="rId102" Type="http://schemas.openxmlformats.org/officeDocument/2006/relationships/hyperlink" Target="javascript:openLinkReference(&apos;63&apos;)" TargetMode="External"/><Relationship Id="rId103" Type="http://schemas.openxmlformats.org/officeDocument/2006/relationships/hyperlink" Target="javascript:openLinkReference(&apos;237&apos;)" TargetMode="External"/><Relationship Id="rId104" Type="http://schemas.openxmlformats.org/officeDocument/2006/relationships/hyperlink" Target="javascript:openLinkReference(&apos;69&apos;)" TargetMode="External"/><Relationship Id="rId105" Type="http://schemas.openxmlformats.org/officeDocument/2006/relationships/hyperlink" Target="javascript:openLinkReference(&apos;237&apos;)" TargetMode="External"/><Relationship Id="rId106" Type="http://schemas.openxmlformats.org/officeDocument/2006/relationships/hyperlink" Target="javascript:openLinkReference(&apos;237&apos;)" TargetMode="External"/><Relationship Id="rId107" Type="http://schemas.openxmlformats.org/officeDocument/2006/relationships/hyperlink" Target="javascript:openLinkReference(&apos;237&apos;)" TargetMode="External"/><Relationship Id="rId108" Type="http://schemas.openxmlformats.org/officeDocument/2006/relationships/hyperlink" Target="javascript:openLinkReference(&apos;237&apos;)" TargetMode="External"/><Relationship Id="rId109" Type="http://schemas.openxmlformats.org/officeDocument/2006/relationships/hyperlink" Target="javascript:openLinkReference(&apos;106&apos;)" TargetMode="External"/><Relationship Id="rId110" Type="http://schemas.openxmlformats.org/officeDocument/2006/relationships/hyperlink" Target="javascript:openLinkReference(&apos;237&apos;)" TargetMode="External"/><Relationship Id="rId111" Type="http://schemas.openxmlformats.org/officeDocument/2006/relationships/hyperlink" Target="javascript:openLinkReference(&apos;63&apos;)" TargetMode="External"/><Relationship Id="rId112" Type="http://schemas.openxmlformats.org/officeDocument/2006/relationships/hyperlink" Target="javascript:openLinkReference(&apos;117&apos;)" TargetMode="External"/><Relationship Id="rId113" Type="http://schemas.openxmlformats.org/officeDocument/2006/relationships/hyperlink" Target="javascript:openLinkReference(&apos;117&apos;)" TargetMode="External"/><Relationship Id="rId114" Type="http://schemas.openxmlformats.org/officeDocument/2006/relationships/hyperlink" Target="javascript:openLinkReference(&apos;117&apos;)" TargetMode="External"/><Relationship Id="rId115" Type="http://schemas.openxmlformats.org/officeDocument/2006/relationships/hyperlink" Target="javascript:openLinkReference(&apos;117&apos;)" TargetMode="External"/><Relationship Id="rId116" Type="http://schemas.openxmlformats.org/officeDocument/2006/relationships/hyperlink" Target="javascript:openLinkReference(&apos;237&apos;)" TargetMode="External"/><Relationship Id="rId117" Type="http://schemas.openxmlformats.org/officeDocument/2006/relationships/hyperlink" Target="javascript:openLinkReference(&apos;237&apos;)" TargetMode="External"/><Relationship Id="rId118" Type="http://schemas.openxmlformats.org/officeDocument/2006/relationships/hyperlink" Target="javascript:openLinkReference(&apos;237&apos;)" TargetMode="External"/><Relationship Id="rId119" Type="http://schemas.openxmlformats.org/officeDocument/2006/relationships/hyperlink" Target="javascript:openLinkReference(&apos;237&apos;)" TargetMode="External"/><Relationship Id="rId120" Type="http://schemas.openxmlformats.org/officeDocument/2006/relationships/hyperlink" Target="javascript:openLinkReference(&apos;237&apos;)" TargetMode="External"/><Relationship Id="rId121" Type="http://schemas.openxmlformats.org/officeDocument/2006/relationships/hyperlink" Target="javascript:openLinkReference(&apos;237&apos;)" TargetMode="External"/><Relationship Id="rId122" Type="http://schemas.openxmlformats.org/officeDocument/2006/relationships/hyperlink" Target="javascript:openLinkReference(&apos;237&apos;)" TargetMode="External"/><Relationship Id="rId123" Type="http://schemas.openxmlformats.org/officeDocument/2006/relationships/hyperlink" Target="javascript:openLinkReference(&apos;237&apos;)" TargetMode="External"/><Relationship Id="rId124" Type="http://schemas.openxmlformats.org/officeDocument/2006/relationships/hyperlink" Target="javascript:openLinkReference(&apos;237&apos;)" TargetMode="External"/><Relationship Id="rId125" Type="http://schemas.openxmlformats.org/officeDocument/2006/relationships/hyperlink" Target="javascript:openLinkReference(&apos;237&apos;)" TargetMode="External"/><Relationship Id="rId126" Type="http://schemas.openxmlformats.org/officeDocument/2006/relationships/hyperlink" Target="javascript:openLinkReference(&apos;237&apos;)" TargetMode="External"/><Relationship Id="rId127" Type="http://schemas.openxmlformats.org/officeDocument/2006/relationships/hyperlink" Target="javascript:openLinkReference(&apos;237&apos;)" TargetMode="External"/><Relationship Id="rId128" Type="http://schemas.openxmlformats.org/officeDocument/2006/relationships/hyperlink" Target="javascript:openLinkReference(&apos;237&apos;)" TargetMode="External"/><Relationship Id="rId129" Type="http://schemas.openxmlformats.org/officeDocument/2006/relationships/hyperlink" Target="javascript:openLinkReference(&apos;237&apos;)" TargetMode="External"/><Relationship Id="rId130" Type="http://schemas.openxmlformats.org/officeDocument/2006/relationships/hyperlink" Target="javascript:openLinkReference(&apos;79&apos;)" TargetMode="External"/><Relationship Id="rId131" Type="http://schemas.openxmlformats.org/officeDocument/2006/relationships/hyperlink" Target="javascript:openLinkReference(&apos;237&apos;)" TargetMode="External"/><Relationship Id="rId132" Type="http://schemas.openxmlformats.org/officeDocument/2006/relationships/hyperlink" Target="javascript:openLinkReference(&apos;237&apos;)" TargetMode="External"/><Relationship Id="rId133" Type="http://schemas.openxmlformats.org/officeDocument/2006/relationships/hyperlink" Target="javascript:openLinkReference(&apos;237&apos;)" TargetMode="External"/><Relationship Id="rId134" Type="http://schemas.openxmlformats.org/officeDocument/2006/relationships/hyperlink" Target="javascript:openLinkReference(&apos;237&apos;)" TargetMode="External"/><Relationship Id="rId135" Type="http://schemas.openxmlformats.org/officeDocument/2006/relationships/hyperlink" Target="javascript:openLinkReference(&apos;237&apos;)" TargetMode="External"/><Relationship Id="rId136" Type="http://schemas.openxmlformats.org/officeDocument/2006/relationships/hyperlink" Target="javascript:openLinkReference(&apos;237&apos;)" TargetMode="External"/><Relationship Id="rId137" Type="http://schemas.openxmlformats.org/officeDocument/2006/relationships/hyperlink" Target="javascript:openLinkReference(&apos;237&apos;)" TargetMode="External"/><Relationship Id="rId138" Type="http://schemas.openxmlformats.org/officeDocument/2006/relationships/hyperlink" Target="javascript:openLinkReference(&apos;39&apos;)" TargetMode="External"/><Relationship Id="rId139" Type="http://schemas.openxmlformats.org/officeDocument/2006/relationships/hyperlink" Target="javascript:openLinkReference(&apos;237&apos;)" TargetMode="External"/><Relationship Id="rId140" Type="http://schemas.openxmlformats.org/officeDocument/2006/relationships/hyperlink" Target="javascript:openLinkReference(&apos;237&apos;)" TargetMode="External"/><Relationship Id="rId141" Type="http://schemas.openxmlformats.org/officeDocument/2006/relationships/hyperlink" Target="javascript:openLinkReference(&apos;237&apos;)" TargetMode="External"/><Relationship Id="rId142" Type="http://schemas.openxmlformats.org/officeDocument/2006/relationships/hyperlink" Target="javascript:openLinkReference(&apos;237&apos;)" TargetMode="External"/><Relationship Id="rId143" Type="http://schemas.openxmlformats.org/officeDocument/2006/relationships/hyperlink" Target="javascript:openLinkReference(&apos;237&apos;)" TargetMode="External"/><Relationship Id="rId144" Type="http://schemas.openxmlformats.org/officeDocument/2006/relationships/hyperlink" Target="javascript:openLinkReference(&apos;237&apos;)" TargetMode="External"/><Relationship Id="rId145" Type="http://schemas.openxmlformats.org/officeDocument/2006/relationships/hyperlink" Target="javascript:openLinkReference(&apos;237&apos;)" TargetMode="External"/><Relationship Id="rId146" Type="http://schemas.openxmlformats.org/officeDocument/2006/relationships/hyperlink" Target="javascript:openLinkReference(&apos;237&apos;)" TargetMode="External"/><Relationship Id="rId147" Type="http://schemas.openxmlformats.org/officeDocument/2006/relationships/hyperlink" Target="javascript:openLinkReference(&apos;237&apos;)" TargetMode="External"/><Relationship Id="rId148" Type="http://schemas.openxmlformats.org/officeDocument/2006/relationships/hyperlink" Target="javascript:openLinkReference(&apos;237&apos;)" TargetMode="External"/><Relationship Id="rId149" Type="http://schemas.openxmlformats.org/officeDocument/2006/relationships/hyperlink" Target="javascript:openLinkReference(&apos;237&apos;)" TargetMode="External"/><Relationship Id="rId150" Type="http://schemas.openxmlformats.org/officeDocument/2006/relationships/hyperlink" Target="javascript:openLinkReference(&apos;237&apos;)" TargetMode="External"/><Relationship Id="rId151" Type="http://schemas.openxmlformats.org/officeDocument/2006/relationships/hyperlink" Target="javascript:openLinkReference(&apos;237&apos;)" TargetMode="External"/><Relationship Id="rId152" Type="http://schemas.openxmlformats.org/officeDocument/2006/relationships/hyperlink" Target="javascript:openLinkReference(&apos;237&apos;)" TargetMode="External"/><Relationship Id="rId153" Type="http://schemas.openxmlformats.org/officeDocument/2006/relationships/hyperlink" Target="javascript:openLinkReference(&apos;237&apos;)" TargetMode="External"/><Relationship Id="rId154" Type="http://schemas.openxmlformats.org/officeDocument/2006/relationships/hyperlink" Target="javascript:openLinkReference(&apos;237&apos;)" TargetMode="External"/><Relationship Id="rId155" Type="http://schemas.openxmlformats.org/officeDocument/2006/relationships/hyperlink" Target="javascript:openLinkReference(&apos;237&apos;)" TargetMode="External"/><Relationship Id="rId156" Type="http://schemas.openxmlformats.org/officeDocument/2006/relationships/hyperlink" Target="javascript:openLinkReference(&apos;237&apos;)" TargetMode="External"/><Relationship Id="rId157" Type="http://schemas.openxmlformats.org/officeDocument/2006/relationships/hyperlink" Target="javascript:openLinkReference(&apos;237&apos;)" TargetMode="External"/><Relationship Id="rId158" Type="http://schemas.openxmlformats.org/officeDocument/2006/relationships/hyperlink" Target="javascript:openLinkReference(&apos;237&apos;)" TargetMode="External"/><Relationship Id="rId159" Type="http://schemas.openxmlformats.org/officeDocument/2006/relationships/hyperlink" Target="javascript:openLinkReference(&apos;237&apos;)" TargetMode="External"/><Relationship Id="rId160" Type="http://schemas.openxmlformats.org/officeDocument/2006/relationships/hyperlink" Target="javascript:openLinkReference(&apos;237&apos;)" TargetMode="External"/><Relationship Id="rId161" Type="http://schemas.openxmlformats.org/officeDocument/2006/relationships/hyperlink" Target="javascript:openLinkReference(&apos;237&apos;)" TargetMode="External"/><Relationship Id="rId162" Type="http://schemas.openxmlformats.org/officeDocument/2006/relationships/hyperlink" Target="javascript:openLinkReference(&apos;237&apos;)" TargetMode="External"/><Relationship Id="rId163" Type="http://schemas.openxmlformats.org/officeDocument/2006/relationships/hyperlink" Target="javascript:openLinkReference(&apos;237&apos;)" TargetMode="External"/><Relationship Id="rId164" Type="http://schemas.openxmlformats.org/officeDocument/2006/relationships/hyperlink" Target="javascript:openLinkReference(&apos;237&apos;)" TargetMode="External"/><Relationship Id="rId165" Type="http://schemas.openxmlformats.org/officeDocument/2006/relationships/hyperlink" Target="javascript:openLinkReference(&apos;237&apos;)" TargetMode="External"/><Relationship Id="rId166" Type="http://schemas.openxmlformats.org/officeDocument/2006/relationships/hyperlink" Target="javascript:openLinkReference(&apos;237&apos;)" TargetMode="External"/><Relationship Id="rId167" Type="http://schemas.openxmlformats.org/officeDocument/2006/relationships/hyperlink" Target="javascript:openLinkReference(&apos;237&apos;)" TargetMode="External"/><Relationship Id="rId168" Type="http://schemas.openxmlformats.org/officeDocument/2006/relationships/hyperlink" Target="javascript:openLinkReference(&apos;237&apos;)" TargetMode="External"/><Relationship Id="rId169" Type="http://schemas.openxmlformats.org/officeDocument/2006/relationships/hyperlink" Target="javascript:openLinkReference(&apos;237&apos;)" TargetMode="External"/><Relationship Id="rId170" Type="http://schemas.openxmlformats.org/officeDocument/2006/relationships/hyperlink" Target="javascript:openLinkReference(&apos;237&apos;)" TargetMode="External"/><Relationship Id="rId171" Type="http://schemas.openxmlformats.org/officeDocument/2006/relationships/hyperlink" Target="javascript:openLinkReference(&apos;237&apos;)" TargetMode="External"/><Relationship Id="rId172" Type="http://schemas.openxmlformats.org/officeDocument/2006/relationships/hyperlink" Target="javascript:openLinkReference(&apos;237&apos;)" TargetMode="External"/><Relationship Id="rId173" Type="http://schemas.openxmlformats.org/officeDocument/2006/relationships/hyperlink" Target="javascript:openLinkReference(&apos;79&apos;)" TargetMode="External"/><Relationship Id="rId174" Type="http://schemas.openxmlformats.org/officeDocument/2006/relationships/hyperlink" Target="javascript:openLinkReference(&apos;237&apos;)" TargetMode="External"/><Relationship Id="rId175" Type="http://schemas.openxmlformats.org/officeDocument/2006/relationships/hyperlink" Target="javascript:openLinkReference(&apos;237&apos;)" TargetMode="External"/><Relationship Id="rId176" Type="http://schemas.openxmlformats.org/officeDocument/2006/relationships/hyperlink" Target="javascript:openLinkReference(&apos;237&apos;)" TargetMode="External"/><Relationship Id="rId177" Type="http://schemas.openxmlformats.org/officeDocument/2006/relationships/hyperlink" Target="javascript:openLinkReference(&apos;237&apos;)" TargetMode="External"/><Relationship Id="rId178" Type="http://schemas.openxmlformats.org/officeDocument/2006/relationships/hyperlink" Target="javascript:openLinkReference(&apos;237&apos;)" TargetMode="External"/><Relationship Id="rId179" Type="http://schemas.openxmlformats.org/officeDocument/2006/relationships/hyperlink" Target="javascript:openLinkReference(&apos;237&apos;)" TargetMode="External"/><Relationship Id="rId180" Type="http://schemas.openxmlformats.org/officeDocument/2006/relationships/hyperlink" Target="javascript:openLinkReference(&apos;237&apos;)" TargetMode="External"/><Relationship Id="rId181" Type="http://schemas.openxmlformats.org/officeDocument/2006/relationships/hyperlink" Target="javascript:openLinkReference(&apos;237&apos;)" TargetMode="External"/><Relationship Id="rId182" Type="http://schemas.openxmlformats.org/officeDocument/2006/relationships/hyperlink" Target="javascript:openLinkReference(&apos;237&apos;)" TargetMode="External"/><Relationship Id="rId183" Type="http://schemas.openxmlformats.org/officeDocument/2006/relationships/hyperlink" Target="javascript:openLinkReference(&apos;237&apos;)" TargetMode="External"/><Relationship Id="rId184" Type="http://schemas.openxmlformats.org/officeDocument/2006/relationships/hyperlink" Target="javascript:openLinkReference(&apos;237&apos;)" TargetMode="External"/><Relationship Id="rId185" Type="http://schemas.openxmlformats.org/officeDocument/2006/relationships/hyperlink" Target="javascript:openLinkReference(&apos;237&apos;)" TargetMode="External"/><Relationship Id="rId186" Type="http://schemas.openxmlformats.org/officeDocument/2006/relationships/hyperlink" Target="javascript:openLinkReference(&apos;237&apos;)" TargetMode="External"/><Relationship Id="rId187" Type="http://schemas.openxmlformats.org/officeDocument/2006/relationships/hyperlink" Target="javascript:openLinkReference(&apos;237&apos;)" TargetMode="External"/><Relationship Id="rId188" Type="http://schemas.openxmlformats.org/officeDocument/2006/relationships/hyperlink" Target="javascript:openLinkReference(&apos;108&apos;)" TargetMode="External"/><Relationship Id="rId189" Type="http://schemas.openxmlformats.org/officeDocument/2006/relationships/hyperlink" Target="javascript:openLinkReference(&apos;237&apos;)" TargetMode="External"/><Relationship Id="rId190" Type="http://schemas.openxmlformats.org/officeDocument/2006/relationships/hyperlink" Target="javascript:openLinkReference(&apos;237&apos;)" TargetMode="External"/><Relationship Id="rId191" Type="http://schemas.openxmlformats.org/officeDocument/2006/relationships/hyperlink" Target="javascript:openLinkReference(&apos;237&apos;)" TargetMode="External"/><Relationship Id="rId192" Type="http://schemas.openxmlformats.org/officeDocument/2006/relationships/hyperlink" Target="javascript:openLinkReference(&apos;108&apos;)" TargetMode="External"/><Relationship Id="rId193" Type="http://schemas.openxmlformats.org/officeDocument/2006/relationships/hyperlink" Target="javascript:openLinkReference(&apos;108&apos;)" TargetMode="External"/><Relationship Id="rId194" Type="http://schemas.openxmlformats.org/officeDocument/2006/relationships/hyperlink" Target="javascript:openLinkReference(&apos;108&apos;)" TargetMode="External"/><Relationship Id="rId195" Type="http://schemas.openxmlformats.org/officeDocument/2006/relationships/hyperlink" Target="javascript:openLinkReference(&apos;237&apos;)" TargetMode="External"/><Relationship Id="rId196" Type="http://schemas.openxmlformats.org/officeDocument/2006/relationships/hyperlink" Target="javascript:openLinkReference(&apos;108&apos;)" TargetMode="External"/><Relationship Id="rId197" Type="http://schemas.openxmlformats.org/officeDocument/2006/relationships/hyperlink" Target="javascript:openLinkReference(&apos;237&apos;)" TargetMode="External"/><Relationship Id="rId198" Type="http://schemas.openxmlformats.org/officeDocument/2006/relationships/hyperlink" Target="javascript:openLinkReference(&apos;237&apos;)" TargetMode="External"/><Relationship Id="rId199" Type="http://schemas.openxmlformats.org/officeDocument/2006/relationships/hyperlink" Target="javascript:openLinkReference(&apos;237&apos;)" TargetMode="External"/><Relationship Id="rId200" Type="http://schemas.openxmlformats.org/officeDocument/2006/relationships/hyperlink" Target="javascript:openLinkReference(&apos;237&apos;)" TargetMode="External"/><Relationship Id="rId201" Type="http://schemas.openxmlformats.org/officeDocument/2006/relationships/hyperlink" Target="javascript:openLinkReference(&apos;237&apos;)" TargetMode="External"/><Relationship Id="rId202" Type="http://schemas.openxmlformats.org/officeDocument/2006/relationships/hyperlink" Target="javascript:openLinkReference(&apos;237&apos;)" TargetMode="External"/><Relationship Id="rId203" Type="http://schemas.openxmlformats.org/officeDocument/2006/relationships/hyperlink" Target="javascript:openLinkReference(&apos;237&apos;)" TargetMode="External"/><Relationship Id="rId204" Type="http://schemas.openxmlformats.org/officeDocument/2006/relationships/hyperlink" Target="javascript:openLinkReference(&apos;237&apos;)" TargetMode="External"/><Relationship Id="rId205" Type="http://schemas.openxmlformats.org/officeDocument/2006/relationships/hyperlink" Target="javascript:openLinkReference(&apos;237&apos;)" TargetMode="External"/><Relationship Id="rId206" Type="http://schemas.openxmlformats.org/officeDocument/2006/relationships/hyperlink" Target="javascript:openLinkReference(&apos;237&apos;)" TargetMode="External"/><Relationship Id="rId207" Type="http://schemas.openxmlformats.org/officeDocument/2006/relationships/hyperlink" Target="javascript:openLinkReference(&apos;237&apos;)" TargetMode="External"/><Relationship Id="rId208" Type="http://schemas.openxmlformats.org/officeDocument/2006/relationships/hyperlink" Target="javascript:openLinkReference(&apos;237&apos;)" TargetMode="External"/><Relationship Id="rId209" Type="http://schemas.openxmlformats.org/officeDocument/2006/relationships/hyperlink" Target="javascript:openLinkReference(&apos;63&apos;)" TargetMode="External"/><Relationship Id="rId210" Type="http://schemas.openxmlformats.org/officeDocument/2006/relationships/hyperlink" Target="javascript:openLinkReference(&apos;237&apos;)" TargetMode="External"/><Relationship Id="rId211" Type="http://schemas.openxmlformats.org/officeDocument/2006/relationships/hyperlink" Target="javascript:openLinkReference(&apos;237&apos;)" TargetMode="External"/><Relationship Id="rId212" Type="http://schemas.openxmlformats.org/officeDocument/2006/relationships/hyperlink" Target="javascript:openLinkReference(&apos;237&apos;)" TargetMode="External"/><Relationship Id="rId213" Type="http://schemas.openxmlformats.org/officeDocument/2006/relationships/hyperlink" Target="javascript:openLinkReference(&apos;237&apos;)" TargetMode="External"/><Relationship Id="rId214" Type="http://schemas.openxmlformats.org/officeDocument/2006/relationships/hyperlink" Target="javascript:openLinkReference(&apos;237&apos;)" TargetMode="External"/><Relationship Id="rId215" Type="http://schemas.openxmlformats.org/officeDocument/2006/relationships/hyperlink" Target="javascript:openLinkReference(&apos;237&apos;)" TargetMode="External"/><Relationship Id="rId216" Type="http://schemas.openxmlformats.org/officeDocument/2006/relationships/hyperlink" Target="javascript:openLinkReference(&apos;53&apos;)" TargetMode="External"/><Relationship Id="rId217" Type="http://schemas.openxmlformats.org/officeDocument/2006/relationships/hyperlink" Target="javascript:openLinkReference(&apos;237&apos;)" TargetMode="External"/><Relationship Id="rId218" Type="http://schemas.openxmlformats.org/officeDocument/2006/relationships/hyperlink" Target="javascript:openLinkReference(&apos;237&apos;)" TargetMode="External"/><Relationship Id="rId219" Type="http://schemas.openxmlformats.org/officeDocument/2006/relationships/hyperlink" Target="javascript:openLinkReference(&apos;53&apos;)" TargetMode="External"/><Relationship Id="rId220" Type="http://schemas.openxmlformats.org/officeDocument/2006/relationships/hyperlink" Target="javascript:openLinkReference(&apos;237&apos;)" TargetMode="External"/><Relationship Id="rId221" Type="http://schemas.openxmlformats.org/officeDocument/2006/relationships/hyperlink" Target="javascript:openLinkReference(&apos;237&apos;)" TargetMode="External"/><Relationship Id="rId222" Type="http://schemas.openxmlformats.org/officeDocument/2006/relationships/hyperlink" Target="javascript:openLinkReference(&apos;32&apos;)" TargetMode="External"/><Relationship Id="rId223" Type="http://schemas.openxmlformats.org/officeDocument/2006/relationships/hyperlink" Target="javascript:openLinkReference(&apos;32&apos;)" TargetMode="External"/><Relationship Id="rId224" Type="http://schemas.openxmlformats.org/officeDocument/2006/relationships/hyperlink" Target="javascript:openLinkReference(&apos;32&apos;)" TargetMode="External"/><Relationship Id="rId225" Type="http://schemas.openxmlformats.org/officeDocument/2006/relationships/hyperlink" Target="javascript:openLinkReference(&apos;32&apos;)" TargetMode="External"/><Relationship Id="rId226" Type="http://schemas.openxmlformats.org/officeDocument/2006/relationships/hyperlink" Target="javascript:openLinkReference(&apos;32&apos;)" TargetMode="External"/><Relationship Id="rId227" Type="http://schemas.openxmlformats.org/officeDocument/2006/relationships/hyperlink" Target="javascript:openLinkReference(&apos;84&apos;)" TargetMode="External"/><Relationship Id="rId228" Type="http://schemas.openxmlformats.org/officeDocument/2006/relationships/hyperlink" Target="javascript:openLinkReference(&apos;237&apos;)" TargetMode="External"/><Relationship Id="rId229" Type="http://schemas.openxmlformats.org/officeDocument/2006/relationships/hyperlink" Target="javascript:openLinkReference(&apos;108&apos;)" TargetMode="External"/><Relationship Id="rId230" Type="http://schemas.openxmlformats.org/officeDocument/2006/relationships/hyperlink" Target="javascript:openLinkReference(&apos;108&apos;)" TargetMode="External"/><Relationship Id="rId231" Type="http://schemas.openxmlformats.org/officeDocument/2006/relationships/hyperlink" Target="javascript:openLinkReference(&apos;32&apos;)" TargetMode="External"/><Relationship Id="rId232" Type="http://schemas.openxmlformats.org/officeDocument/2006/relationships/hyperlink" Target="javascript:openLinkReference(&apos;32&apos;)" TargetMode="External"/><Relationship Id="rId233" Type="http://schemas.openxmlformats.org/officeDocument/2006/relationships/hyperlink" Target="javascript:openLinkReference(&apos;108&apos;)" TargetMode="External"/><Relationship Id="rId234" Type="http://schemas.openxmlformats.org/officeDocument/2006/relationships/hyperlink" Target="javascript:openLinkReference(&apos;108&apos;)" TargetMode="External"/><Relationship Id="rId235" Type="http://schemas.openxmlformats.org/officeDocument/2006/relationships/hyperlink" Target="javascript:openLinkReference(&apos;29&apos;)" TargetMode="External"/><Relationship Id="rId236" Type="http://schemas.openxmlformats.org/officeDocument/2006/relationships/hyperlink" Target="javascript:openLinkReference(&apos;29&apos;)" TargetMode="External"/><Relationship Id="rId237" Type="http://schemas.openxmlformats.org/officeDocument/2006/relationships/hyperlink" Target="javascript:openLinkReference(&apos;29&apos;)" TargetMode="External"/><Relationship Id="rId238" Type="http://schemas.openxmlformats.org/officeDocument/2006/relationships/hyperlink" Target="javascript:openLinkReference(&apos;29&apos;)" TargetMode="External"/><Relationship Id="rId239" Type="http://schemas.openxmlformats.org/officeDocument/2006/relationships/hyperlink" Target="javascript:openLinkReference(&apos;237&apos;)" TargetMode="External"/><Relationship Id="rId240" Type="http://schemas.openxmlformats.org/officeDocument/2006/relationships/hyperlink" Target="javascript:openLinkReference(&apos;237&apos;)" TargetMode="External"/><Relationship Id="rId241" Type="http://schemas.openxmlformats.org/officeDocument/2006/relationships/hyperlink" Target="javascript:openLinkReference(&apos;237&apos;)" TargetMode="External"/><Relationship Id="rId242" Type="http://schemas.openxmlformats.org/officeDocument/2006/relationships/hyperlink" Target="javascript:openLinkReference(&apos;53&apos;)" TargetMode="External"/><Relationship Id="rId243" Type="http://schemas.openxmlformats.org/officeDocument/2006/relationships/hyperlink" Target="javascript:openLinkReference(&apos;237&apos;)" TargetMode="External"/><Relationship Id="rId244" Type="http://schemas.openxmlformats.org/officeDocument/2006/relationships/hyperlink" Target="javascript:openLinkReference(&apos;85&apos;)" TargetMode="External"/><Relationship Id="rId245" Type="http://schemas.openxmlformats.org/officeDocument/2006/relationships/hyperlink" Target="javascript:openLinkReference(&apos;237&apos;)" TargetMode="External"/><Relationship Id="rId246" Type="http://schemas.openxmlformats.org/officeDocument/2006/relationships/hyperlink" Target="javascript:openLinkReference(&apos;79&apos;)" TargetMode="External"/><Relationship Id="rId247" Type="http://schemas.openxmlformats.org/officeDocument/2006/relationships/hyperlink" Target="javascript:openLinkReference(&apos;237&apos;)" TargetMode="External"/><Relationship Id="rId248" Type="http://schemas.openxmlformats.org/officeDocument/2006/relationships/hyperlink" Target="javascript:openLinkReference(&apos;237&apos;)" TargetMode="External"/><Relationship Id="rId249" Type="http://schemas.openxmlformats.org/officeDocument/2006/relationships/hyperlink" Target="javascript:openLinkReference(&apos;237&apos;)" TargetMode="External"/><Relationship Id="rId250" Type="http://schemas.openxmlformats.org/officeDocument/2006/relationships/hyperlink" Target="javascript:openLinkReference(&apos;237&apos;)" TargetMode="External"/><Relationship Id="rId251" Type="http://schemas.openxmlformats.org/officeDocument/2006/relationships/hyperlink" Target="javascript:openLinkReference(&apos;237&apos;)" TargetMode="External"/><Relationship Id="rId252" Type="http://schemas.openxmlformats.org/officeDocument/2006/relationships/hyperlink" Target="javascript:openLinkReference(&apos;237&apos;)" TargetMode="External"/><Relationship Id="rId253" Type="http://schemas.openxmlformats.org/officeDocument/2006/relationships/hyperlink" Target="javascript:openLinkReference(&apos;53&apos;)" TargetMode="External"/><Relationship Id="rId254" Type="http://schemas.openxmlformats.org/officeDocument/2006/relationships/hyperlink" Target="javascript:openLinkReference(&apos;237&apos;)" TargetMode="External"/><Relationship Id="rId255" Type="http://schemas.openxmlformats.org/officeDocument/2006/relationships/hyperlink" Target="javascript:openLinkReference(&apos;237&apos;)" TargetMode="External"/><Relationship Id="rId256" Type="http://schemas.openxmlformats.org/officeDocument/2006/relationships/hyperlink" Target="javascript:openLinkReference(&apos;237&apos;)" TargetMode="External"/><Relationship Id="rId257" Type="http://schemas.openxmlformats.org/officeDocument/2006/relationships/hyperlink" Target="javascript:openLinkReference(&apos;237&apos;)" TargetMode="External"/><Relationship Id="rId258" Type="http://schemas.openxmlformats.org/officeDocument/2006/relationships/hyperlink" Target="javascript:openLinkReference(&apos;237&apos;)" TargetMode="External"/><Relationship Id="rId259" Type="http://schemas.openxmlformats.org/officeDocument/2006/relationships/hyperlink" Target="javascript:openLinkReference(&apos;237&apos;)" TargetMode="External"/><Relationship Id="rId260" Type="http://schemas.openxmlformats.org/officeDocument/2006/relationships/hyperlink" Target="javascript:openLinkReference(&apos;237&apos;)" TargetMode="External"/><Relationship Id="rId261" Type="http://schemas.openxmlformats.org/officeDocument/2006/relationships/hyperlink" Target="javascript:openLinkReference(&apos;237&apos;)" TargetMode="External"/><Relationship Id="rId262" Type="http://schemas.openxmlformats.org/officeDocument/2006/relationships/hyperlink" Target="javascript:openLinkReference(&apos;237&apos;)" TargetMode="External"/><Relationship Id="rId263" Type="http://schemas.openxmlformats.org/officeDocument/2006/relationships/hyperlink" Target="javascript:openLinkReference(&apos;237&apos;)" TargetMode="External"/><Relationship Id="rId264" Type="http://schemas.openxmlformats.org/officeDocument/2006/relationships/hyperlink" Target="javascript:openLinkReference(&apos;237&apos;)" TargetMode="External"/><Relationship Id="rId265" Type="http://schemas.openxmlformats.org/officeDocument/2006/relationships/hyperlink" Target="javascript:openLinkReference(&apos;237&apos;)" TargetMode="External"/><Relationship Id="rId266" Type="http://schemas.openxmlformats.org/officeDocument/2006/relationships/hyperlink" Target="javascript:openLinkReference(&apos;237&apos;)" TargetMode="External"/><Relationship Id="rId267" Type="http://schemas.openxmlformats.org/officeDocument/2006/relationships/hyperlink" Target="javascript:openLinkReference(&apos;79&apos;)" TargetMode="External"/><Relationship Id="rId268" Type="http://schemas.openxmlformats.org/officeDocument/2006/relationships/hyperlink" Target="javascript:openLinkReference(&apos;79&apos;)" TargetMode="External"/><Relationship Id="rId269" Type="http://schemas.openxmlformats.org/officeDocument/2006/relationships/hyperlink" Target="javascript:openLinkReference(&apos;79&apos;)" TargetMode="External"/><Relationship Id="rId270" Type="http://schemas.openxmlformats.org/officeDocument/2006/relationships/hyperlink" Target="javascript:openLinkReference(&apos;106&apos;)" TargetMode="External"/><Relationship Id="rId271" Type="http://schemas.openxmlformats.org/officeDocument/2006/relationships/hyperlink" Target="javascript:openLinkReference(&apos;79&apos;)" TargetMode="External"/><Relationship Id="rId272" Type="http://schemas.openxmlformats.org/officeDocument/2006/relationships/hyperlink" Target="javascript:openLinkReference(&apos;79&apos;)" TargetMode="External"/><Relationship Id="rId273" Type="http://schemas.openxmlformats.org/officeDocument/2006/relationships/hyperlink" Target="javascript:openLinkReference(&apos;79&apos;)" TargetMode="External"/><Relationship Id="rId274" Type="http://schemas.openxmlformats.org/officeDocument/2006/relationships/hyperlink" Target="javascript:openLinkReference(&apos;79&apos;)" TargetMode="External"/><Relationship Id="rId275" Type="http://schemas.openxmlformats.org/officeDocument/2006/relationships/hyperlink" Target="javascript:openLinkReference(&apos;79&apos;)" TargetMode="External"/><Relationship Id="rId276" Type="http://schemas.openxmlformats.org/officeDocument/2006/relationships/hyperlink" Target="javascript:openLinkReference(&apos;79&apos;)" TargetMode="External"/><Relationship Id="rId277" Type="http://schemas.openxmlformats.org/officeDocument/2006/relationships/hyperlink" Target="javascript:openLinkReference(&apos;237&apos;)" TargetMode="External"/><Relationship Id="rId278" Type="http://schemas.openxmlformats.org/officeDocument/2006/relationships/hyperlink" Target="javascript:openLinkReference(&apos;79&apos;)" TargetMode="External"/><Relationship Id="rId279" Type="http://schemas.openxmlformats.org/officeDocument/2006/relationships/hyperlink" Target="javascript:openLinkReference(&apos;237&apos;)" TargetMode="External"/><Relationship Id="rId280" Type="http://schemas.openxmlformats.org/officeDocument/2006/relationships/hyperlink" Target="javascript:openLinkReference(&apos;237&apos;)" TargetMode="External"/><Relationship Id="rId281" Type="http://schemas.openxmlformats.org/officeDocument/2006/relationships/hyperlink" Target="javascript:openLinkReference(&apos;237&apos;)" TargetMode="External"/><Relationship Id="rId282" Type="http://schemas.openxmlformats.org/officeDocument/2006/relationships/hyperlink" Target="javascript:openLinkReference(&apos;120&apos;)" TargetMode="External"/><Relationship Id="rId283" Type="http://schemas.openxmlformats.org/officeDocument/2006/relationships/hyperlink" Target="javascript:openLinkReference(&apos;237&apos;)" TargetMode="External"/><Relationship Id="rId284" Type="http://schemas.openxmlformats.org/officeDocument/2006/relationships/hyperlink" Target="javascript:openLinkReference(&apos;237&apos;)" TargetMode="External"/><Relationship Id="rId285" Type="http://schemas.openxmlformats.org/officeDocument/2006/relationships/hyperlink" Target="javascript:openLinkReference(&apos;237&apos;)" TargetMode="External"/><Relationship Id="rId286" Type="http://schemas.openxmlformats.org/officeDocument/2006/relationships/hyperlink" Target="javascript:openLinkReference(&apos;237&apos;)" TargetMode="External"/><Relationship Id="rId287" Type="http://schemas.openxmlformats.org/officeDocument/2006/relationships/hyperlink" Target="javascript:openLinkReference(&apos;13&apos;)" TargetMode="External"/><Relationship Id="rId288" Type="http://schemas.openxmlformats.org/officeDocument/2006/relationships/hyperlink" Target="javascript:openLinkReference(&apos;13&apos;)" TargetMode="External"/><Relationship Id="rId289" Type="http://schemas.openxmlformats.org/officeDocument/2006/relationships/hyperlink" Target="javascript:openLinkReference(&apos;237&apos;)" TargetMode="External"/><Relationship Id="rId290" Type="http://schemas.openxmlformats.org/officeDocument/2006/relationships/hyperlink" Target="javascript:openLinkReference(&apos;237&apos;)" TargetMode="External"/><Relationship Id="rId291" Type="http://schemas.openxmlformats.org/officeDocument/2006/relationships/hyperlink" Target="javascript:openLinkReference(&apos;237&apos;)" TargetMode="External"/><Relationship Id="rId292" Type="http://schemas.openxmlformats.org/officeDocument/2006/relationships/hyperlink" Target="javascript:openLinkReference(&apos;237&apos;)" TargetMode="External"/><Relationship Id="rId293" Type="http://schemas.openxmlformats.org/officeDocument/2006/relationships/hyperlink" Target="javascript:openLinkReference(&apos;237&apos;)" TargetMode="External"/><Relationship Id="rId294" Type="http://schemas.openxmlformats.org/officeDocument/2006/relationships/hyperlink" Target="javascript:openLinkReference(&apos;237&apos;)" TargetMode="External"/><Relationship Id="rId295" Type="http://schemas.openxmlformats.org/officeDocument/2006/relationships/hyperlink" Target="javascript:openLinkReference(&apos;108&apos;)" TargetMode="External"/><Relationship Id="rId296" Type="http://schemas.openxmlformats.org/officeDocument/2006/relationships/hyperlink" Target="javascript:openLinkReference(&apos;108&apos;)" TargetMode="External"/><Relationship Id="rId297" Type="http://schemas.openxmlformats.org/officeDocument/2006/relationships/hyperlink" Target="javascript:openLinkReference(&apos;79&apos;)" TargetMode="External"/><Relationship Id="rId298" Type="http://schemas.openxmlformats.org/officeDocument/2006/relationships/hyperlink" Target="javascript:openLinkReference(&apos;237&apos;)" TargetMode="External"/><Relationship Id="rId299" Type="http://schemas.openxmlformats.org/officeDocument/2006/relationships/hyperlink" Target="javascript:openLinkReference(&apos;237&apos;)" TargetMode="External"/><Relationship Id="rId300" Type="http://schemas.openxmlformats.org/officeDocument/2006/relationships/hyperlink" Target="javascript:openLinkReference(&apos;41&apos;)" TargetMode="External"/><Relationship Id="rId301" Type="http://schemas.openxmlformats.org/officeDocument/2006/relationships/hyperlink" Target="javascript:openLinkReference(&apos;237&apos;)" TargetMode="External"/><Relationship Id="rId302" Type="http://schemas.openxmlformats.org/officeDocument/2006/relationships/hyperlink" Target="javascript:openLinkReference(&apos;237&apos;)" TargetMode="External"/><Relationship Id="rId303" Type="http://schemas.openxmlformats.org/officeDocument/2006/relationships/hyperlink" Target="javascript:openLinkReference(&apos;237&apos;)" TargetMode="External"/><Relationship Id="rId304" Type="http://schemas.openxmlformats.org/officeDocument/2006/relationships/hyperlink" Target="javascript:openLinkReference(&apos;237&apos;)" TargetMode="External"/><Relationship Id="rId305" Type="http://schemas.openxmlformats.org/officeDocument/2006/relationships/hyperlink" Target="javascript:openLinkReference(&apos;75&apos;)" TargetMode="External"/><Relationship Id="rId306" Type="http://schemas.openxmlformats.org/officeDocument/2006/relationships/hyperlink" Target="javascript:openLinkReference(&apos;77&apos;)" TargetMode="External"/><Relationship Id="rId307" Type="http://schemas.openxmlformats.org/officeDocument/2006/relationships/hyperlink" Target="javascript:openLinkReference(&apos;78&apos;)" TargetMode="External"/><Relationship Id="rId308" Type="http://schemas.openxmlformats.org/officeDocument/2006/relationships/hyperlink" Target="javascript:openLinkReference(&apos;237&apos;)" TargetMode="External"/><Relationship Id="rId309" Type="http://schemas.openxmlformats.org/officeDocument/2006/relationships/hyperlink" Target="javascript:openLinkReference(&apos;237&apos;)" TargetMode="External"/><Relationship Id="rId310" Type="http://schemas.openxmlformats.org/officeDocument/2006/relationships/hyperlink" Target="javascript:openLinkReference(&apos;237&apos;)" TargetMode="External"/><Relationship Id="rId311" Type="http://schemas.openxmlformats.org/officeDocument/2006/relationships/hyperlink" Target="javascript:openLinkReference(&apos;237&apos;)" TargetMode="External"/><Relationship Id="rId312" Type="http://schemas.openxmlformats.org/officeDocument/2006/relationships/hyperlink" Target="javascript:openLinkReference(&apos;237&apos;)" TargetMode="External"/><Relationship Id="rId313" Type="http://schemas.openxmlformats.org/officeDocument/2006/relationships/hyperlink" Target="javascript:openLinkReference(&apos;237&apos;)" TargetMode="External"/><Relationship Id="rId314" Type="http://schemas.openxmlformats.org/officeDocument/2006/relationships/hyperlink" Target="javascript:openLinkReference(&apos;237&apos;)" TargetMode="External"/><Relationship Id="rId315" Type="http://schemas.openxmlformats.org/officeDocument/2006/relationships/hyperlink" Target="javascript:openLinkReference(&apos;237&apos;)" TargetMode="External"/><Relationship Id="rId316" Type="http://schemas.openxmlformats.org/officeDocument/2006/relationships/hyperlink" Target="javascript:openLinkReference(&apos;237&apos;)" TargetMode="External"/><Relationship Id="rId317" Type="http://schemas.openxmlformats.org/officeDocument/2006/relationships/hyperlink" Target="javascript:openLinkReference(&apos;237&apos;)" TargetMode="External"/><Relationship Id="rId318" Type="http://schemas.openxmlformats.org/officeDocument/2006/relationships/hyperlink" Target="javascript:openLinkReference(&apos;237&apos;)" TargetMode="External"/><Relationship Id="rId319" Type="http://schemas.openxmlformats.org/officeDocument/2006/relationships/hyperlink" Target="javascript:openLinkReference(&apos;237&apos;)" TargetMode="External"/><Relationship Id="rId320" Type="http://schemas.openxmlformats.org/officeDocument/2006/relationships/hyperlink" Target="javascript:openLinkReference(&apos;237&apos;)" TargetMode="External"/><Relationship Id="rId321" Type="http://schemas.openxmlformats.org/officeDocument/2006/relationships/hyperlink" Target="javascript:openLinkReference(&apos;237&apos;)" TargetMode="External"/><Relationship Id="rId322" Type="http://schemas.openxmlformats.org/officeDocument/2006/relationships/hyperlink" Target="javascript:openLinkReference(&apos;237&apos;)" TargetMode="External"/><Relationship Id="rId323" Type="http://schemas.openxmlformats.org/officeDocument/2006/relationships/hyperlink" Target="javascript:openLinkReference(&apos;237&apos;)" TargetMode="External"/><Relationship Id="rId324" Type="http://schemas.openxmlformats.org/officeDocument/2006/relationships/hyperlink" Target="javascript:openLinkReference(&apos;237&apos;)" TargetMode="External"/><Relationship Id="rId325" Type="http://schemas.openxmlformats.org/officeDocument/2006/relationships/hyperlink" Target="javascript:openLinkReference(&apos;237&apos;)" TargetMode="External"/><Relationship Id="rId326" Type="http://schemas.openxmlformats.org/officeDocument/2006/relationships/hyperlink" Target="javascript:openLinkReference(&apos;237&apos;)" TargetMode="External"/><Relationship Id="rId327" Type="http://schemas.openxmlformats.org/officeDocument/2006/relationships/hyperlink" Target="javascript:openLinkReference(&apos;13&apos;)" TargetMode="External"/><Relationship Id="rId328" Type="http://schemas.openxmlformats.org/officeDocument/2006/relationships/hyperlink" Target="javascript:openLinkReference(&apos;237&apos;)" TargetMode="External"/><Relationship Id="rId329" Type="http://schemas.openxmlformats.org/officeDocument/2006/relationships/hyperlink" Target="javascript:openLinkReference(&apos;237&apos;)" TargetMode="External"/><Relationship Id="rId330" Type="http://schemas.openxmlformats.org/officeDocument/2006/relationships/hyperlink" Target="javascript:openLinkReference(&apos;13&apos;)" TargetMode="External"/><Relationship Id="rId331" Type="http://schemas.openxmlformats.org/officeDocument/2006/relationships/hyperlink" Target="javascript:openLinkReference(&apos;237&apos;)" TargetMode="External"/><Relationship Id="rId332" Type="http://schemas.openxmlformats.org/officeDocument/2006/relationships/hyperlink" Target="javascript:openLinkReference(&apos;106&apos;)" TargetMode="External"/><Relationship Id="rId333" Type="http://schemas.openxmlformats.org/officeDocument/2006/relationships/hyperlink" Target="javascript:openLinkReference(&apos;237&apos;)" TargetMode="External"/><Relationship Id="rId334" Type="http://schemas.openxmlformats.org/officeDocument/2006/relationships/hyperlink" Target="javascript:openLinkReference(&apos;79&apos;)" TargetMode="External"/><Relationship Id="rId335" Type="http://schemas.openxmlformats.org/officeDocument/2006/relationships/hyperlink" Target="javascript:openLinkReference(&apos;237&apos;)" TargetMode="External"/><Relationship Id="rId336" Type="http://schemas.openxmlformats.org/officeDocument/2006/relationships/hyperlink" Target="javascript:openLinkReference(&apos;237&apos;)" TargetMode="External"/><Relationship Id="rId337" Type="http://schemas.openxmlformats.org/officeDocument/2006/relationships/hyperlink" Target="javascript:openLinkReference(&apos;237&apos;)" TargetMode="External"/><Relationship Id="rId338" Type="http://schemas.openxmlformats.org/officeDocument/2006/relationships/hyperlink" Target="javascript:openLinkReference(&apos;237&apos;)" TargetMode="External"/><Relationship Id="rId339" Type="http://schemas.openxmlformats.org/officeDocument/2006/relationships/hyperlink" Target="javascript:openLinkReference(&apos;74&apos;)" TargetMode="External"/><Relationship Id="rId340" Type="http://schemas.openxmlformats.org/officeDocument/2006/relationships/hyperlink" Target="javascript:openLinkReference(&apos;237&apos;)" TargetMode="External"/><Relationship Id="rId341" Type="http://schemas.openxmlformats.org/officeDocument/2006/relationships/hyperlink" Target="javascript:openLinkReference(&apos;237&apos;)" TargetMode="External"/><Relationship Id="rId342" Type="http://schemas.openxmlformats.org/officeDocument/2006/relationships/hyperlink" Target="javascript:openLinkReference(&apos;237&apos;)" TargetMode="External"/><Relationship Id="rId343" Type="http://schemas.openxmlformats.org/officeDocument/2006/relationships/hyperlink" Target="javascript:openLinkReference(&apos;237&apos;)" TargetMode="External"/><Relationship Id="rId344" Type="http://schemas.openxmlformats.org/officeDocument/2006/relationships/hyperlink" Target="javascript:openLinkReference(&apos;237&apos;)" TargetMode="External"/><Relationship Id="rId345" Type="http://schemas.openxmlformats.org/officeDocument/2006/relationships/hyperlink" Target="javascript:openLinkReference(&apos;237&apos;)" TargetMode="External"/><Relationship Id="rId346" Type="http://schemas.openxmlformats.org/officeDocument/2006/relationships/hyperlink" Target="javascript:openLinkReference(&apos;237&apos;)" TargetMode="External"/><Relationship Id="rId347" Type="http://schemas.openxmlformats.org/officeDocument/2006/relationships/hyperlink" Target="javascript:openLinkReference(&apos;237&apos;)" TargetMode="External"/><Relationship Id="rId348" Type="http://schemas.openxmlformats.org/officeDocument/2006/relationships/hyperlink" Target="javascript:openLinkReference(&apos;237&apos;)" TargetMode="External"/><Relationship Id="rId349" Type="http://schemas.openxmlformats.org/officeDocument/2006/relationships/hyperlink" Target="javascript:openLinkReference(&apos;237&apos;)" TargetMode="External"/><Relationship Id="rId350" Type="http://schemas.openxmlformats.org/officeDocument/2006/relationships/hyperlink" Target="javascript:openLinkReference(&apos;237&apos;)" TargetMode="External"/><Relationship Id="rId351" Type="http://schemas.openxmlformats.org/officeDocument/2006/relationships/hyperlink" Target="javascript:openLinkReference(&apos;237&apos;)" TargetMode="External"/><Relationship Id="rId352" Type="http://schemas.openxmlformats.org/officeDocument/2006/relationships/hyperlink" Target="javascript:openLinkReference(&apos;29&apos;)" TargetMode="External"/><Relationship Id="rId353" Type="http://schemas.openxmlformats.org/officeDocument/2006/relationships/hyperlink" Target="javascript:openLinkReference(&apos;237&apos;)" TargetMode="External"/><Relationship Id="rId354" Type="http://schemas.openxmlformats.org/officeDocument/2006/relationships/hyperlink" Target="javascript:openLinkReference(&apos;29&apos;)" TargetMode="External"/><Relationship Id="rId355" Type="http://schemas.openxmlformats.org/officeDocument/2006/relationships/hyperlink" Target="javascript:openLinkReference(&apos;231&apos;)" TargetMode="External"/><Relationship Id="rId356" Type="http://schemas.openxmlformats.org/officeDocument/2006/relationships/hyperlink" Target="javascript:openLinkReference(&apos;237&apos;)" TargetMode="External"/><Relationship Id="rId357" Type="http://schemas.openxmlformats.org/officeDocument/2006/relationships/hyperlink" Target="javascript:openLinkReference(&apos;237&apos;)" TargetMode="External"/><Relationship Id="rId358" Type="http://schemas.openxmlformats.org/officeDocument/2006/relationships/hyperlink" Target="javascript:openLinkReference(&apos;29&apos;)" TargetMode="External"/><Relationship Id="rId359" Type="http://schemas.openxmlformats.org/officeDocument/2006/relationships/hyperlink" Target="javascript:openLinkReference(&apos;237&apos;)" TargetMode="External"/><Relationship Id="rId360" Type="http://schemas.openxmlformats.org/officeDocument/2006/relationships/hyperlink" Target="javascript:openLinkReference(&apos;237&apos;)" TargetMode="External"/><Relationship Id="rId361" Type="http://schemas.openxmlformats.org/officeDocument/2006/relationships/hyperlink" Target="javascript:openLinkReference(&apos;237&apos;)" TargetMode="External"/><Relationship Id="rId362" Type="http://schemas.openxmlformats.org/officeDocument/2006/relationships/hyperlink" Target="javascript:openLinkReference(&apos;211&apos;)" TargetMode="External"/><Relationship Id="rId363" Type="http://schemas.openxmlformats.org/officeDocument/2006/relationships/hyperlink" Target="javascript:openLinkReference(&apos;13&apos;)" TargetMode="External"/><Relationship Id="rId364" Type="http://schemas.openxmlformats.org/officeDocument/2006/relationships/hyperlink" Target="javascript:openLinkReference(&apos;237&apos;)" TargetMode="External"/><Relationship Id="rId365" Type="http://schemas.openxmlformats.org/officeDocument/2006/relationships/hyperlink" Target="javascript:openLinkReference(&apos;237&apos;)" TargetMode="External"/><Relationship Id="rId366" Type="http://schemas.openxmlformats.org/officeDocument/2006/relationships/hyperlink" Target="javascript:openLinkReference(&apos;13&apos;)" TargetMode="External"/><Relationship Id="rId367" Type="http://schemas.openxmlformats.org/officeDocument/2006/relationships/hyperlink" Target="javascript:openLinkReference(&apos;79&apos;)" TargetMode="External"/><Relationship Id="rId368" Type="http://schemas.openxmlformats.org/officeDocument/2006/relationships/hyperlink" Target="javascript:openLinkReference(&apos;237&apos;)" TargetMode="External"/><Relationship Id="rId369" Type="http://schemas.openxmlformats.org/officeDocument/2006/relationships/hyperlink" Target="javascript:openLinkReference(&apos;237&apos;)" TargetMode="External"/><Relationship Id="rId370" Type="http://schemas.openxmlformats.org/officeDocument/2006/relationships/hyperlink" Target="javascript:openLinkReference(&apos;237&apos;)" TargetMode="External"/><Relationship Id="rId371" Type="http://schemas.openxmlformats.org/officeDocument/2006/relationships/hyperlink" Target="javascript:openLinkReference(&apos;38&apos;)" TargetMode="External"/><Relationship Id="rId372" Type="http://schemas.openxmlformats.org/officeDocument/2006/relationships/hyperlink" Target="javascript:openLinkReference(&apos;237&apos;)" TargetMode="External"/><Relationship Id="rId373" Type="http://schemas.openxmlformats.org/officeDocument/2006/relationships/hyperlink" Target="javascript:openLinkReference(&apos;38&apos;)" TargetMode="External"/><Relationship Id="rId374" Type="http://schemas.openxmlformats.org/officeDocument/2006/relationships/hyperlink" Target="javascript:openLinkReference(&apos;237&apos;)" TargetMode="External"/><Relationship Id="rId375" Type="http://schemas.openxmlformats.org/officeDocument/2006/relationships/hyperlink" Target="javascript:openLinkReference(&apos;237&apos;)" TargetMode="External"/><Relationship Id="rId376" Type="http://schemas.openxmlformats.org/officeDocument/2006/relationships/hyperlink" Target="javascript:openLinkReference(&apos;237&apos;)" TargetMode="External"/><Relationship Id="rId377" Type="http://schemas.openxmlformats.org/officeDocument/2006/relationships/hyperlink" Target="javascript:openLinkReference(&apos;237&apos;)" TargetMode="External"/><Relationship Id="rId378" Type="http://schemas.openxmlformats.org/officeDocument/2006/relationships/hyperlink" Target="javascript:openLinkReference(&apos;237&apos;)" TargetMode="External"/><Relationship Id="rId379" Type="http://schemas.openxmlformats.org/officeDocument/2006/relationships/hyperlink" Target="javascript:openLinkReference(&apos;237&apos;)" TargetMode="External"/><Relationship Id="rId380" Type="http://schemas.openxmlformats.org/officeDocument/2006/relationships/hyperlink" Target="javascript:openLinkReference(&apos;237&apos;)" TargetMode="External"/><Relationship Id="rId381" Type="http://schemas.openxmlformats.org/officeDocument/2006/relationships/hyperlink" Target="javascript:openLinkReference(&apos;63&apos;)" TargetMode="External"/><Relationship Id="rId382" Type="http://schemas.openxmlformats.org/officeDocument/2006/relationships/hyperlink" Target="javascript:openLinkReference(&apos;63&apos;)" TargetMode="External"/><Relationship Id="rId383" Type="http://schemas.openxmlformats.org/officeDocument/2006/relationships/hyperlink" Target="javascript:openLinkReference(&apos;237&apos;)" TargetMode="External"/><Relationship Id="rId384" Type="http://schemas.openxmlformats.org/officeDocument/2006/relationships/hyperlink" Target="javascript:openLinkReference(&apos;237&apos;)" TargetMode="External"/><Relationship Id="rId385" Type="http://schemas.openxmlformats.org/officeDocument/2006/relationships/hyperlink" Target="javascript:openLinkReference(&apos;237&apos;)" TargetMode="External"/><Relationship Id="rId386" Type="http://schemas.openxmlformats.org/officeDocument/2006/relationships/hyperlink" Target="javascript:openLinkReference(&apos;237&apos;)" TargetMode="External"/><Relationship Id="rId387" Type="http://schemas.openxmlformats.org/officeDocument/2006/relationships/hyperlink" Target="javascript:openLinkReference(&apos;237&apos;)" TargetMode="External"/><Relationship Id="rId388" Type="http://schemas.openxmlformats.org/officeDocument/2006/relationships/hyperlink" Target="javascript:openLinkReference(&apos;237&apos;)" TargetMode="External"/><Relationship Id="rId389" Type="http://schemas.openxmlformats.org/officeDocument/2006/relationships/hyperlink" Target="javascript:openLinkReference(&apos;237&apos;)" TargetMode="External"/><Relationship Id="rId390" Type="http://schemas.openxmlformats.org/officeDocument/2006/relationships/hyperlink" Target="javascript:openLinkReference(&apos;237&apos;)" TargetMode="External"/><Relationship Id="rId391" Type="http://schemas.openxmlformats.org/officeDocument/2006/relationships/hyperlink" Target="javascript:openLinkReference(&apos;237&apos;)" TargetMode="External"/><Relationship Id="rId392" Type="http://schemas.openxmlformats.org/officeDocument/2006/relationships/hyperlink" Target="javascript:openLinkReference(&apos;237&apos;)" TargetMode="External"/><Relationship Id="rId393" Type="http://schemas.openxmlformats.org/officeDocument/2006/relationships/hyperlink" Target="javascript:openLinkReference(&apos;237&apos;)" TargetMode="External"/><Relationship Id="rId394" Type="http://schemas.openxmlformats.org/officeDocument/2006/relationships/hyperlink" Target="javascript:openLinkReference(&apos;237&apos;)" TargetMode="External"/><Relationship Id="rId395" Type="http://schemas.openxmlformats.org/officeDocument/2006/relationships/hyperlink" Target="javascript:openLinkReference(&apos;237&apos;)" TargetMode="External"/><Relationship Id="rId396" Type="http://schemas.openxmlformats.org/officeDocument/2006/relationships/hyperlink" Target="javascript:openLinkReference(&apos;237&apos;)" TargetMode="External"/><Relationship Id="rId397" Type="http://schemas.openxmlformats.org/officeDocument/2006/relationships/hyperlink" Target="javascript:openLinkReference(&apos;67&apos;)" TargetMode="External"/><Relationship Id="rId398" Type="http://schemas.openxmlformats.org/officeDocument/2006/relationships/hyperlink" Target="javascript:openLinkReference(&apos;237&apos;)" TargetMode="External"/><Relationship Id="rId399" Type="http://schemas.openxmlformats.org/officeDocument/2006/relationships/hyperlink" Target="javascript:openLinkReference(&apos;237&apos;)" TargetMode="External"/><Relationship Id="rId400" Type="http://schemas.openxmlformats.org/officeDocument/2006/relationships/hyperlink" Target="javascript:openLinkReference(&apos;237&apos;)" TargetMode="External"/><Relationship Id="rId401" Type="http://schemas.openxmlformats.org/officeDocument/2006/relationships/hyperlink" Target="javascript:openLinkReference(&apos;237&apos;)" TargetMode="External"/><Relationship Id="rId402" Type="http://schemas.openxmlformats.org/officeDocument/2006/relationships/hyperlink" Target="javascript:openLinkReference(&apos;67&apos;)" TargetMode="External"/><Relationship Id="rId403" Type="http://schemas.openxmlformats.org/officeDocument/2006/relationships/hyperlink" Target="javascript:openLinkReference(&apos;237&apos;)" TargetMode="External"/><Relationship Id="rId404" Type="http://schemas.openxmlformats.org/officeDocument/2006/relationships/hyperlink" Target="javascript:openLinkReference(&apos;237&apos;)" TargetMode="External"/><Relationship Id="rId405" Type="http://schemas.openxmlformats.org/officeDocument/2006/relationships/hyperlink" Target="javascript:openLinkReference(&apos;237&apos;)" TargetMode="External"/><Relationship Id="rId406" Type="http://schemas.openxmlformats.org/officeDocument/2006/relationships/hyperlink" Target="javascript:openLinkReference(&apos;237&apos;)" TargetMode="External"/><Relationship Id="rId407" Type="http://schemas.openxmlformats.org/officeDocument/2006/relationships/hyperlink" Target="javascript:openLinkReference(&apos;237&apos;)" TargetMode="External"/><Relationship Id="rId408" Type="http://schemas.openxmlformats.org/officeDocument/2006/relationships/hyperlink" Target="javascript:openLinkReference(&apos;60&apos;)" TargetMode="External"/><Relationship Id="rId409" Type="http://schemas.openxmlformats.org/officeDocument/2006/relationships/hyperlink" Target="javascript:openLinkReference(&apos;67&apos;)" TargetMode="External"/><Relationship Id="rId410" Type="http://schemas.openxmlformats.org/officeDocument/2006/relationships/hyperlink" Target="javascript:openLinkReference(&apos;60&apos;)" TargetMode="External"/><Relationship Id="rId411" Type="http://schemas.openxmlformats.org/officeDocument/2006/relationships/hyperlink" Target="javascript:openLinkReference(&apos;60&apos;)" TargetMode="External"/><Relationship Id="rId412" Type="http://schemas.openxmlformats.org/officeDocument/2006/relationships/hyperlink" Target="javascript:openLinkReference(&apos;67&apos;)" TargetMode="External"/><Relationship Id="rId413" Type="http://schemas.openxmlformats.org/officeDocument/2006/relationships/hyperlink" Target="javascript:openLinkReference(&apos;237&apos;)" TargetMode="External"/><Relationship Id="rId414" Type="http://schemas.openxmlformats.org/officeDocument/2006/relationships/hyperlink" Target="javascript:openLinkReference(&apos;237&apos;)" TargetMode="External"/><Relationship Id="rId415" Type="http://schemas.openxmlformats.org/officeDocument/2006/relationships/hyperlink" Target="javascript:openLinkReference(&apos;181&apos;)" TargetMode="External"/><Relationship Id="rId416" Type="http://schemas.openxmlformats.org/officeDocument/2006/relationships/hyperlink" Target="javascript:openLinkReference(&apos;237&apos;)" TargetMode="External"/><Relationship Id="rId417" Type="http://schemas.openxmlformats.org/officeDocument/2006/relationships/hyperlink" Target="javascript:openLinkReference(&apos;79&apos;)" TargetMode="External"/><Relationship Id="rId418" Type="http://schemas.openxmlformats.org/officeDocument/2006/relationships/hyperlink" Target="javascript:openLinkReference(&apos;237&apos;)" TargetMode="External"/><Relationship Id="rId419" Type="http://schemas.openxmlformats.org/officeDocument/2006/relationships/hyperlink" Target="javascript:openLinkReference(&apos;237&apos;)" TargetMode="External"/><Relationship Id="rId420" Type="http://schemas.openxmlformats.org/officeDocument/2006/relationships/hyperlink" Target="javascript:openLinkReference(&apos;237&apos;)" TargetMode="External"/><Relationship Id="rId421" Type="http://schemas.openxmlformats.org/officeDocument/2006/relationships/hyperlink" Target="javascript:openLinkReference(&apos;237&apos;)" TargetMode="External"/><Relationship Id="rId422" Type="http://schemas.openxmlformats.org/officeDocument/2006/relationships/hyperlink" Target="javascript:openLinkReference(&apos;237&apos;)" TargetMode="External"/><Relationship Id="rId423" Type="http://schemas.openxmlformats.org/officeDocument/2006/relationships/hyperlink" Target="javascript:openLinkReference(&apos;237&apos;)" TargetMode="External"/><Relationship Id="rId424" Type="http://schemas.openxmlformats.org/officeDocument/2006/relationships/hyperlink" Target="javascript:openLinkReference(&apos;237&apos;)" TargetMode="External"/><Relationship Id="rId425" Type="http://schemas.openxmlformats.org/officeDocument/2006/relationships/hyperlink" Target="javascript:openLinkReference(&apos;237&apos;)" TargetMode="External"/><Relationship Id="rId426" Type="http://schemas.openxmlformats.org/officeDocument/2006/relationships/hyperlink" Target="javascript:openLinkReference(&apos;237&apos;)" TargetMode="External"/><Relationship Id="rId427" Type="http://schemas.openxmlformats.org/officeDocument/2006/relationships/hyperlink" Target="javascript:openLinkReference(&apos;237&apos;)" TargetMode="External"/><Relationship Id="rId428" Type="http://schemas.openxmlformats.org/officeDocument/2006/relationships/hyperlink" Target="javascript:openLinkReference(&apos;237&apos;)" TargetMode="External"/><Relationship Id="rId429" Type="http://schemas.openxmlformats.org/officeDocument/2006/relationships/hyperlink" Target="javascript:openLinkReference(&apos;237&apos;)" TargetMode="External"/><Relationship Id="rId430" Type="http://schemas.openxmlformats.org/officeDocument/2006/relationships/hyperlink" Target="javascript:openLinkReference(&apos;41&apos;)" TargetMode="External"/><Relationship Id="rId431" Type="http://schemas.openxmlformats.org/officeDocument/2006/relationships/hyperlink" Target="javascript:openLinkReference(&apos;237&apos;)" TargetMode="External"/><Relationship Id="rId432" Type="http://schemas.openxmlformats.org/officeDocument/2006/relationships/hyperlink" Target="javascript:openLinkReference(&apos;237&apos;)" TargetMode="External"/><Relationship Id="rId433" Type="http://schemas.openxmlformats.org/officeDocument/2006/relationships/hyperlink" Target="javascript:openLinkReference(&apos;52&apos;)" TargetMode="External"/><Relationship Id="rId434" Type="http://schemas.openxmlformats.org/officeDocument/2006/relationships/hyperlink" Target="javascript:openLinkReference(&apos;237&apos;)" TargetMode="External"/><Relationship Id="rId435" Type="http://schemas.openxmlformats.org/officeDocument/2006/relationships/hyperlink" Target="javascript:openLinkReference(&apos;237&apos;)" TargetMode="External"/><Relationship Id="rId436" Type="http://schemas.openxmlformats.org/officeDocument/2006/relationships/hyperlink" Target="javascript:openLinkReference(&apos;237&apos;)" TargetMode="External"/><Relationship Id="rId437" Type="http://schemas.openxmlformats.org/officeDocument/2006/relationships/hyperlink" Target="javascript:openLinkReference(&apos;237&apos;)" TargetMode="External"/><Relationship Id="rId438" Type="http://schemas.openxmlformats.org/officeDocument/2006/relationships/hyperlink" Target="javascript:openLinkReference(&apos;181&apos;)" TargetMode="External"/><Relationship Id="rId439" Type="http://schemas.openxmlformats.org/officeDocument/2006/relationships/hyperlink" Target="javascript:openLinkReference(&apos;237&apos;)" TargetMode="External"/><Relationship Id="rId440" Type="http://schemas.openxmlformats.org/officeDocument/2006/relationships/hyperlink" Target="javascript:openLinkReference(&apos;13&apos;)" TargetMode="External"/><Relationship Id="rId441" Type="http://schemas.openxmlformats.org/officeDocument/2006/relationships/hyperlink" Target="javascript:openLinkReference(&apos;237&apos;)" TargetMode="External"/><Relationship Id="rId442" Type="http://schemas.openxmlformats.org/officeDocument/2006/relationships/hyperlink" Target="javascript:openLinkReference(&apos;13&apos;)" TargetMode="External"/><Relationship Id="rId443" Type="http://schemas.openxmlformats.org/officeDocument/2006/relationships/hyperlink" Target="javascript:openLinkReference(&apos;237&apos;)" TargetMode="External"/><Relationship Id="rId444" Type="http://schemas.openxmlformats.org/officeDocument/2006/relationships/hyperlink" Target="javascript:openLinkReference(&apos;237&apos;)" TargetMode="External"/><Relationship Id="rId445" Type="http://schemas.openxmlformats.org/officeDocument/2006/relationships/hyperlink" Target="javascript:openLinkReference(&apos;67&apos;)" TargetMode="External"/><Relationship Id="rId446" Type="http://schemas.openxmlformats.org/officeDocument/2006/relationships/hyperlink" Target="javascript:openLinkReference(&apos;67&apos;)" TargetMode="External"/><Relationship Id="rId447" Type="http://schemas.openxmlformats.org/officeDocument/2006/relationships/hyperlink" Target="javascript:openLinkReference(&apos;237&apos;)" TargetMode="External"/><Relationship Id="rId448" Type="http://schemas.openxmlformats.org/officeDocument/2006/relationships/hyperlink" Target="javascript:openLinkReference(&apos;237&apos;)" TargetMode="External"/><Relationship Id="rId449" Type="http://schemas.openxmlformats.org/officeDocument/2006/relationships/hyperlink" Target="javascript:openLinkReference(&apos;237&apos;)" TargetMode="External"/><Relationship Id="rId450" Type="http://schemas.openxmlformats.org/officeDocument/2006/relationships/hyperlink" Target="javascript:openLinkReference(&apos;79&apos;)" TargetMode="External"/><Relationship Id="rId451" Type="http://schemas.openxmlformats.org/officeDocument/2006/relationships/hyperlink" Target="javascript:openLinkReference(&apos;65&apos;)" TargetMode="External"/><Relationship Id="rId452" Type="http://schemas.openxmlformats.org/officeDocument/2006/relationships/hyperlink" Target="javascript:openLinkReference(&apos;237&apos;)" TargetMode="External"/><Relationship Id="rId453" Type="http://schemas.openxmlformats.org/officeDocument/2006/relationships/hyperlink" Target="javascript:openLinkReference(&apos;237&apos;)" TargetMode="External"/><Relationship Id="rId454" Type="http://schemas.openxmlformats.org/officeDocument/2006/relationships/hyperlink" Target="javascript:openLinkReference(&apos;237&apos;)" TargetMode="External"/><Relationship Id="rId455" Type="http://schemas.openxmlformats.org/officeDocument/2006/relationships/hyperlink" Target="javascript:openLinkReference(&apos;237&apos;)" TargetMode="External"/><Relationship Id="rId456" Type="http://schemas.openxmlformats.org/officeDocument/2006/relationships/hyperlink" Target="javascript:openLinkReference(&apos;79&apos;)" TargetMode="External"/><Relationship Id="rId457" Type="http://schemas.openxmlformats.org/officeDocument/2006/relationships/hyperlink" Target="javascript:openLinkReference(&apos;237&apos;)" TargetMode="External"/><Relationship Id="rId458" Type="http://schemas.openxmlformats.org/officeDocument/2006/relationships/hyperlink" Target="javascript:openLinkReference(&apos;79&apos;)" TargetMode="External"/><Relationship Id="rId459" Type="http://schemas.openxmlformats.org/officeDocument/2006/relationships/hyperlink" Target="javascript:openLinkReference(&apos;237&apos;)" TargetMode="External"/><Relationship Id="rId460" Type="http://schemas.openxmlformats.org/officeDocument/2006/relationships/hyperlink" Target="javascript:openLinkReference(&apos;237&apos;)" TargetMode="External"/><Relationship Id="rId461" Type="http://schemas.openxmlformats.org/officeDocument/2006/relationships/hyperlink" Target="javascript:openLinkReference(&apos;237&apos;)" TargetMode="External"/><Relationship Id="rId462" Type="http://schemas.openxmlformats.org/officeDocument/2006/relationships/hyperlink" Target="javascript:openLinkReference(&apos;237&apos;)" TargetMode="External"/><Relationship Id="rId463" Type="http://schemas.openxmlformats.org/officeDocument/2006/relationships/hyperlink" Target="javascript:openLinkReference(&apos;237&apos;)" TargetMode="External"/><Relationship Id="rId464" Type="http://schemas.openxmlformats.org/officeDocument/2006/relationships/hyperlink" Target="javascript:openLinkReference(&apos;237&apos;)" TargetMode="External"/><Relationship Id="rId465" Type="http://schemas.openxmlformats.org/officeDocument/2006/relationships/hyperlink" Target="javascript:openLinkReference(&apos;79&apos;)" TargetMode="External"/><Relationship Id="rId466" Type="http://schemas.openxmlformats.org/officeDocument/2006/relationships/hyperlink" Target="javascript:openLinkReference(&apos;237&apos;)" TargetMode="External"/><Relationship Id="rId467" Type="http://schemas.openxmlformats.org/officeDocument/2006/relationships/hyperlink" Target="javascript:openLinkReference(&apos;237&apos;)" TargetMode="External"/><Relationship Id="rId468" Type="http://schemas.openxmlformats.org/officeDocument/2006/relationships/hyperlink" Target="javascript:openLinkReference(&apos;237&apos;)" TargetMode="External"/><Relationship Id="rId469" Type="http://schemas.openxmlformats.org/officeDocument/2006/relationships/hyperlink" Target="javascript:openLinkReference(&apos;237&apos;)" TargetMode="External"/><Relationship Id="rId470" Type="http://schemas.openxmlformats.org/officeDocument/2006/relationships/hyperlink" Target="javascript:openLinkReference(&apos;237&apos;)" TargetMode="External"/><Relationship Id="rId471" Type="http://schemas.openxmlformats.org/officeDocument/2006/relationships/hyperlink" Target="javascript:openLinkReference(&apos;279&apos;)" TargetMode="External"/><Relationship Id="rId472" Type="http://schemas.openxmlformats.org/officeDocument/2006/relationships/hyperlink" Target="javascript:openLinkReference(&apos;148&apos;)" TargetMode="External"/><Relationship Id="rId473" Type="http://schemas.openxmlformats.org/officeDocument/2006/relationships/hyperlink" Target="javascript:openLinkReference(&apos;237&apos;)" TargetMode="External"/><Relationship Id="rId474" Type="http://schemas.openxmlformats.org/officeDocument/2006/relationships/hyperlink" Target="javascript:openLinkReference(&apos;237&apos;)" TargetMode="External"/><Relationship Id="rId475" Type="http://schemas.openxmlformats.org/officeDocument/2006/relationships/hyperlink" Target="javascript:openLinkReference(&apos;237&apos;)" TargetMode="External"/><Relationship Id="rId476" Type="http://schemas.openxmlformats.org/officeDocument/2006/relationships/hyperlink" Target="javascript:openLinkReference(&apos;237&apos;)" TargetMode="External"/><Relationship Id="rId477" Type="http://schemas.openxmlformats.org/officeDocument/2006/relationships/hyperlink" Target="javascript:openLinkReference(&apos;237&apos;)" TargetMode="External"/><Relationship Id="rId478" Type="http://schemas.openxmlformats.org/officeDocument/2006/relationships/hyperlink" Target="javascript:openLinkReference(&apos;237&apos;)" TargetMode="External"/><Relationship Id="rId479" Type="http://schemas.openxmlformats.org/officeDocument/2006/relationships/hyperlink" Target="javascript:openLinkReference(&apos;237&apos;)" TargetMode="External"/><Relationship Id="rId480" Type="http://schemas.openxmlformats.org/officeDocument/2006/relationships/hyperlink" Target="javascript:openLinkReference(&apos;237&apos;)" TargetMode="External"/><Relationship Id="rId481" Type="http://schemas.openxmlformats.org/officeDocument/2006/relationships/hyperlink" Target="javascript:openLinkReference(&apos;237&apos;)" TargetMode="External"/><Relationship Id="rId482" Type="http://schemas.openxmlformats.org/officeDocument/2006/relationships/hyperlink" Target="javascript:openLinkReference(&apos;237&apos;)" TargetMode="External"/><Relationship Id="rId483" Type="http://schemas.openxmlformats.org/officeDocument/2006/relationships/hyperlink" Target="javascript:openLinkReference(&apos;237&apos;)" TargetMode="External"/><Relationship Id="rId484" Type="http://schemas.openxmlformats.org/officeDocument/2006/relationships/hyperlink" Target="javascript:openLinkReference(&apos;237&apos;)" TargetMode="External"/><Relationship Id="rId485" Type="http://schemas.openxmlformats.org/officeDocument/2006/relationships/hyperlink" Target="javascript:openLinkReference(&apos;237&apos;)" TargetMode="External"/><Relationship Id="rId486" Type="http://schemas.openxmlformats.org/officeDocument/2006/relationships/hyperlink" Target="javascript:openLinkReference(&apos;107&apos;)" TargetMode="External"/><Relationship Id="rId487" Type="http://schemas.openxmlformats.org/officeDocument/2006/relationships/hyperlink" Target="javascript:openLinkReference(&apos;237&apos;)" TargetMode="External"/><Relationship Id="rId488" Type="http://schemas.openxmlformats.org/officeDocument/2006/relationships/hyperlink" Target="javascript:openLinkReference(&apos;38&apos;)" TargetMode="External"/><Relationship Id="rId489" Type="http://schemas.openxmlformats.org/officeDocument/2006/relationships/hyperlink" Target="javascript:openLinkReference(&apos;237&apos;)" TargetMode="External"/><Relationship Id="rId490" Type="http://schemas.openxmlformats.org/officeDocument/2006/relationships/hyperlink" Target="javascript:openLinkReference(&apos;237&apos;)" TargetMode="External"/><Relationship Id="rId491" Type="http://schemas.openxmlformats.org/officeDocument/2006/relationships/hyperlink" Target="javascript:openLinkReference(&apos;108&apos;)" TargetMode="External"/><Relationship Id="rId492" Type="http://schemas.openxmlformats.org/officeDocument/2006/relationships/hyperlink" Target="javascript:openLinkReference(&apos;237&apos;)" TargetMode="External"/><Relationship Id="rId493" Type="http://schemas.openxmlformats.org/officeDocument/2006/relationships/hyperlink" Target="javascript:openLinkReference(&apos;108&apos;)" TargetMode="External"/><Relationship Id="rId494" Type="http://schemas.openxmlformats.org/officeDocument/2006/relationships/hyperlink" Target="javascript:openLinkReference(&apos;108&apos;)" TargetMode="External"/><Relationship Id="rId495" Type="http://schemas.openxmlformats.org/officeDocument/2006/relationships/hyperlink" Target="javascript:openLinkReference(&apos;237&apos;)" TargetMode="External"/><Relationship Id="rId496" Type="http://schemas.openxmlformats.org/officeDocument/2006/relationships/hyperlink" Target="javascript:openLinkReference(&apos;237&apos;)" TargetMode="External"/><Relationship Id="rId497" Type="http://schemas.openxmlformats.org/officeDocument/2006/relationships/hyperlink" Target="javascript:openLinkReference(&apos;237&apos;)" TargetMode="External"/><Relationship Id="rId498" Type="http://schemas.openxmlformats.org/officeDocument/2006/relationships/hyperlink" Target="javascript:openLinkReference(&apos;237&apos;)" TargetMode="External"/><Relationship Id="rId499" Type="http://schemas.openxmlformats.org/officeDocument/2006/relationships/hyperlink" Target="javascript:openLinkReference(&apos;237&apos;)" TargetMode="External"/><Relationship Id="rId500" Type="http://schemas.openxmlformats.org/officeDocument/2006/relationships/hyperlink" Target="javascript:openLinkReference(&apos;237&apos;)" TargetMode="External"/><Relationship Id="rId501" Type="http://schemas.openxmlformats.org/officeDocument/2006/relationships/hyperlink" Target="javascript:openLinkReference(&apos;237&apos;)" TargetMode="External"/><Relationship Id="rId502" Type="http://schemas.openxmlformats.org/officeDocument/2006/relationships/hyperlink" Target="javascript:openLinkReference(&apos;237&apos;)" TargetMode="External"/><Relationship Id="rId503" Type="http://schemas.openxmlformats.org/officeDocument/2006/relationships/hyperlink" Target="javascript:openLinkReference(&apos;237&apos;)" TargetMode="External"/><Relationship Id="rId504" Type="http://schemas.openxmlformats.org/officeDocument/2006/relationships/hyperlink" Target="javascript:openLinkReference(&apos;122&apos;)" TargetMode="External"/><Relationship Id="rId505" Type="http://schemas.openxmlformats.org/officeDocument/2006/relationships/hyperlink" Target="javascript:openLinkReference(&apos;125&apos;)" TargetMode="External"/><Relationship Id="rId506" Type="http://schemas.openxmlformats.org/officeDocument/2006/relationships/hyperlink" Target="javascript:openLinkReference(&apos;237&apos;)" TargetMode="External"/><Relationship Id="rId507" Type="http://schemas.openxmlformats.org/officeDocument/2006/relationships/hyperlink" Target="javascript:openLinkReference(&apos;237&apos;)" TargetMode="External"/><Relationship Id="rId508" Type="http://schemas.openxmlformats.org/officeDocument/2006/relationships/hyperlink" Target="javascript:openLinkReference(&apos;86&apos;)" TargetMode="External"/><Relationship Id="rId509" Type="http://schemas.openxmlformats.org/officeDocument/2006/relationships/hyperlink" Target="javascript:openLinkReference(&apos;237&apos;)" TargetMode="External"/><Relationship Id="rId510" Type="http://schemas.openxmlformats.org/officeDocument/2006/relationships/hyperlink" Target="javascript:openLinkReference(&apos;279&apos;)" TargetMode="External"/><Relationship Id="rId511" Type="http://schemas.openxmlformats.org/officeDocument/2006/relationships/hyperlink" Target="javascript:openLinkReference(&apos;237&apos;)" TargetMode="External"/><Relationship Id="rId512" Type="http://schemas.openxmlformats.org/officeDocument/2006/relationships/hyperlink" Target="javascript:openLinkReference(&apos;237&apos;)" TargetMode="External"/><Relationship Id="rId513" Type="http://schemas.openxmlformats.org/officeDocument/2006/relationships/hyperlink" Target="javascript:openLinkReference(&apos;237&apos;)" TargetMode="External"/><Relationship Id="rId514" Type="http://schemas.openxmlformats.org/officeDocument/2006/relationships/hyperlink" Target="javascript:openLinkReference(&apos;237&apos;)" TargetMode="External"/><Relationship Id="rId515" Type="http://schemas.openxmlformats.org/officeDocument/2006/relationships/hyperlink" Target="javascript:openLinkReference(&apos;237&apos;)" TargetMode="External"/><Relationship Id="rId516" Type="http://schemas.openxmlformats.org/officeDocument/2006/relationships/hyperlink" Target="javascript:openLinkReference(&apos;237&apos;)" TargetMode="External"/><Relationship Id="rId517" Type="http://schemas.openxmlformats.org/officeDocument/2006/relationships/hyperlink" Target="javascript:openLinkReference(&apos;237&apos;)" TargetMode="External"/><Relationship Id="rId518" Type="http://schemas.openxmlformats.org/officeDocument/2006/relationships/hyperlink" Target="javascript:openLinkReference(&apos;237&apos;)" TargetMode="External"/><Relationship Id="rId519" Type="http://schemas.openxmlformats.org/officeDocument/2006/relationships/hyperlink" Target="javascript:openLinkReference(&apos;237&apos;)" TargetMode="External"/><Relationship Id="rId520" Type="http://schemas.openxmlformats.org/officeDocument/2006/relationships/hyperlink" Target="javascript:openLinkReference(&apos;237&apos;)" TargetMode="External"/><Relationship Id="rId521" Type="http://schemas.openxmlformats.org/officeDocument/2006/relationships/hyperlink" Target="javascript:openLinkReference(&apos;67&apos;)" TargetMode="External"/><Relationship Id="rId522" Type="http://schemas.openxmlformats.org/officeDocument/2006/relationships/hyperlink" Target="javascript:openLinkReference(&apos;67&apos;)" TargetMode="External"/><Relationship Id="rId523" Type="http://schemas.openxmlformats.org/officeDocument/2006/relationships/hyperlink" Target="javascript:openLinkReference(&apos;237&apos;)" TargetMode="External"/><Relationship Id="rId524" Type="http://schemas.openxmlformats.org/officeDocument/2006/relationships/hyperlink" Target="javascript:openLinkReference(&apos;237&apos;)" TargetMode="External"/><Relationship Id="rId525" Type="http://schemas.openxmlformats.org/officeDocument/2006/relationships/hyperlink" Target="javascript:openLinkReference(&apos;79&apos;)" TargetMode="External"/><Relationship Id="rId526" Type="http://schemas.openxmlformats.org/officeDocument/2006/relationships/hyperlink" Target="javascript:openLinkReference(&apos;237&apos;)" TargetMode="External"/><Relationship Id="rId527" Type="http://schemas.openxmlformats.org/officeDocument/2006/relationships/hyperlink" Target="javascript:openLinkReference(&apos;67&apos;)" TargetMode="External"/><Relationship Id="rId528" Type="http://schemas.openxmlformats.org/officeDocument/2006/relationships/hyperlink" Target="javascript:openLinkReference(&apos;67&apos;)" TargetMode="External"/><Relationship Id="rId529" Type="http://schemas.openxmlformats.org/officeDocument/2006/relationships/hyperlink" Target="javascript:openLinkReference(&apos;67&apos;)" TargetMode="External"/><Relationship Id="rId530" Type="http://schemas.openxmlformats.org/officeDocument/2006/relationships/hyperlink" Target="javascript:openLinkReference(&apos;67&apos;)" TargetMode="External"/><Relationship Id="rId531" Type="http://schemas.openxmlformats.org/officeDocument/2006/relationships/hyperlink" Target="javascript:openLinkReference(&apos;237&apos;)" TargetMode="External"/><Relationship Id="rId532" Type="http://schemas.openxmlformats.org/officeDocument/2006/relationships/hyperlink" Target="javascript:openLinkReference(&apos;237&apos;)" TargetMode="External"/><Relationship Id="rId533" Type="http://schemas.openxmlformats.org/officeDocument/2006/relationships/hyperlink" Target="javascript:openLinkReference(&apos;237&apos;)" TargetMode="External"/><Relationship Id="rId534" Type="http://schemas.openxmlformats.org/officeDocument/2006/relationships/hyperlink" Target="javascript:openLinkReference(&apos;237&apos;)" TargetMode="External"/><Relationship Id="rId535" Type="http://schemas.openxmlformats.org/officeDocument/2006/relationships/hyperlink" Target="javascript:openLinkReference(&apos;237&apos;)" TargetMode="External"/><Relationship Id="rId536" Type="http://schemas.openxmlformats.org/officeDocument/2006/relationships/hyperlink" Target="javascript:openLinkReference(&apos;237&apos;)" TargetMode="External"/><Relationship Id="rId537" Type="http://schemas.openxmlformats.org/officeDocument/2006/relationships/hyperlink" Target="javascript:openLinkReference(&apos;79&apos;)" TargetMode="External"/><Relationship Id="rId538" Type="http://schemas.openxmlformats.org/officeDocument/2006/relationships/hyperlink" Target="javascript:openLinkReference(&apos;119&apos;)" TargetMode="External"/><Relationship Id="rId539" Type="http://schemas.openxmlformats.org/officeDocument/2006/relationships/hyperlink" Target="javascript:openLinkReference(&apos;237&apos;)" TargetMode="External"/><Relationship Id="rId540" Type="http://schemas.openxmlformats.org/officeDocument/2006/relationships/hyperlink" Target="javascript:openLinkReference(&apos;237&apos;)" TargetMode="External"/><Relationship Id="rId541" Type="http://schemas.openxmlformats.org/officeDocument/2006/relationships/hyperlink" Target="javascript:openLinkReference(&apos;237&apos;)" TargetMode="External"/><Relationship Id="rId542" Type="http://schemas.openxmlformats.org/officeDocument/2006/relationships/hyperlink" Target="javascript:openLinkReference(&apos;237&apos;)" TargetMode="External"/><Relationship Id="rId543" Type="http://schemas.openxmlformats.org/officeDocument/2006/relationships/hyperlink" Target="javascript:openLinkReference(&apos;237&apos;)" TargetMode="External"/><Relationship Id="rId544" Type="http://schemas.openxmlformats.org/officeDocument/2006/relationships/hyperlink" Target="javascript:openLinkReference(&apos;237&apos;)" TargetMode="External"/><Relationship Id="rId545" Type="http://schemas.openxmlformats.org/officeDocument/2006/relationships/hyperlink" Target="javascript:openLinkReference(&apos;237&apos;)" TargetMode="External"/><Relationship Id="rId546" Type="http://schemas.openxmlformats.org/officeDocument/2006/relationships/hyperlink" Target="javascript:openLinkReference(&apos;237&apos;)" TargetMode="External"/><Relationship Id="rId547" Type="http://schemas.openxmlformats.org/officeDocument/2006/relationships/hyperlink" Target="javascript:openLinkReference(&apos;237&apos;)" TargetMode="External"/><Relationship Id="rId548" Type="http://schemas.openxmlformats.org/officeDocument/2006/relationships/hyperlink" Target="javascript:openLinkReference(&apos;237&apos;)" TargetMode="External"/><Relationship Id="rId549" Type="http://schemas.openxmlformats.org/officeDocument/2006/relationships/hyperlink" Target="javascript:openLinkReference(&apos;237&apos;)" TargetMode="External"/><Relationship Id="rId550" Type="http://schemas.openxmlformats.org/officeDocument/2006/relationships/hyperlink" Target="javascript:openLinkReference(&apos;237&apos;)" TargetMode="External"/><Relationship Id="rId551" Type="http://schemas.openxmlformats.org/officeDocument/2006/relationships/hyperlink" Target="javascript:openLinkReference(&apos;237&apos;)" TargetMode="External"/><Relationship Id="rId552" Type="http://schemas.openxmlformats.org/officeDocument/2006/relationships/hyperlink" Target="javascript:openLinkReference(&apos;237&apos;)" TargetMode="External"/><Relationship Id="rId553" Type="http://schemas.openxmlformats.org/officeDocument/2006/relationships/hyperlink" Target="javascript:openLinkReference(&apos;237&apos;)" TargetMode="External"/><Relationship Id="rId554" Type="http://schemas.openxmlformats.org/officeDocument/2006/relationships/hyperlink" Target="javascript:openLinkReference(&apos;237&apos;)" TargetMode="External"/><Relationship Id="rId555" Type="http://schemas.openxmlformats.org/officeDocument/2006/relationships/hyperlink" Target="javascript:openLinkReference(&apos;237&apos;)" TargetMode="External"/><Relationship Id="rId556" Type="http://schemas.openxmlformats.org/officeDocument/2006/relationships/hyperlink" Target="javascript:openLinkReference(&apos;237&apos;)" TargetMode="External"/><Relationship Id="rId557" Type="http://schemas.openxmlformats.org/officeDocument/2006/relationships/hyperlink" Target="javascript:openLinkReference(&apos;237&apos;)" TargetMode="External"/><Relationship Id="rId558" Type="http://schemas.openxmlformats.org/officeDocument/2006/relationships/hyperlink" Target="javascript:openLinkReference(&apos;237&apos;)" TargetMode="External"/><Relationship Id="rId559" Type="http://schemas.openxmlformats.org/officeDocument/2006/relationships/hyperlink" Target="javascript:openLinkReference(&apos;237&apos;)" TargetMode="External"/><Relationship Id="rId560" Type="http://schemas.openxmlformats.org/officeDocument/2006/relationships/hyperlink" Target="javascript:openLinkReference(&apos;237&apos;)" TargetMode="External"/><Relationship Id="rId561" Type="http://schemas.openxmlformats.org/officeDocument/2006/relationships/hyperlink" Target="javascript:openLinkReference(&apos;237&apos;)" TargetMode="External"/><Relationship Id="rId562" Type="http://schemas.openxmlformats.org/officeDocument/2006/relationships/hyperlink" Target="javascript:openLinkReference(&apos;237&apos;)" TargetMode="External"/><Relationship Id="rId563" Type="http://schemas.openxmlformats.org/officeDocument/2006/relationships/hyperlink" Target="javascript:openLinkReference(&apos;237&apos;)" TargetMode="External"/><Relationship Id="rId564" Type="http://schemas.openxmlformats.org/officeDocument/2006/relationships/hyperlink" Target="javascript:openLinkReference(&apos;237&apos;)" TargetMode="External"/><Relationship Id="rId565" Type="http://schemas.openxmlformats.org/officeDocument/2006/relationships/hyperlink" Target="javascript:openLinkReference(&apos;237&apos;)" TargetMode="External"/><Relationship Id="rId566" Type="http://schemas.openxmlformats.org/officeDocument/2006/relationships/hyperlink" Target="javascript:openLinkReference(&apos;237&apos;)" TargetMode="External"/><Relationship Id="rId567" Type="http://schemas.openxmlformats.org/officeDocument/2006/relationships/hyperlink" Target="javascript:openLinkReference(&apos;237&apos;)" TargetMode="External"/><Relationship Id="rId568" Type="http://schemas.openxmlformats.org/officeDocument/2006/relationships/hyperlink" Target="javascript:openLinkReference(&apos;237&apos;)" TargetMode="External"/><Relationship Id="rId569" Type="http://schemas.openxmlformats.org/officeDocument/2006/relationships/hyperlink" Target="javascript:openLinkReference(&apos;68&apos;)" TargetMode="External"/><Relationship Id="rId570" Type="http://schemas.openxmlformats.org/officeDocument/2006/relationships/hyperlink" Target="javascript:openLinkReference(&apos;68&apos;)" TargetMode="External"/><Relationship Id="rId571" Type="http://schemas.openxmlformats.org/officeDocument/2006/relationships/hyperlink" Target="javascript:openLinkReference(&apos;68&apos;)" TargetMode="External"/><Relationship Id="rId572" Type="http://schemas.openxmlformats.org/officeDocument/2006/relationships/hyperlink" Target="javascript:openLinkReference(&apos;237&apos;)" TargetMode="External"/><Relationship Id="rId573" Type="http://schemas.openxmlformats.org/officeDocument/2006/relationships/hyperlink" Target="javascript:openLinkReference(&apos;237&apos;)" TargetMode="External"/><Relationship Id="rId574" Type="http://schemas.openxmlformats.org/officeDocument/2006/relationships/hyperlink" Target="javascript:openLinkReference(&apos;237&apos;)" TargetMode="External"/><Relationship Id="rId575" Type="http://schemas.openxmlformats.org/officeDocument/2006/relationships/hyperlink" Target="javascript:openLinkReference(&apos;237&apos;)" TargetMode="External"/><Relationship Id="rId576" Type="http://schemas.openxmlformats.org/officeDocument/2006/relationships/hyperlink" Target="javascript:openLinkReference(&apos;237&apos;)" TargetMode="External"/><Relationship Id="rId577" Type="http://schemas.openxmlformats.org/officeDocument/2006/relationships/hyperlink" Target="javascript:openLinkReference(&apos;237&apos;)" TargetMode="External"/><Relationship Id="rId578" Type="http://schemas.openxmlformats.org/officeDocument/2006/relationships/hyperlink" Target="javascript:openLinkReference(&apos;237&apos;)" TargetMode="External"/><Relationship Id="rId579" Type="http://schemas.openxmlformats.org/officeDocument/2006/relationships/hyperlink" Target="javascript:openLinkReference(&apos;237&apos;)" TargetMode="External"/><Relationship Id="rId580" Type="http://schemas.openxmlformats.org/officeDocument/2006/relationships/hyperlink" Target="javascript:openLinkReference(&apos;79&apos;)" TargetMode="External"/><Relationship Id="rId581" Type="http://schemas.openxmlformats.org/officeDocument/2006/relationships/hyperlink" Target="javascript:openLinkReference(&apos;237&apos;)" TargetMode="External"/><Relationship Id="rId582" Type="http://schemas.openxmlformats.org/officeDocument/2006/relationships/hyperlink" Target="javascript:openLinkReference(&apos;279&apos;)" TargetMode="External"/><Relationship Id="rId583" Type="http://schemas.openxmlformats.org/officeDocument/2006/relationships/hyperlink" Target="javascript:openLinkReference(&apos;237&apos;)" TargetMode="External"/><Relationship Id="rId584" Type="http://schemas.openxmlformats.org/officeDocument/2006/relationships/hyperlink" Target="javascript:openLinkReference(&apos;79&apos;)" TargetMode="External"/><Relationship Id="rId585" Type="http://schemas.openxmlformats.org/officeDocument/2006/relationships/hyperlink" Target="javascript:openLinkReference(&apos;66&apos;)" TargetMode="External"/><Relationship Id="rId586" Type="http://schemas.openxmlformats.org/officeDocument/2006/relationships/hyperlink" Target="javascript:openLinkReference(&apos;237&apos;)" TargetMode="External"/><Relationship Id="rId587" Type="http://schemas.openxmlformats.org/officeDocument/2006/relationships/hyperlink" Target="javascript:openLinkReference(&apos;65&apos;)" TargetMode="External"/><Relationship Id="rId588" Type="http://schemas.openxmlformats.org/officeDocument/2006/relationships/hyperlink" Target="javascript:openLinkReference(&apos;237&apos;)" TargetMode="External"/><Relationship Id="rId589" Type="http://schemas.openxmlformats.org/officeDocument/2006/relationships/hyperlink" Target="javascript:openLinkReference(&apos;237&apos;)" TargetMode="External"/><Relationship Id="rId590" Type="http://schemas.openxmlformats.org/officeDocument/2006/relationships/hyperlink" Target="javascript:openLinkReference(&apos;79&apos;)" TargetMode="External"/><Relationship Id="rId591" Type="http://schemas.openxmlformats.org/officeDocument/2006/relationships/hyperlink" Target="javascript:openLinkReference(&apos;237&apos;)" TargetMode="External"/><Relationship Id="rId592" Type="http://schemas.openxmlformats.org/officeDocument/2006/relationships/hyperlink" Target="javascript:openLinkReference(&apos;237&apos;)" TargetMode="External"/><Relationship Id="rId593" Type="http://schemas.openxmlformats.org/officeDocument/2006/relationships/hyperlink" Target="javascript:openLinkReference(&apos;237&apos;)" TargetMode="External"/><Relationship Id="rId594" Type="http://schemas.openxmlformats.org/officeDocument/2006/relationships/hyperlink" Target="javascript:openLinkReference(&apos;237&apos;)" TargetMode="External"/><Relationship Id="rId595" Type="http://schemas.openxmlformats.org/officeDocument/2006/relationships/hyperlink" Target="javascript:openLinkReference(&apos;237&apos;)" TargetMode="External"/><Relationship Id="rId596" Type="http://schemas.openxmlformats.org/officeDocument/2006/relationships/hyperlink" Target="javascript:openLinkReference(&apos;237&apos;)" TargetMode="External"/><Relationship Id="rId597" Type="http://schemas.openxmlformats.org/officeDocument/2006/relationships/hyperlink" Target="javascript:openLinkReference(&apos;237&apos;)" TargetMode="External"/><Relationship Id="rId598" Type="http://schemas.openxmlformats.org/officeDocument/2006/relationships/hyperlink" Target="javascript:openLinkReference(&apos;79&apos;)" TargetMode="External"/><Relationship Id="rId599" Type="http://schemas.openxmlformats.org/officeDocument/2006/relationships/hyperlink" Target="javascript:openLinkReference(&apos;237&apos;)" TargetMode="External"/><Relationship Id="rId600" Type="http://schemas.openxmlformats.org/officeDocument/2006/relationships/hyperlink" Target="javascript:openLinkReference(&apos;237&apos;)" TargetMode="External"/><Relationship Id="rId601" Type="http://schemas.openxmlformats.org/officeDocument/2006/relationships/hyperlink" Target="javascript:openLinkReference(&apos;237&apos;)" TargetMode="External"/><Relationship Id="rId602" Type="http://schemas.openxmlformats.org/officeDocument/2006/relationships/hyperlink" Target="javascript:openLinkReference(&apos;237&apos;)" TargetMode="External"/><Relationship Id="rId603" Type="http://schemas.openxmlformats.org/officeDocument/2006/relationships/hyperlink" Target="javascript:openLinkReference(&apos;181&apos;)" TargetMode="External"/><Relationship Id="rId604" Type="http://schemas.openxmlformats.org/officeDocument/2006/relationships/hyperlink" Target="javascript:openLinkReference(&apos;237&apos;)" TargetMode="External"/><Relationship Id="rId605" Type="http://schemas.openxmlformats.org/officeDocument/2006/relationships/hyperlink" Target="javascript:openLinkReference(&apos;181&apos;)" TargetMode="External"/><Relationship Id="rId606" Type="http://schemas.openxmlformats.org/officeDocument/2006/relationships/hyperlink" Target="javascript:openLinkReference(&apos;237&apos;)" TargetMode="External"/><Relationship Id="rId607" Type="http://schemas.openxmlformats.org/officeDocument/2006/relationships/hyperlink" Target="javascript:openLinkReference(&apos;237&apos;)" TargetMode="External"/><Relationship Id="rId608" Type="http://schemas.openxmlformats.org/officeDocument/2006/relationships/hyperlink" Target="javascript:openLinkReference(&apos;181&apos;)" TargetMode="External"/><Relationship Id="rId609" Type="http://schemas.openxmlformats.org/officeDocument/2006/relationships/hyperlink" Target="javascript:openLinkReference(&apos;237&apos;)" TargetMode="External"/><Relationship Id="rId610" Type="http://schemas.openxmlformats.org/officeDocument/2006/relationships/hyperlink" Target="javascript:openLinkReference(&apos;237&apos;)" TargetMode="External"/><Relationship Id="rId611" Type="http://schemas.openxmlformats.org/officeDocument/2006/relationships/hyperlink" Target="javascript:openLinkReference(&apos;237&apos;)" TargetMode="External"/><Relationship Id="rId612" Type="http://schemas.openxmlformats.org/officeDocument/2006/relationships/hyperlink" Target="javascript:openLinkReference(&apos;59&apos;)" TargetMode="External"/><Relationship Id="rId613" Type="http://schemas.openxmlformats.org/officeDocument/2006/relationships/hyperlink" Target="javascript:openLinkReference(&apos;53&apos;)" TargetMode="External"/><Relationship Id="rId614" Type="http://schemas.openxmlformats.org/officeDocument/2006/relationships/hyperlink" Target="javascript:openLinkReference(&apos;237&apos;)" TargetMode="External"/><Relationship Id="rId615" Type="http://schemas.openxmlformats.org/officeDocument/2006/relationships/hyperlink" Target="javascript:openLinkReference(&apos;53&apos;)" TargetMode="External"/><Relationship Id="rId616" Type="http://schemas.openxmlformats.org/officeDocument/2006/relationships/hyperlink" Target="javascript:openLinkReference(&apos;237&apos;)" TargetMode="External"/><Relationship Id="rId617" Type="http://schemas.openxmlformats.org/officeDocument/2006/relationships/hyperlink" Target="javascript:openLinkReference(&apos;237&apos;)" TargetMode="External"/><Relationship Id="rId618" Type="http://schemas.openxmlformats.org/officeDocument/2006/relationships/hyperlink" Target="javascript:openLinkReference(&apos;237&apos;)" TargetMode="External"/><Relationship Id="rId619" Type="http://schemas.openxmlformats.org/officeDocument/2006/relationships/hyperlink" Target="javascript:openLinkReference(&apos;237&apos;)" TargetMode="External"/><Relationship Id="rId620" Type="http://schemas.openxmlformats.org/officeDocument/2006/relationships/hyperlink" Target="javascript:openLinkReference(&apos;237&apos;)" TargetMode="External"/><Relationship Id="rId621" Type="http://schemas.openxmlformats.org/officeDocument/2006/relationships/hyperlink" Target="javascript:openLinkReference(&apos;237&apos;)" TargetMode="External"/><Relationship Id="rId622" Type="http://schemas.openxmlformats.org/officeDocument/2006/relationships/hyperlink" Target="javascript:openLinkReference(&apos;237&apos;)" TargetMode="External"/><Relationship Id="rId623" Type="http://schemas.openxmlformats.org/officeDocument/2006/relationships/hyperlink" Target="javascript:openLinkReference(&apos;181&apos;)" TargetMode="External"/><Relationship Id="rId624" Type="http://schemas.openxmlformats.org/officeDocument/2006/relationships/hyperlink" Target="javascript:openLinkReference(&apos;237&apos;)" TargetMode="External"/><Relationship Id="rId625" Type="http://schemas.openxmlformats.org/officeDocument/2006/relationships/hyperlink" Target="javascript:openLinkReference(&apos;237&apos;)" TargetMode="External"/><Relationship Id="rId626" Type="http://schemas.openxmlformats.org/officeDocument/2006/relationships/hyperlink" Target="javascript:openLinkReference(&apos;237&apos;)" TargetMode="External"/><Relationship Id="rId627" Type="http://schemas.openxmlformats.org/officeDocument/2006/relationships/hyperlink" Target="javascript:openLinkReference(&apos;237&apos;)" TargetMode="External"/><Relationship Id="rId628" Type="http://schemas.openxmlformats.org/officeDocument/2006/relationships/hyperlink" Target="javascript:openLinkReference(&apos;237&apos;)" TargetMode="External"/><Relationship Id="rId629" Type="http://schemas.openxmlformats.org/officeDocument/2006/relationships/hyperlink" Target="javascript:openLinkReference(&apos;79&apos;)" TargetMode="External"/><Relationship Id="rId630" Type="http://schemas.openxmlformats.org/officeDocument/2006/relationships/hyperlink" Target="javascript:openLinkReference(&apos;79&apos;)" TargetMode="External"/><Relationship Id="rId631" Type="http://schemas.openxmlformats.org/officeDocument/2006/relationships/hyperlink" Target="javascript:openLinkReference(&apos;237&apos;)" TargetMode="External"/><Relationship Id="rId632" Type="http://schemas.openxmlformats.org/officeDocument/2006/relationships/hyperlink" Target="javascript:openLinkReference(&apos;79&apos;)" TargetMode="External"/><Relationship Id="rId633" Type="http://schemas.openxmlformats.org/officeDocument/2006/relationships/hyperlink" Target="javascript:openLinkReference(&apos;237&apos;)" TargetMode="External"/><Relationship Id="rId634" Type="http://schemas.openxmlformats.org/officeDocument/2006/relationships/hyperlink" Target="javascript:openLinkReference(&apos;237&apos;)" TargetMode="External"/><Relationship Id="rId635" Type="http://schemas.openxmlformats.org/officeDocument/2006/relationships/hyperlink" Target="javascript:openLinkReference(&apos;67&apos;)" TargetMode="External"/><Relationship Id="rId636" Type="http://schemas.openxmlformats.org/officeDocument/2006/relationships/hyperlink" Target="javascript:openLinkReference(&apos;67&apos;)" TargetMode="External"/><Relationship Id="rId637" Type="http://schemas.openxmlformats.org/officeDocument/2006/relationships/hyperlink" Target="javascript:openLinkReference(&apos;67&apos;)" TargetMode="External"/><Relationship Id="rId638" Type="http://schemas.openxmlformats.org/officeDocument/2006/relationships/hyperlink" Target="javascript:openLinkReference(&apos;237&apos;)" TargetMode="External"/><Relationship Id="rId639" Type="http://schemas.openxmlformats.org/officeDocument/2006/relationships/hyperlink" Target="javascript:openLinkReference(&apos;237&apos;)" TargetMode="External"/><Relationship Id="rId640" Type="http://schemas.openxmlformats.org/officeDocument/2006/relationships/hyperlink" Target="javascript:openLinkReference(&apos;237&apos;)" TargetMode="External"/><Relationship Id="rId641" Type="http://schemas.openxmlformats.org/officeDocument/2006/relationships/hyperlink" Target="javascript:openLinkReference(&apos;237&apos;)" TargetMode="External"/><Relationship Id="rId642" Type="http://schemas.openxmlformats.org/officeDocument/2006/relationships/hyperlink" Target="javascript:openLinkReference(&apos;237&apos;)" TargetMode="External"/><Relationship Id="rId643" Type="http://schemas.openxmlformats.org/officeDocument/2006/relationships/hyperlink" Target="javascript:openLinkReference(&apos;237&apos;)" TargetMode="External"/><Relationship Id="rId644" Type="http://schemas.openxmlformats.org/officeDocument/2006/relationships/hyperlink" Target="javascript:openLinkReference(&apos;60&apos;)" TargetMode="External"/><Relationship Id="rId645" Type="http://schemas.openxmlformats.org/officeDocument/2006/relationships/hyperlink" Target="javascript:openLinkReference(&apos;67&apos;)" TargetMode="External"/><Relationship Id="rId646" Type="http://schemas.openxmlformats.org/officeDocument/2006/relationships/hyperlink" Target="javascript:openLinkReference(&apos;237&apos;)" TargetMode="External"/><Relationship Id="rId647" Type="http://schemas.openxmlformats.org/officeDocument/2006/relationships/hyperlink" Target="javascript:openLinkReference(&apos;237&apos;)" TargetMode="External"/><Relationship Id="rId648" Type="http://schemas.openxmlformats.org/officeDocument/2006/relationships/hyperlink" Target="javascript:openLinkReference(&apos;60&apos;)" TargetMode="External"/><Relationship Id="rId649" Type="http://schemas.openxmlformats.org/officeDocument/2006/relationships/hyperlink" Target="javascript:openLinkReference(&apos;237&apos;)" TargetMode="External"/><Relationship Id="rId650" Type="http://schemas.openxmlformats.org/officeDocument/2006/relationships/hyperlink" Target="javascript:openLinkReference(&apos;60&apos;)" TargetMode="External"/><Relationship Id="rId651" Type="http://schemas.openxmlformats.org/officeDocument/2006/relationships/hyperlink" Target="javascript:openLinkReference(&apos;67&apos;)" TargetMode="External"/><Relationship Id="rId652" Type="http://schemas.openxmlformats.org/officeDocument/2006/relationships/hyperlink" Target="javascript:openLinkReference(&apos;237&apos;)" TargetMode="External"/><Relationship Id="rId653" Type="http://schemas.openxmlformats.org/officeDocument/2006/relationships/hyperlink" Target="javascript:openLinkReference(&apos;237&apos;)" TargetMode="External"/><Relationship Id="rId654" Type="http://schemas.openxmlformats.org/officeDocument/2006/relationships/hyperlink" Target="javascript:openLinkReference(&apos;237&apos;)" TargetMode="External"/><Relationship Id="rId655" Type="http://schemas.openxmlformats.org/officeDocument/2006/relationships/hyperlink" Target="javascript:openLinkReference(&apos;237&apos;)" TargetMode="External"/><Relationship Id="rId656" Type="http://schemas.openxmlformats.org/officeDocument/2006/relationships/hyperlink" Target="javascript:openLinkReference(&apos;237&apos;)" TargetMode="External"/><Relationship Id="rId657" Type="http://schemas.openxmlformats.org/officeDocument/2006/relationships/hyperlink" Target="javascript:openLinkReference(&apos;237&apos;)" TargetMode="External"/><Relationship Id="rId658" Type="http://schemas.openxmlformats.org/officeDocument/2006/relationships/hyperlink" Target="javascript:openLinkReference(&apos;237&apos;)" TargetMode="External"/><Relationship Id="rId659" Type="http://schemas.openxmlformats.org/officeDocument/2006/relationships/hyperlink" Target="javascript:openLinkReference(&apos;131&apos;)" TargetMode="External"/><Relationship Id="rId660" Type="http://schemas.openxmlformats.org/officeDocument/2006/relationships/hyperlink" Target="javascript:openLinkReference(&apos;237&apos;)" TargetMode="External"/><Relationship Id="rId661" Type="http://schemas.openxmlformats.org/officeDocument/2006/relationships/hyperlink" Target="javascript:openLinkReference(&apos;237&apos;)" TargetMode="External"/><Relationship Id="rId662" Type="http://schemas.openxmlformats.org/officeDocument/2006/relationships/hyperlink" Target="javascript:openLinkReference(&apos;181&apos;)" TargetMode="External"/><Relationship Id="rId663" Type="http://schemas.openxmlformats.org/officeDocument/2006/relationships/hyperlink" Target="javascript:openLinkReference(&apos;237&apos;)" TargetMode="External"/><Relationship Id="rId664" Type="http://schemas.openxmlformats.org/officeDocument/2006/relationships/hyperlink" Target="javascript:openLinkReference(&apos;237&apos;)" TargetMode="External"/><Relationship Id="rId665" Type="http://schemas.openxmlformats.org/officeDocument/2006/relationships/hyperlink" Target="javascript:openLinkReference(&apos;237&apos;)" TargetMode="External"/><Relationship Id="rId666" Type="http://schemas.openxmlformats.org/officeDocument/2006/relationships/hyperlink" Target="javascript:openLinkReference(&apos;237&apos;)" TargetMode="External"/><Relationship Id="rId667" Type="http://schemas.openxmlformats.org/officeDocument/2006/relationships/hyperlink" Target="javascript:openLinkReference(&apos;237&apos;)" TargetMode="External"/><Relationship Id="rId668" Type="http://schemas.openxmlformats.org/officeDocument/2006/relationships/hyperlink" Target="javascript:openLinkReference(&apos;237&apos;)" TargetMode="External"/><Relationship Id="rId669" Type="http://schemas.openxmlformats.org/officeDocument/2006/relationships/hyperlink" Target="javascript:openLinkReference(&apos;237&apos;)" TargetMode="External"/><Relationship Id="rId670" Type="http://schemas.openxmlformats.org/officeDocument/2006/relationships/hyperlink" Target="javascript:openLinkReference(&apos;237&apos;)" TargetMode="External"/><Relationship Id="rId671" Type="http://schemas.openxmlformats.org/officeDocument/2006/relationships/hyperlink" Target="javascript:openLinkReference(&apos;237&apos;)" TargetMode="External"/><Relationship Id="rId672" Type="http://schemas.openxmlformats.org/officeDocument/2006/relationships/hyperlink" Target="javascript:openLinkReference(&apos;237&apos;)" TargetMode="External"/><Relationship Id="rId673" Type="http://schemas.openxmlformats.org/officeDocument/2006/relationships/hyperlink" Target="javascript:openLinkReference(&apos;79&apos;)" TargetMode="External"/><Relationship Id="rId674" Type="http://schemas.openxmlformats.org/officeDocument/2006/relationships/hyperlink" Target="javascript:openLinkReference(&apos;237&apos;)" TargetMode="External"/><Relationship Id="rId675" Type="http://schemas.openxmlformats.org/officeDocument/2006/relationships/hyperlink" Target="javascript:openLinkReference(&apos;79&apos;)" TargetMode="External"/><Relationship Id="rId676" Type="http://schemas.openxmlformats.org/officeDocument/2006/relationships/hyperlink" Target="javascript:openLinkReference(&apos;237&apos;)" TargetMode="External"/><Relationship Id="rId677" Type="http://schemas.openxmlformats.org/officeDocument/2006/relationships/hyperlink" Target="javascript:openLinkReference(&apos;237&apos;)" TargetMode="External"/><Relationship Id="rId678" Type="http://schemas.openxmlformats.org/officeDocument/2006/relationships/hyperlink" Target="javascript:openLinkReference(&apos;237&apos;)" TargetMode="External"/><Relationship Id="rId679" Type="http://schemas.openxmlformats.org/officeDocument/2006/relationships/hyperlink" Target="javascript:openLinkReference(&apos;237&apos;)" TargetMode="External"/><Relationship Id="rId680" Type="http://schemas.openxmlformats.org/officeDocument/2006/relationships/hyperlink" Target="javascript:openLinkReference(&apos;237&apos;)" TargetMode="External"/><Relationship Id="rId681" Type="http://schemas.openxmlformats.org/officeDocument/2006/relationships/hyperlink" Target="javascript:openLinkReference(&apos;237&apos;)" TargetMode="External"/><Relationship Id="rId682" Type="http://schemas.openxmlformats.org/officeDocument/2006/relationships/hyperlink" Target="javascript:openLinkReference(&apos;237&apos;)" TargetMode="External"/><Relationship Id="rId683" Type="http://schemas.openxmlformats.org/officeDocument/2006/relationships/hyperlink" Target="javascript:openLinkReference(&apos;237&apos;)" TargetMode="External"/><Relationship Id="rId684" Type="http://schemas.openxmlformats.org/officeDocument/2006/relationships/hyperlink" Target="javascript:openLinkReference(&apos;237&apos;)" TargetMode="External"/><Relationship Id="rId685" Type="http://schemas.openxmlformats.org/officeDocument/2006/relationships/hyperlink" Target="javascript:openLinkReference(&apos;237&apos;)" TargetMode="External"/><Relationship Id="rId686" Type="http://schemas.openxmlformats.org/officeDocument/2006/relationships/hyperlink" Target="javascript:openLinkReference(&apos;279&apos;)" TargetMode="External"/><Relationship Id="rId687" Type="http://schemas.openxmlformats.org/officeDocument/2006/relationships/hyperlink" Target="javascript:openLinkReference(&apos;237&apos;)" TargetMode="External"/><Relationship Id="rId688" Type="http://schemas.openxmlformats.org/officeDocument/2006/relationships/hyperlink" Target="javascript:openLinkReference(&apos;24&apos;)" TargetMode="External"/><Relationship Id="rId689" Type="http://schemas.openxmlformats.org/officeDocument/2006/relationships/hyperlink" Target="javascript:openLinkReference(&apos;24&apos;)" TargetMode="External"/><Relationship Id="rId690" Type="http://schemas.openxmlformats.org/officeDocument/2006/relationships/hyperlink" Target="javascript:openLinkReference(&apos;24&apos;)" TargetMode="External"/><Relationship Id="rId691" Type="http://schemas.openxmlformats.org/officeDocument/2006/relationships/hyperlink" Target="javascript:openLinkReference(&apos;237&apos;)" TargetMode="External"/><Relationship Id="rId692" Type="http://schemas.openxmlformats.org/officeDocument/2006/relationships/hyperlink" Target="javascript:openLinkReference(&apos;237&apos;)" TargetMode="External"/><Relationship Id="rId693" Type="http://schemas.openxmlformats.org/officeDocument/2006/relationships/hyperlink" Target="javascript:openLinkReference(&apos;237&apos;)" TargetMode="External"/><Relationship Id="rId694" Type="http://schemas.openxmlformats.org/officeDocument/2006/relationships/hyperlink" Target="javascript:openLinkReference(&apos;114&apos;)" TargetMode="External"/><Relationship Id="rId695" Type="http://schemas.openxmlformats.org/officeDocument/2006/relationships/hyperlink" Target="javascript:openLinkReference(&apos;79&apos;)" TargetMode="External"/><Relationship Id="rId696" Type="http://schemas.openxmlformats.org/officeDocument/2006/relationships/hyperlink" Target="javascript:openLinkReference(&apos;237&apos;)" TargetMode="External"/><Relationship Id="rId697" Type="http://schemas.openxmlformats.org/officeDocument/2006/relationships/hyperlink" Target="javascript:openLinkReference(&apos;114&apos;)" TargetMode="External"/><Relationship Id="rId698" Type="http://schemas.openxmlformats.org/officeDocument/2006/relationships/hyperlink" Target="javascript:openLinkReference(&apos;114&apos;)" TargetMode="External"/><Relationship Id="rId699" Type="http://schemas.openxmlformats.org/officeDocument/2006/relationships/hyperlink" Target="javascript:openLinkReference(&apos;237&apos;)" TargetMode="External"/><Relationship Id="rId700" Type="http://schemas.openxmlformats.org/officeDocument/2006/relationships/hyperlink" Target="javascript:openLinkReference(&apos;237&apos;)" TargetMode="External"/><Relationship Id="rId701" Type="http://schemas.openxmlformats.org/officeDocument/2006/relationships/hyperlink" Target="javascript:openLinkReference(&apos;237&apos;)" TargetMode="External"/><Relationship Id="rId702" Type="http://schemas.openxmlformats.org/officeDocument/2006/relationships/hyperlink" Target="javascript:openLinkReference(&apos;237&apos;)" TargetMode="External"/><Relationship Id="rId703" Type="http://schemas.openxmlformats.org/officeDocument/2006/relationships/hyperlink" Target="javascript:openLinkReference(&apos;237&apos;)" TargetMode="External"/><Relationship Id="rId704" Type="http://schemas.openxmlformats.org/officeDocument/2006/relationships/hyperlink" Target="javascript:openLinkReference(&apos;237&apos;)" TargetMode="External"/><Relationship Id="rId705" Type="http://schemas.openxmlformats.org/officeDocument/2006/relationships/hyperlink" Target="javascript:openLinkReference(&apos;237&apos;)" TargetMode="External"/><Relationship Id="rId706" Type="http://schemas.openxmlformats.org/officeDocument/2006/relationships/hyperlink" Target="javascript:openLinkReference(&apos;237&apos;)" TargetMode="External"/><Relationship Id="rId707" Type="http://schemas.openxmlformats.org/officeDocument/2006/relationships/hyperlink" Target="javascript:openLinkReference(&apos;237&apos;)" TargetMode="External"/><Relationship Id="rId708" Type="http://schemas.openxmlformats.org/officeDocument/2006/relationships/hyperlink" Target="javascript:openLinkReference(&apos;237&apos;)" TargetMode="External"/><Relationship Id="rId709" Type="http://schemas.openxmlformats.org/officeDocument/2006/relationships/hyperlink" Target="javascript:openLinkReference(&apos;237&apos;)" TargetMode="External"/><Relationship Id="rId710" Type="http://schemas.openxmlformats.org/officeDocument/2006/relationships/hyperlink" Target="javascript:openLinkReference(&apos;237&apos;)" TargetMode="External"/><Relationship Id="rId711" Type="http://schemas.openxmlformats.org/officeDocument/2006/relationships/hyperlink" Target="javascript:openLinkReference(&apos;237&apos;)" TargetMode="External"/><Relationship Id="rId712" Type="http://schemas.openxmlformats.org/officeDocument/2006/relationships/hyperlink" Target="javascript:openLinkReference(&apos;237&apos;)" TargetMode="External"/><Relationship Id="rId713" Type="http://schemas.openxmlformats.org/officeDocument/2006/relationships/hyperlink" Target="javascript:openLinkReference(&apos;37&apos;)" TargetMode="External"/><Relationship Id="rId714" Type="http://schemas.openxmlformats.org/officeDocument/2006/relationships/hyperlink" Target="javascript:openLinkReference(&apos;237&apos;)" TargetMode="External"/><Relationship Id="rId715" Type="http://schemas.openxmlformats.org/officeDocument/2006/relationships/hyperlink" Target="javascript:openLinkReference(&apos;37&apos;)" TargetMode="External"/><Relationship Id="rId716" Type="http://schemas.openxmlformats.org/officeDocument/2006/relationships/hyperlink" Target="javascript:openLinkReference(&apos;237&apos;)" TargetMode="External"/><Relationship Id="rId717" Type="http://schemas.openxmlformats.org/officeDocument/2006/relationships/hyperlink" Target="javascript:openLinkReference(&apos;237&apos;)" TargetMode="External"/><Relationship Id="rId718" Type="http://schemas.openxmlformats.org/officeDocument/2006/relationships/hyperlink" Target="javascript:openLinkReference(&apos;237&apos;)" TargetMode="External"/><Relationship Id="rId719" Type="http://schemas.openxmlformats.org/officeDocument/2006/relationships/hyperlink" Target="javascript:openLinkReference(&apos;237&apos;)" TargetMode="External"/><Relationship Id="rId720" Type="http://schemas.openxmlformats.org/officeDocument/2006/relationships/hyperlink" Target="javascript:openLinkReference(&apos;237&apos;)" TargetMode="External"/><Relationship Id="rId721" Type="http://schemas.openxmlformats.org/officeDocument/2006/relationships/hyperlink" Target="javascript:openLinkReference(&apos;79&apos;)" TargetMode="External"/><Relationship Id="rId722" Type="http://schemas.openxmlformats.org/officeDocument/2006/relationships/hyperlink" Target="javascript:openLinkReference(&apos;79&apos;)" TargetMode="External"/><Relationship Id="rId723" Type="http://schemas.openxmlformats.org/officeDocument/2006/relationships/hyperlink" Target="javascript:openLinkReference(&apos;237&apos;)" TargetMode="External"/><Relationship Id="rId724" Type="http://schemas.openxmlformats.org/officeDocument/2006/relationships/hyperlink" Target="javascript:openLinkReference(&apos;237&apos;)" TargetMode="External"/><Relationship Id="rId725" Type="http://schemas.openxmlformats.org/officeDocument/2006/relationships/hyperlink" Target="javascript:openLinkReference(&apos;237&apos;)" TargetMode="External"/><Relationship Id="rId726" Type="http://schemas.openxmlformats.org/officeDocument/2006/relationships/hyperlink" Target="javascript:openLinkReference(&apos;237&apos;)" TargetMode="External"/><Relationship Id="rId727" Type="http://schemas.openxmlformats.org/officeDocument/2006/relationships/hyperlink" Target="javascript:openLinkReference(&apos;237&apos;)" TargetMode="External"/><Relationship Id="rId728" Type="http://schemas.openxmlformats.org/officeDocument/2006/relationships/hyperlink" Target="javascript:openLinkReference(&apos;237&apos;)" TargetMode="External"/><Relationship Id="rId729" Type="http://schemas.openxmlformats.org/officeDocument/2006/relationships/hyperlink" Target="javascript:openLinkReference(&apos;237&apos;)" TargetMode="External"/><Relationship Id="rId730" Type="http://schemas.openxmlformats.org/officeDocument/2006/relationships/hyperlink" Target="javascript:openLinkReference(&apos;237&apos;)" TargetMode="External"/><Relationship Id="rId731" Type="http://schemas.openxmlformats.org/officeDocument/2006/relationships/hyperlink" Target="javascript:openLinkReference(&apos;79&apos;)" TargetMode="External"/><Relationship Id="rId732" Type="http://schemas.openxmlformats.org/officeDocument/2006/relationships/hyperlink" Target="javascript:openLinkReference(&apos;79&apos;)" TargetMode="External"/><Relationship Id="rId733" Type="http://schemas.openxmlformats.org/officeDocument/2006/relationships/hyperlink" Target="javascript:openLinkReference(&apos;79&apos;)" TargetMode="External"/><Relationship Id="rId734" Type="http://schemas.openxmlformats.org/officeDocument/2006/relationships/hyperlink" Target="javascript:openLinkReference(&apos;79&apos;)" TargetMode="External"/><Relationship Id="rId735" Type="http://schemas.openxmlformats.org/officeDocument/2006/relationships/hyperlink" Target="javascript:openLinkReference(&apos;237&apos;)" TargetMode="External"/><Relationship Id="rId736" Type="http://schemas.openxmlformats.org/officeDocument/2006/relationships/hyperlink" Target="javascript:openLinkReference(&apos;237&apos;)" TargetMode="External"/><Relationship Id="rId737" Type="http://schemas.openxmlformats.org/officeDocument/2006/relationships/hyperlink" Target="javascript:openLinkReference(&apos;237&apos;)" TargetMode="External"/><Relationship Id="rId738" Type="http://schemas.openxmlformats.org/officeDocument/2006/relationships/hyperlink" Target="javascript:openLinkReference(&apos;237&apos;)" TargetMode="External"/><Relationship Id="rId739" Type="http://schemas.openxmlformats.org/officeDocument/2006/relationships/hyperlink" Target="javascript:openLinkReference(&apos;237&apos;)" TargetMode="External"/><Relationship Id="rId740" Type="http://schemas.openxmlformats.org/officeDocument/2006/relationships/hyperlink" Target="javascript:openLinkReference(&apos;237&apos;)" TargetMode="External"/><Relationship Id="rId741" Type="http://schemas.openxmlformats.org/officeDocument/2006/relationships/hyperlink" Target="javascript:openLinkReference(&apos;237&apos;)" TargetMode="External"/><Relationship Id="rId742" Type="http://schemas.openxmlformats.org/officeDocument/2006/relationships/hyperlink" Target="javascript:openLinkReference(&apos;237&apos;)" TargetMode="External"/><Relationship Id="rId743" Type="http://schemas.openxmlformats.org/officeDocument/2006/relationships/hyperlink" Target="javascript:openLinkReference(&apos;237&apos;)" TargetMode="External"/><Relationship Id="rId744" Type="http://schemas.openxmlformats.org/officeDocument/2006/relationships/hyperlink" Target="javascript:openLinkReference(&apos;237&apos;)" TargetMode="External"/><Relationship Id="rId745" Type="http://schemas.openxmlformats.org/officeDocument/2006/relationships/hyperlink" Target="javascript:openLinkReference(&apos;237&apos;)" TargetMode="External"/><Relationship Id="rId746" Type="http://schemas.openxmlformats.org/officeDocument/2006/relationships/hyperlink" Target="javascript:openLinkReference(&apos;237&apos;)" TargetMode="External"/><Relationship Id="rId747" Type="http://schemas.openxmlformats.org/officeDocument/2006/relationships/hyperlink" Target="javascript:openLinkReference(&apos;237&apos;)" TargetMode="External"/><Relationship Id="rId748" Type="http://schemas.openxmlformats.org/officeDocument/2006/relationships/hyperlink" Target="javascript:openLinkReference(&apos;237&apos;)" TargetMode="External"/><Relationship Id="rId749" Type="http://schemas.openxmlformats.org/officeDocument/2006/relationships/hyperlink" Target="javascript:openLinkReference(&apos;237&apos;)" TargetMode="External"/><Relationship Id="rId750" Type="http://schemas.openxmlformats.org/officeDocument/2006/relationships/hyperlink" Target="javascript:openLinkReference(&apos;237&apos;)" TargetMode="External"/><Relationship Id="rId751" Type="http://schemas.openxmlformats.org/officeDocument/2006/relationships/hyperlink" Target="javascript:openLinkReference(&apos;237&apos;)" TargetMode="External"/><Relationship Id="rId752" Type="http://schemas.openxmlformats.org/officeDocument/2006/relationships/hyperlink" Target="javascript:openLinkReference(&apos;237&apos;)" TargetMode="External"/><Relationship Id="rId753" Type="http://schemas.openxmlformats.org/officeDocument/2006/relationships/hyperlink" Target="javascript:openLinkReference(&apos;237&apos;)" TargetMode="External"/><Relationship Id="rId754" Type="http://schemas.openxmlformats.org/officeDocument/2006/relationships/hyperlink" Target="javascript:openLinkReference(&apos;237&apos;)" TargetMode="External"/><Relationship Id="rId755" Type="http://schemas.openxmlformats.org/officeDocument/2006/relationships/hyperlink" Target="javascript:openLinkReference(&apos;237&apos;)" TargetMode="External"/><Relationship Id="rId756" Type="http://schemas.openxmlformats.org/officeDocument/2006/relationships/hyperlink" Target="javascript:openLinkReference(&apos;237&apos;)" TargetMode="External"/><Relationship Id="rId757" Type="http://schemas.openxmlformats.org/officeDocument/2006/relationships/hyperlink" Target="javascript:openLinkReference(&apos;237&apos;)" TargetMode="External"/><Relationship Id="rId758" Type="http://schemas.openxmlformats.org/officeDocument/2006/relationships/hyperlink" Target="javascript:openLinkReference(&apos;237&apos;)" TargetMode="External"/><Relationship Id="rId759" Type="http://schemas.openxmlformats.org/officeDocument/2006/relationships/hyperlink" Target="javascript:openLinkReference(&apos;79&apos;)" TargetMode="External"/><Relationship Id="rId760" Type="http://schemas.openxmlformats.org/officeDocument/2006/relationships/hyperlink" Target="javascript:openLinkReference(&apos;79&apos;)" TargetMode="External"/><Relationship Id="rId761" Type="http://schemas.openxmlformats.org/officeDocument/2006/relationships/hyperlink" Target="javascript:openLinkReference(&apos;237&apos;)" TargetMode="External"/><Relationship Id="rId762" Type="http://schemas.openxmlformats.org/officeDocument/2006/relationships/hyperlink" Target="javascript:openLinkReference(&apos;237&apos;)" TargetMode="External"/><Relationship Id="rId763" Type="http://schemas.openxmlformats.org/officeDocument/2006/relationships/hyperlink" Target="javascript:openLinkReference(&apos;237&apos;)" TargetMode="External"/><Relationship Id="rId764" Type="http://schemas.openxmlformats.org/officeDocument/2006/relationships/hyperlink" Target="javascript:openLinkReference(&apos;237&apos;)" TargetMode="External"/><Relationship Id="rId765" Type="http://schemas.openxmlformats.org/officeDocument/2006/relationships/hyperlink" Target="javascript:openLinkReference(&apos;237&apos;)" TargetMode="External"/><Relationship Id="rId766" Type="http://schemas.openxmlformats.org/officeDocument/2006/relationships/hyperlink" Target="javascript:openLinkReference(&apos;237&apos;)" TargetMode="External"/><Relationship Id="rId767" Type="http://schemas.openxmlformats.org/officeDocument/2006/relationships/hyperlink" Target="javascript:openLinkReference(&apos;237&apos;)" TargetMode="External"/><Relationship Id="rId768" Type="http://schemas.openxmlformats.org/officeDocument/2006/relationships/hyperlink" Target="javascript:openLinkReference(&apos;237&apos;)" TargetMode="External"/><Relationship Id="rId769" Type="http://schemas.openxmlformats.org/officeDocument/2006/relationships/hyperlink" Target="javascript:openLinkReference(&apos;237&apos;)" TargetMode="External"/><Relationship Id="rId770" Type="http://schemas.openxmlformats.org/officeDocument/2006/relationships/hyperlink" Target="javascript:openLinkReference(&apos;237&apos;)" TargetMode="External"/><Relationship Id="rId771" Type="http://schemas.openxmlformats.org/officeDocument/2006/relationships/hyperlink" Target="javascript:openLinkReference(&apos;237&apos;)" TargetMode="External"/><Relationship Id="rId772" Type="http://schemas.openxmlformats.org/officeDocument/2006/relationships/hyperlink" Target="javascript:openLinkReference(&apos;237&apos;)" TargetMode="External"/><Relationship Id="rId773" Type="http://schemas.openxmlformats.org/officeDocument/2006/relationships/hyperlink" Target="javascript:openLinkReference(&apos;67&apos;)" TargetMode="External"/><Relationship Id="rId774" Type="http://schemas.openxmlformats.org/officeDocument/2006/relationships/hyperlink" Target="javascript:openLinkReference(&apos;237&apos;)" TargetMode="External"/><Relationship Id="rId775" Type="http://schemas.openxmlformats.org/officeDocument/2006/relationships/hyperlink" Target="javascript:openLinkReference(&apos;67&apos;)" TargetMode="External"/><Relationship Id="rId776" Type="http://schemas.openxmlformats.org/officeDocument/2006/relationships/hyperlink" Target="javascript:openLinkReference(&apos;237&apos;)" TargetMode="External"/><Relationship Id="rId777" Type="http://schemas.openxmlformats.org/officeDocument/2006/relationships/hyperlink" Target="javascript:openLinkReference(&apos;237&apos;)" TargetMode="External"/><Relationship Id="rId778" Type="http://schemas.openxmlformats.org/officeDocument/2006/relationships/hyperlink" Target="javascript:openLinkReference(&apos;237&apos;)" TargetMode="External"/><Relationship Id="rId779" Type="http://schemas.openxmlformats.org/officeDocument/2006/relationships/hyperlink" Target="javascript:openLinkReference(&apos;237&apos;)" TargetMode="External"/><Relationship Id="rId780" Type="http://schemas.openxmlformats.org/officeDocument/2006/relationships/hyperlink" Target="javascript:openLinkReference(&apos;237&apos;)" TargetMode="External"/><Relationship Id="rId781" Type="http://schemas.openxmlformats.org/officeDocument/2006/relationships/hyperlink" Target="javascript:openLinkReference(&apos;237&apos;)" TargetMode="External"/><Relationship Id="rId782" Type="http://schemas.openxmlformats.org/officeDocument/2006/relationships/hyperlink" Target="javascript:openLinkReference(&apos;237&apos;)" TargetMode="External"/><Relationship Id="rId783" Type="http://schemas.openxmlformats.org/officeDocument/2006/relationships/hyperlink" Target="javascript:openLinkReference(&apos;237&apos;)" TargetMode="External"/><Relationship Id="rId784" Type="http://schemas.openxmlformats.org/officeDocument/2006/relationships/hyperlink" Target="javascript:openLinkReference(&apos;237&apos;)" TargetMode="External"/><Relationship Id="rId785" Type="http://schemas.openxmlformats.org/officeDocument/2006/relationships/hyperlink" Target="javascript:openLinkReference(&apos;237&apos;)" TargetMode="External"/><Relationship Id="rId786" Type="http://schemas.openxmlformats.org/officeDocument/2006/relationships/hyperlink" Target="javascript:openLinkReference(&apos;237&apos;)" TargetMode="External"/><Relationship Id="rId787" Type="http://schemas.openxmlformats.org/officeDocument/2006/relationships/hyperlink" Target="javascript:openLinkReference(&apos;237&apos;)" TargetMode="External"/><Relationship Id="rId788" Type="http://schemas.openxmlformats.org/officeDocument/2006/relationships/hyperlink" Target="javascript:openLinkReference(&apos;237&apos;)" TargetMode="External"/><Relationship Id="rId789" Type="http://schemas.openxmlformats.org/officeDocument/2006/relationships/hyperlink" Target="javascript:openLinkReference(&apos;237&apos;)" TargetMode="External"/><Relationship Id="rId790" Type="http://schemas.openxmlformats.org/officeDocument/2006/relationships/hyperlink" Target="javascript:openLinkReference(&apos;237&apos;)" TargetMode="External"/><Relationship Id="rId791" Type="http://schemas.openxmlformats.org/officeDocument/2006/relationships/hyperlink" Target="javascript:openLinkReference(&apos;237&apos;)" TargetMode="External"/><Relationship Id="rId792" Type="http://schemas.openxmlformats.org/officeDocument/2006/relationships/hyperlink" Target="javascript:openLinkReference(&apos;237&apos;)" TargetMode="External"/><Relationship Id="rId793" Type="http://schemas.openxmlformats.org/officeDocument/2006/relationships/hyperlink" Target="javascript:openLinkReference(&apos;237&apos;)" TargetMode="External"/><Relationship Id="rId794" Type="http://schemas.openxmlformats.org/officeDocument/2006/relationships/hyperlink" Target="javascript:openLinkReference(&apos;237&apos;)" TargetMode="External"/><Relationship Id="rId795" Type="http://schemas.openxmlformats.org/officeDocument/2006/relationships/hyperlink" Target="javascript:openLinkReference(&apos;276&apos;)" TargetMode="External"/><Relationship Id="rId796" Type="http://schemas.openxmlformats.org/officeDocument/2006/relationships/hyperlink" Target="javascript:openLinkReference(&apos;237&apos;)" TargetMode="External"/><Relationship Id="rId797" Type="http://schemas.openxmlformats.org/officeDocument/2006/relationships/hyperlink" Target="javascript:openLinkReference(&apos;237&apos;)" TargetMode="External"/><Relationship Id="rId798" Type="http://schemas.openxmlformats.org/officeDocument/2006/relationships/hyperlink" Target="javascript:openLinkReference(&apos;237&apos;)" TargetMode="External"/><Relationship Id="rId799" Type="http://schemas.openxmlformats.org/officeDocument/2006/relationships/hyperlink" Target="javascript:openLinkReference(&apos;237&apos;)" TargetMode="External"/><Relationship Id="rId800" Type="http://schemas.openxmlformats.org/officeDocument/2006/relationships/hyperlink" Target="javascript:openLinkReference(&apos;237&apos;)" TargetMode="External"/><Relationship Id="rId801" Type="http://schemas.openxmlformats.org/officeDocument/2006/relationships/hyperlink" Target="javascript:openLinkReference(&apos;79&apos;)" TargetMode="External"/><Relationship Id="rId802" Type="http://schemas.openxmlformats.org/officeDocument/2006/relationships/hyperlink" Target="javascript:openLinkReference(&apos;237&apos;)" TargetMode="External"/><Relationship Id="rId803" Type="http://schemas.openxmlformats.org/officeDocument/2006/relationships/hyperlink" Target="javascript:openLinkReference(&apos;62&apos;)" TargetMode="External"/><Relationship Id="rId804" Type="http://schemas.openxmlformats.org/officeDocument/2006/relationships/hyperlink" Target="javascript:openLinkReference(&apos;91&apos;)" TargetMode="External"/><Relationship Id="rId805" Type="http://schemas.openxmlformats.org/officeDocument/2006/relationships/hyperlink" Target="javascript:openLinkReference(&apos;91&apos;)" TargetMode="External"/><Relationship Id="rId806" Type="http://schemas.openxmlformats.org/officeDocument/2006/relationships/hyperlink" Target="javascript:openLinkReference(&apos;91&apos;)" TargetMode="External"/><Relationship Id="rId807" Type="http://schemas.openxmlformats.org/officeDocument/2006/relationships/hyperlink" Target="javascript:openLinkReference(&apos;237&apos;)" TargetMode="External"/><Relationship Id="rId808" Type="http://schemas.openxmlformats.org/officeDocument/2006/relationships/hyperlink" Target="javascript:openLinkReference(&apos;237&apos;)" TargetMode="External"/><Relationship Id="rId809" Type="http://schemas.openxmlformats.org/officeDocument/2006/relationships/hyperlink" Target="javascript:openLinkReference(&apos;237&apos;)" TargetMode="External"/><Relationship Id="rId810" Type="http://schemas.openxmlformats.org/officeDocument/2006/relationships/hyperlink" Target="javascript:openLinkReference(&apos;237&apos;)" TargetMode="External"/><Relationship Id="rId811" Type="http://schemas.openxmlformats.org/officeDocument/2006/relationships/hyperlink" Target="javascript:openLinkReference(&apos;237&apos;)" TargetMode="External"/><Relationship Id="rId812" Type="http://schemas.openxmlformats.org/officeDocument/2006/relationships/hyperlink" Target="javascript:openLinkReference(&apos;237&apos;)" TargetMode="External"/><Relationship Id="rId813" Type="http://schemas.openxmlformats.org/officeDocument/2006/relationships/hyperlink" Target="javascript:openLinkReference(&apos;237&apos;)" TargetMode="External"/><Relationship Id="rId814" Type="http://schemas.openxmlformats.org/officeDocument/2006/relationships/hyperlink" Target="javascript:openLinkReference(&apos;237&apos;)" TargetMode="External"/><Relationship Id="rId815" Type="http://schemas.openxmlformats.org/officeDocument/2006/relationships/hyperlink" Target="javascript:openLinkReference(&apos;237&apos;)" TargetMode="External"/><Relationship Id="rId816" Type="http://schemas.openxmlformats.org/officeDocument/2006/relationships/hyperlink" Target="javascript:openLinkReference(&apos;237&apos;)" TargetMode="External"/><Relationship Id="rId817" Type="http://schemas.openxmlformats.org/officeDocument/2006/relationships/hyperlink" Target="javascript:openLinkReference(&apos;237&apos;)" TargetMode="External"/><Relationship Id="rId818" Type="http://schemas.openxmlformats.org/officeDocument/2006/relationships/hyperlink" Target="javascript:openLinkReference(&apos;237&apos;)" TargetMode="External"/><Relationship Id="rId819" Type="http://schemas.openxmlformats.org/officeDocument/2006/relationships/hyperlink" Target="javascript:openLinkReference(&apos;237&apos;)" TargetMode="External"/><Relationship Id="rId820" Type="http://schemas.openxmlformats.org/officeDocument/2006/relationships/hyperlink" Target="javascript:openLinkReference(&apos;237&apos;)" TargetMode="External"/><Relationship Id="rId821" Type="http://schemas.openxmlformats.org/officeDocument/2006/relationships/hyperlink" Target="javascript:openLinkReference(&apos;237&apos;)" TargetMode="External"/><Relationship Id="rId822" Type="http://schemas.openxmlformats.org/officeDocument/2006/relationships/hyperlink" Target="javascript:openLinkReference(&apos;237&apos;)" TargetMode="External"/><Relationship Id="rId823" Type="http://schemas.openxmlformats.org/officeDocument/2006/relationships/hyperlink" Target="javascript:openLinkReference(&apos;237&apos;)" TargetMode="External"/><Relationship Id="rId824" Type="http://schemas.openxmlformats.org/officeDocument/2006/relationships/hyperlink" Target="javascript:openLinkReference(&apos;237&apos;)" TargetMode="External"/><Relationship Id="rId825" Type="http://schemas.openxmlformats.org/officeDocument/2006/relationships/hyperlink" Target="javascript:openLinkReference(&apos;237&apos;)" TargetMode="External"/><Relationship Id="rId826" Type="http://schemas.openxmlformats.org/officeDocument/2006/relationships/hyperlink" Target="javascript:openLinkReference(&apos;237&apos;)" TargetMode="External"/><Relationship Id="rId827" Type="http://schemas.openxmlformats.org/officeDocument/2006/relationships/hyperlink" Target="javascript:openLinkReference(&apos;237&apos;)" TargetMode="External"/><Relationship Id="rId828" Type="http://schemas.openxmlformats.org/officeDocument/2006/relationships/hyperlink" Target="javascript:openLinkReference(&apos;237&apos;)" TargetMode="External"/><Relationship Id="rId829" Type="http://schemas.openxmlformats.org/officeDocument/2006/relationships/hyperlink" Target="javascript:openLinkReference(&apos;237&apos;)" TargetMode="External"/><Relationship Id="rId830" Type="http://schemas.openxmlformats.org/officeDocument/2006/relationships/hyperlink" Target="javascript:openLinkReference(&apos;237&apos;)" TargetMode="External"/><Relationship Id="rId831" Type="http://schemas.openxmlformats.org/officeDocument/2006/relationships/hyperlink" Target="javascript:openLinkReference(&apos;237&apos;)" TargetMode="External"/><Relationship Id="rId832" Type="http://schemas.openxmlformats.org/officeDocument/2006/relationships/hyperlink" Target="javascript:openLinkReference(&apos;79&apos;)" TargetMode="External"/><Relationship Id="rId833" Type="http://schemas.openxmlformats.org/officeDocument/2006/relationships/hyperlink" Target="javascript:openLinkReference(&apos;237&apos;)" TargetMode="External"/><Relationship Id="rId834" Type="http://schemas.openxmlformats.org/officeDocument/2006/relationships/hyperlink" Target="javascript:openLinkReference(&apos;79&apos;)" TargetMode="External"/><Relationship Id="rId835" Type="http://schemas.openxmlformats.org/officeDocument/2006/relationships/hyperlink" Target="javascript:openLinkReference(&apos;237&apos;)" TargetMode="External"/><Relationship Id="rId836" Type="http://schemas.openxmlformats.org/officeDocument/2006/relationships/hyperlink" Target="javascript:openLinkReference(&apos;237&apos;)" TargetMode="External"/><Relationship Id="rId837" Type="http://schemas.openxmlformats.org/officeDocument/2006/relationships/hyperlink" Target="javascript:openLinkReference(&apos;237&apos;)" TargetMode="External"/><Relationship Id="rId838" Type="http://schemas.openxmlformats.org/officeDocument/2006/relationships/hyperlink" Target="javascript:openLinkReference(&apos;237&apos;)" TargetMode="External"/><Relationship Id="rId839" Type="http://schemas.openxmlformats.org/officeDocument/2006/relationships/hyperlink" Target="javascript:openLinkReference(&apos;13&apos;)" TargetMode="External"/><Relationship Id="rId840" Type="http://schemas.openxmlformats.org/officeDocument/2006/relationships/hyperlink" Target="javascript:openLinkReference(&apos;237&apos;)" TargetMode="External"/><Relationship Id="rId841" Type="http://schemas.openxmlformats.org/officeDocument/2006/relationships/hyperlink" Target="javascript:openLinkReference(&apos;13&apos;)" TargetMode="External"/><Relationship Id="rId842" Type="http://schemas.openxmlformats.org/officeDocument/2006/relationships/hyperlink" Target="javascript:openLinkReference(&apos;237&apos;)" TargetMode="External"/><Relationship Id="rId843" Type="http://schemas.openxmlformats.org/officeDocument/2006/relationships/hyperlink" Target="javascript:openLinkReference(&apos;237&apos;)" TargetMode="External"/><Relationship Id="rId844" Type="http://schemas.openxmlformats.org/officeDocument/2006/relationships/hyperlink" Target="javascript:openLinkReference(&apos;237&apos;)" TargetMode="External"/><Relationship Id="rId845" Type="http://schemas.openxmlformats.org/officeDocument/2006/relationships/hyperlink" Target="javascript:openLinkReference(&apos;237&apos;)" TargetMode="External"/><Relationship Id="rId846" Type="http://schemas.openxmlformats.org/officeDocument/2006/relationships/hyperlink" Target="javascript:openLinkReference(&apos;237&apos;)" TargetMode="External"/><Relationship Id="rId847" Type="http://schemas.openxmlformats.org/officeDocument/2006/relationships/hyperlink" Target="javascript:openLinkReference(&apos;237&apos;)" TargetMode="External"/><Relationship Id="rId848" Type="http://schemas.openxmlformats.org/officeDocument/2006/relationships/hyperlink" Target="javascript:openLinkReference(&apos;237&apos;)" TargetMode="External"/><Relationship Id="rId849" Type="http://schemas.openxmlformats.org/officeDocument/2006/relationships/hyperlink" Target="javascript:openLinkReference(&apos;237&apos;)" TargetMode="External"/><Relationship Id="rId850" Type="http://schemas.openxmlformats.org/officeDocument/2006/relationships/hyperlink" Target="javascript:openLinkReference(&apos;237&apos;)" TargetMode="External"/><Relationship Id="rId851" Type="http://schemas.openxmlformats.org/officeDocument/2006/relationships/hyperlink" Target="javascript:openLinkReference(&apos;237&apos;)" TargetMode="External"/><Relationship Id="rId852" Type="http://schemas.openxmlformats.org/officeDocument/2006/relationships/hyperlink" Target="javascript:openLinkReference(&apos;237&apos;)" TargetMode="External"/><Relationship Id="rId853" Type="http://schemas.openxmlformats.org/officeDocument/2006/relationships/hyperlink" Target="javascript:openLinkReference(&apos;237&apos;)" TargetMode="External"/><Relationship Id="rId854" Type="http://schemas.openxmlformats.org/officeDocument/2006/relationships/hyperlink" Target="javascript:openLinkReference(&apos;237&apos;)" TargetMode="External"/><Relationship Id="rId855" Type="http://schemas.openxmlformats.org/officeDocument/2006/relationships/hyperlink" Target="javascript:openLinkReference(&apos;237&apos;)" TargetMode="External"/><Relationship Id="rId856" Type="http://schemas.openxmlformats.org/officeDocument/2006/relationships/hyperlink" Target="javascript:openLinkReference(&apos;13&apos;)" TargetMode="External"/><Relationship Id="rId857" Type="http://schemas.openxmlformats.org/officeDocument/2006/relationships/hyperlink" Target="javascript:openLinkReference(&apos;237&apos;)" TargetMode="External"/><Relationship Id="rId858" Type="http://schemas.openxmlformats.org/officeDocument/2006/relationships/hyperlink" Target="javascript:openLinkReference(&apos;237&apos;)" TargetMode="External"/><Relationship Id="rId859" Type="http://schemas.openxmlformats.org/officeDocument/2006/relationships/hyperlink" Target="javascript:openLinkReference(&apos;237&apos;)" TargetMode="External"/><Relationship Id="rId860" Type="http://schemas.openxmlformats.org/officeDocument/2006/relationships/hyperlink" Target="javascript:openLinkReference(&apos;79&apos;)" TargetMode="External"/><Relationship Id="rId861" Type="http://schemas.openxmlformats.org/officeDocument/2006/relationships/hyperlink" Target="javascript:openLinkReference(&apos;237&apos;)" TargetMode="External"/><Relationship Id="rId862" Type="http://schemas.openxmlformats.org/officeDocument/2006/relationships/hyperlink" Target="javascript:openLinkReference(&apos;237&apos;)" TargetMode="External"/><Relationship Id="rId863" Type="http://schemas.openxmlformats.org/officeDocument/2006/relationships/hyperlink" Target="javascript:openLinkReference(&apos;237&apos;)" TargetMode="External"/><Relationship Id="rId864" Type="http://schemas.openxmlformats.org/officeDocument/2006/relationships/hyperlink" Target="javascript:openLinkReference(&apos;237&apos;)" TargetMode="External"/><Relationship Id="rId865" Type="http://schemas.openxmlformats.org/officeDocument/2006/relationships/hyperlink" Target="javascript:openLinkReference(&apos;237&apos;)" TargetMode="External"/><Relationship Id="rId866" Type="http://schemas.openxmlformats.org/officeDocument/2006/relationships/hyperlink" Target="javascript:openLinkReference(&apos;237&apos;)" TargetMode="External"/><Relationship Id="rId867" Type="http://schemas.openxmlformats.org/officeDocument/2006/relationships/hyperlink" Target="javascript:openLinkReference(&apos;237&apos;)" TargetMode="External"/><Relationship Id="rId868" Type="http://schemas.openxmlformats.org/officeDocument/2006/relationships/hyperlink" Target="javascript:openLinkReference(&apos;237&apos;)" TargetMode="External"/><Relationship Id="rId869" Type="http://schemas.openxmlformats.org/officeDocument/2006/relationships/hyperlink" Target="javascript:openLinkReference(&apos;237&apos;)" TargetMode="External"/><Relationship Id="rId870" Type="http://schemas.openxmlformats.org/officeDocument/2006/relationships/hyperlink" Target="javascript:openLinkReference(&apos;79&apos;)" TargetMode="External"/><Relationship Id="rId871" Type="http://schemas.openxmlformats.org/officeDocument/2006/relationships/hyperlink" Target="javascript:openLinkReference(&apos;237&apos;)" TargetMode="External"/><Relationship Id="rId872" Type="http://schemas.openxmlformats.org/officeDocument/2006/relationships/hyperlink" Target="javascript:openLinkReference(&apos;237&apos;)" TargetMode="External"/><Relationship Id="rId873" Type="http://schemas.openxmlformats.org/officeDocument/2006/relationships/hyperlink" Target="javascript:openLinkReference(&apos;237&apos;)" TargetMode="External"/><Relationship Id="rId874" Type="http://schemas.openxmlformats.org/officeDocument/2006/relationships/hyperlink" Target="javascript:openLinkReference(&apos;39&apos;)" TargetMode="External"/><Relationship Id="rId875" Type="http://schemas.openxmlformats.org/officeDocument/2006/relationships/hyperlink" Target="javascript:openLinkReference(&apos;237&apos;)" TargetMode="External"/><Relationship Id="rId876" Type="http://schemas.openxmlformats.org/officeDocument/2006/relationships/hyperlink" Target="javascript:openLinkReference(&apos;237&apos;)" TargetMode="External"/><Relationship Id="rId877" Type="http://schemas.openxmlformats.org/officeDocument/2006/relationships/hyperlink" Target="javascript:openLinkReference(&apos;118&apos;)" TargetMode="External"/><Relationship Id="rId878" Type="http://schemas.openxmlformats.org/officeDocument/2006/relationships/hyperlink" Target="javascript:openLinkReference(&apos;237&apos;)" TargetMode="External"/><Relationship Id="rId879" Type="http://schemas.openxmlformats.org/officeDocument/2006/relationships/hyperlink" Target="javascript:openLinkReference(&apos;118&apos;)" TargetMode="External"/><Relationship Id="rId880" Type="http://schemas.openxmlformats.org/officeDocument/2006/relationships/hyperlink" Target="javascript:openLinkReference(&apos;118&apos;)" TargetMode="External"/><Relationship Id="rId881" Type="http://schemas.openxmlformats.org/officeDocument/2006/relationships/hyperlink" Target="javascript:openLinkReference(&apos;237&apos;)" TargetMode="External"/><Relationship Id="rId882" Type="http://schemas.openxmlformats.org/officeDocument/2006/relationships/hyperlink" Target="javascript:openLinkReference(&apos;237&apos;)" TargetMode="External"/><Relationship Id="rId883" Type="http://schemas.openxmlformats.org/officeDocument/2006/relationships/hyperlink" Target="javascript:openLinkReference(&apos;237&apos;)" TargetMode="External"/><Relationship Id="rId884" Type="http://schemas.openxmlformats.org/officeDocument/2006/relationships/hyperlink" Target="javascript:openLinkReference(&apos;237&apos;)" TargetMode="External"/><Relationship Id="rId885" Type="http://schemas.openxmlformats.org/officeDocument/2006/relationships/hyperlink" Target="javascript:openLinkReference(&apos;237&apos;)" TargetMode="External"/><Relationship Id="rId886" Type="http://schemas.openxmlformats.org/officeDocument/2006/relationships/hyperlink" Target="javascript:openLinkReference(&apos;237&apos;)" TargetMode="External"/><Relationship Id="rId887" Type="http://schemas.openxmlformats.org/officeDocument/2006/relationships/hyperlink" Target="javascript:openLinkReference(&apos;237&apos;)" TargetMode="External"/><Relationship Id="rId888" Type="http://schemas.openxmlformats.org/officeDocument/2006/relationships/hyperlink" Target="javascript:openLinkReference(&apos;237&apos;)" TargetMode="External"/><Relationship Id="rId889" Type="http://schemas.openxmlformats.org/officeDocument/2006/relationships/hyperlink" Target="javascript:openLinkReference(&apos;237&apos;)" TargetMode="External"/><Relationship Id="rId890" Type="http://schemas.openxmlformats.org/officeDocument/2006/relationships/hyperlink" Target="javascript:openLinkReference(&apos;237&apos;)" TargetMode="External"/><Relationship Id="rId891" Type="http://schemas.openxmlformats.org/officeDocument/2006/relationships/hyperlink" Target="javascript:openLinkReference(&apos;237&apos;)" TargetMode="External"/><Relationship Id="rId892" Type="http://schemas.openxmlformats.org/officeDocument/2006/relationships/hyperlink" Target="javascript:openLinkReference(&apos;237&apos;)" TargetMode="External"/><Relationship Id="rId893" Type="http://schemas.openxmlformats.org/officeDocument/2006/relationships/hyperlink" Target="javascript:openLinkReference(&apos;237&apos;)" TargetMode="External"/><Relationship Id="rId894" Type="http://schemas.openxmlformats.org/officeDocument/2006/relationships/hyperlink" Target="javascript:openLinkReference(&apos;237&apos;)" TargetMode="External"/><Relationship Id="rId895" Type="http://schemas.openxmlformats.org/officeDocument/2006/relationships/hyperlink" Target="javascript:openLinkReference(&apos;237&apos;)" TargetMode="External"/><Relationship Id="rId896" Type="http://schemas.openxmlformats.org/officeDocument/2006/relationships/hyperlink" Target="javascript:openLinkReference(&apos;237&apos;)" TargetMode="External"/><Relationship Id="rId897" Type="http://schemas.openxmlformats.org/officeDocument/2006/relationships/hyperlink" Target="javascript:openLinkReference(&apos;237&apos;)" TargetMode="External"/><Relationship Id="rId898" Type="http://schemas.openxmlformats.org/officeDocument/2006/relationships/hyperlink" Target="javascript:openLinkReference(&apos;237&apos;)" TargetMode="External"/><Relationship Id="rId899" Type="http://schemas.openxmlformats.org/officeDocument/2006/relationships/hyperlink" Target="javascript:openLinkReference(&apos;237&apos;)" TargetMode="External"/><Relationship Id="rId900" Type="http://schemas.openxmlformats.org/officeDocument/2006/relationships/hyperlink" Target="javascript:openLinkReference(&apos;237&apos;)" TargetMode="External"/><Relationship Id="rId901" Type="http://schemas.openxmlformats.org/officeDocument/2006/relationships/hyperlink" Target="javascript:openLinkReference(&apos;237&apos;)" TargetMode="External"/><Relationship Id="rId902" Type="http://schemas.openxmlformats.org/officeDocument/2006/relationships/hyperlink" Target="javascript:openLinkReference(&apos;67&apos;)" TargetMode="External"/><Relationship Id="rId903" Type="http://schemas.openxmlformats.org/officeDocument/2006/relationships/hyperlink" Target="javascript:openLinkReference(&apos;237&apos;)" TargetMode="External"/><Relationship Id="rId904" Type="http://schemas.openxmlformats.org/officeDocument/2006/relationships/hyperlink" Target="javascript:openLinkReference(&apos;237&apos;)" TargetMode="External"/><Relationship Id="rId905" Type="http://schemas.openxmlformats.org/officeDocument/2006/relationships/hyperlink" Target="javascript:openLinkReference(&apos;237&apos;)" TargetMode="External"/><Relationship Id="rId906" Type="http://schemas.openxmlformats.org/officeDocument/2006/relationships/hyperlink" Target="javascript:openLinkReference(&apos;237&apos;)" TargetMode="External"/><Relationship Id="rId907" Type="http://schemas.openxmlformats.org/officeDocument/2006/relationships/hyperlink" Target="javascript:openLinkReference(&apos;237&apos;)" TargetMode="External"/><Relationship Id="rId908" Type="http://schemas.openxmlformats.org/officeDocument/2006/relationships/hyperlink" Target="javascript:openLinkReference(&apos;275&apos;)" TargetMode="External"/><Relationship Id="rId909" Type="http://schemas.openxmlformats.org/officeDocument/2006/relationships/hyperlink" Target="javascript:openLinkReference(&apos;237&apos;)" TargetMode="External"/><Relationship Id="rId910" Type="http://schemas.openxmlformats.org/officeDocument/2006/relationships/hyperlink" Target="javascript:openLinkReference(&apos;237&apos;)" TargetMode="External"/><Relationship Id="rId911" Type="http://schemas.openxmlformats.org/officeDocument/2006/relationships/hyperlink" Target="javascript:openLinkReference(&apos;237&apos;)" TargetMode="External"/><Relationship Id="rId912" Type="http://schemas.openxmlformats.org/officeDocument/2006/relationships/hyperlink" Target="javascript:openLinkReference(&apos;237&apos;)" TargetMode="External"/><Relationship Id="rId913" Type="http://schemas.openxmlformats.org/officeDocument/2006/relationships/hyperlink" Target="javascript:openLinkReference(&apos;237&apos;)" TargetMode="External"/><Relationship Id="rId914" Type="http://schemas.openxmlformats.org/officeDocument/2006/relationships/hyperlink" Target="javascript:openLinkReference(&apos;237&apos;)" TargetMode="External"/><Relationship Id="rId915" Type="http://schemas.openxmlformats.org/officeDocument/2006/relationships/hyperlink" Target="javascript:openLinkReference(&apos;237&apos;)" TargetMode="External"/><Relationship Id="rId916" Type="http://schemas.openxmlformats.org/officeDocument/2006/relationships/hyperlink" Target="javascript:openLinkReference(&apos;237&apos;)" TargetMode="External"/><Relationship Id="rId917" Type="http://schemas.openxmlformats.org/officeDocument/2006/relationships/hyperlink" Target="javascript:openLinkReference(&apos;237&apos;)" TargetMode="External"/><Relationship Id="rId918" Type="http://schemas.openxmlformats.org/officeDocument/2006/relationships/hyperlink" Target="javascript:openLinkReference(&apos;237&apos;)" TargetMode="External"/><Relationship Id="rId919" Type="http://schemas.openxmlformats.org/officeDocument/2006/relationships/hyperlink" Target="javascript:openLinkReference(&apos;237&apos;)" TargetMode="External"/><Relationship Id="rId920" Type="http://schemas.openxmlformats.org/officeDocument/2006/relationships/hyperlink" Target="javascript:openLinkReference(&apos;237&apos;)" TargetMode="External"/><Relationship Id="rId921" Type="http://schemas.openxmlformats.org/officeDocument/2006/relationships/hyperlink" Target="javascript:openLinkReference(&apos;237&apos;)" TargetMode="External"/><Relationship Id="rId922" Type="http://schemas.openxmlformats.org/officeDocument/2006/relationships/hyperlink" Target="javascript:openLinkReference(&apos;237&apos;)" TargetMode="External"/><Relationship Id="rId923" Type="http://schemas.openxmlformats.org/officeDocument/2006/relationships/hyperlink" Target="javascript:openLinkReference(&apos;237&apos;)" TargetMode="External"/><Relationship Id="rId924" Type="http://schemas.openxmlformats.org/officeDocument/2006/relationships/hyperlink" Target="javascript:openLinkReference(&apos;237&apos;)" TargetMode="External"/><Relationship Id="rId925" Type="http://schemas.openxmlformats.org/officeDocument/2006/relationships/hyperlink" Target="javascript:openLinkReference(&apos;237&apos;)" TargetMode="External"/><Relationship Id="rId926" Type="http://schemas.openxmlformats.org/officeDocument/2006/relationships/hyperlink" Target="javascript:openLinkReference(&apos;237&apos;)" TargetMode="External"/><Relationship Id="rId927" Type="http://schemas.openxmlformats.org/officeDocument/2006/relationships/hyperlink" Target="javascript:openLinkReference(&apos;237&apos;)" TargetMode="External"/><Relationship Id="rId928" Type="http://schemas.openxmlformats.org/officeDocument/2006/relationships/hyperlink" Target="javascript:openLinkReference(&apos;237&apos;)" TargetMode="External"/><Relationship Id="rId929" Type="http://schemas.openxmlformats.org/officeDocument/2006/relationships/hyperlink" Target="javascript:openLinkReference(&apos;237&apos;)" TargetMode="External"/><Relationship Id="rId930" Type="http://schemas.openxmlformats.org/officeDocument/2006/relationships/hyperlink" Target="javascript:openLinkReference(&apos;237&apos;)" TargetMode="External"/><Relationship Id="rId931" Type="http://schemas.openxmlformats.org/officeDocument/2006/relationships/hyperlink" Target="javascript:openLinkReference(&apos;237&apos;)" TargetMode="External"/><Relationship Id="rId932" Type="http://schemas.openxmlformats.org/officeDocument/2006/relationships/hyperlink" Target="javascript:openLinkReference(&apos;237&apos;)" TargetMode="External"/><Relationship Id="rId933" Type="http://schemas.openxmlformats.org/officeDocument/2006/relationships/hyperlink" Target="javascript:openLinkReference(&apos;237&apos;)" TargetMode="External"/><Relationship Id="rId934" Type="http://schemas.openxmlformats.org/officeDocument/2006/relationships/hyperlink" Target="javascript:openLinkReference(&apos;237&apos;)" TargetMode="External"/><Relationship Id="rId935" Type="http://schemas.openxmlformats.org/officeDocument/2006/relationships/hyperlink" Target="javascript:openLinkReference(&apos;237&apos;)" TargetMode="External"/><Relationship Id="rId936" Type="http://schemas.openxmlformats.org/officeDocument/2006/relationships/hyperlink" Target="javascript:openLinkReference(&apos;237&apos;)" TargetMode="External"/><Relationship Id="rId937" Type="http://schemas.openxmlformats.org/officeDocument/2006/relationships/hyperlink" Target="javascript:openLinkReference(&apos;237&apos;)" TargetMode="External"/><Relationship Id="rId938" Type="http://schemas.openxmlformats.org/officeDocument/2006/relationships/hyperlink" Target="javascript:openLinkReference(&apos;237&apos;)" TargetMode="External"/><Relationship Id="rId939" Type="http://schemas.openxmlformats.org/officeDocument/2006/relationships/hyperlink" Target="javascript:openLinkReference(&apos;237&apos;)" TargetMode="External"/><Relationship Id="rId940" Type="http://schemas.openxmlformats.org/officeDocument/2006/relationships/hyperlink" Target="javascript:openLinkReference(&apos;237&apos;)" TargetMode="External"/><Relationship Id="rId941" Type="http://schemas.openxmlformats.org/officeDocument/2006/relationships/hyperlink" Target="javascript:openLinkReference(&apos;237&apos;)" TargetMode="External"/><Relationship Id="rId942" Type="http://schemas.openxmlformats.org/officeDocument/2006/relationships/hyperlink" Target="javascript:openLinkReference(&apos;237&apos;)" TargetMode="External"/><Relationship Id="rId943" Type="http://schemas.openxmlformats.org/officeDocument/2006/relationships/hyperlink" Target="javascript:openLinkReference(&apos;237&apos;)" TargetMode="External"/><Relationship Id="rId944" Type="http://schemas.openxmlformats.org/officeDocument/2006/relationships/hyperlink" Target="javascript:openLinkReference(&apos;237&apos;)" TargetMode="External"/><Relationship Id="rId945" Type="http://schemas.openxmlformats.org/officeDocument/2006/relationships/hyperlink" Target="javascript:openLinkReference(&apos;237&apos;)" TargetMode="External"/><Relationship Id="rId946" Type="http://schemas.openxmlformats.org/officeDocument/2006/relationships/hyperlink" Target="javascript:openLinkReference(&apos;237&apos;)" TargetMode="External"/><Relationship Id="rId947" Type="http://schemas.openxmlformats.org/officeDocument/2006/relationships/hyperlink" Target="javascript:openLinkReference(&apos;237&apos;)" TargetMode="External"/><Relationship Id="rId948" Type="http://schemas.openxmlformats.org/officeDocument/2006/relationships/hyperlink" Target="javascript:openLinkReference(&apos;237&apos;)" TargetMode="External"/><Relationship Id="rId949" Type="http://schemas.openxmlformats.org/officeDocument/2006/relationships/hyperlink" Target="javascript:openLinkReference(&apos;237&apos;)" TargetMode="External"/><Relationship Id="rId950" Type="http://schemas.openxmlformats.org/officeDocument/2006/relationships/hyperlink" Target="javascript:openLinkReference(&apos;237&apos;)" TargetMode="External"/><Relationship Id="rId951" Type="http://schemas.openxmlformats.org/officeDocument/2006/relationships/hyperlink" Target="javascript:openLinkReference(&apos;237&apos;)" TargetMode="External"/><Relationship Id="rId952" Type="http://schemas.openxmlformats.org/officeDocument/2006/relationships/hyperlink" Target="javascript:openLinkReference(&apos;237&apos;)" TargetMode="External"/><Relationship Id="rId953" Type="http://schemas.openxmlformats.org/officeDocument/2006/relationships/hyperlink" Target="javascript:openLinkReference(&apos;237&apos;)" TargetMode="External"/><Relationship Id="rId954" Type="http://schemas.openxmlformats.org/officeDocument/2006/relationships/hyperlink" Target="javascript:openLinkReference(&apos;237&apos;)" TargetMode="External"/><Relationship Id="rId955" Type="http://schemas.openxmlformats.org/officeDocument/2006/relationships/hyperlink" Target="javascript:openLinkReference(&apos;237&apos;)" TargetMode="External"/><Relationship Id="rId956" Type="http://schemas.openxmlformats.org/officeDocument/2006/relationships/hyperlink" Target="javascript:openLinkReference(&apos;237&apos;)" TargetMode="External"/><Relationship Id="rId957" Type="http://schemas.openxmlformats.org/officeDocument/2006/relationships/hyperlink" Target="javascript:openLinkReference(&apos;237&apos;)" TargetMode="External"/><Relationship Id="rId958" Type="http://schemas.openxmlformats.org/officeDocument/2006/relationships/hyperlink" Target="javascript:openLinkReference(&apos;64&apos;)" TargetMode="External"/><Relationship Id="rId959" Type="http://schemas.openxmlformats.org/officeDocument/2006/relationships/hyperlink" Target="javascript:openLinkReference(&apos;237&apos;)" TargetMode="External"/><Relationship Id="rId960" Type="http://schemas.openxmlformats.org/officeDocument/2006/relationships/hyperlink" Target="javascript:openLinkReference(&apos;79&apos;)" TargetMode="External"/><Relationship Id="rId961" Type="http://schemas.openxmlformats.org/officeDocument/2006/relationships/hyperlink" Target="javascript:openLinkReference(&apos;237&apos;)" TargetMode="External"/><Relationship Id="rId962" Type="http://schemas.openxmlformats.org/officeDocument/2006/relationships/hyperlink" Target="javascript:openLinkReference(&apos;237&apos;)" TargetMode="External"/><Relationship Id="rId963" Type="http://schemas.openxmlformats.org/officeDocument/2006/relationships/hyperlink" Target="javascript:openLinkReference(&apos;237&apos;)" TargetMode="External"/><Relationship Id="rId964" Type="http://schemas.openxmlformats.org/officeDocument/2006/relationships/hyperlink" Target="javascript:openLinkReference(&apos;237&apos;)" TargetMode="External"/><Relationship Id="rId965" Type="http://schemas.openxmlformats.org/officeDocument/2006/relationships/hyperlink" Target="javascript:openLinkReference(&apos;237&apos;)" TargetMode="External"/><Relationship Id="rId966" Type="http://schemas.openxmlformats.org/officeDocument/2006/relationships/hyperlink" Target="javascript:openLinkReference(&apos;79&apos;)" TargetMode="External"/><Relationship Id="rId967" Type="http://schemas.openxmlformats.org/officeDocument/2006/relationships/hyperlink" Target="javascript:openLinkReference(&apos;237&apos;)" TargetMode="External"/><Relationship Id="rId968" Type="http://schemas.openxmlformats.org/officeDocument/2006/relationships/hyperlink" Target="javascript:openLinkReference(&apos;237&apos;)" TargetMode="External"/><Relationship Id="rId969" Type="http://schemas.openxmlformats.org/officeDocument/2006/relationships/hyperlink" Target="javascript:openLinkReference(&apos;237&apos;)" TargetMode="External"/><Relationship Id="rId970" Type="http://schemas.openxmlformats.org/officeDocument/2006/relationships/hyperlink" Target="javascript:openLinkReference(&apos;237&apos;)" TargetMode="External"/><Relationship Id="rId971" Type="http://schemas.openxmlformats.org/officeDocument/2006/relationships/hyperlink" Target="javascript:openLinkReference(&apos;237&apos;)" TargetMode="External"/><Relationship Id="rId972" Type="http://schemas.openxmlformats.org/officeDocument/2006/relationships/hyperlink" Target="javascript:openLinkReference(&apos;237&apos;)" TargetMode="External"/><Relationship Id="rId973" Type="http://schemas.openxmlformats.org/officeDocument/2006/relationships/hyperlink" Target="javascript:openLinkReference(&apos;237&apos;)" TargetMode="External"/><Relationship Id="rId974" Type="http://schemas.openxmlformats.org/officeDocument/2006/relationships/hyperlink" Target="javascript:openLinkReference(&apos;237&apos;)" TargetMode="External"/><Relationship Id="rId975" Type="http://schemas.openxmlformats.org/officeDocument/2006/relationships/hyperlink" Target="javascript:openLinkReference(&apos;237&apos;)" TargetMode="External"/><Relationship Id="rId976" Type="http://schemas.openxmlformats.org/officeDocument/2006/relationships/hyperlink" Target="javascript:openLinkReference(&apos;237&apos;)" TargetMode="External"/><Relationship Id="rId977" Type="http://schemas.openxmlformats.org/officeDocument/2006/relationships/hyperlink" Target="javascript:openLinkReference(&apos;237&apos;)" TargetMode="External"/><Relationship Id="rId978" Type="http://schemas.openxmlformats.org/officeDocument/2006/relationships/hyperlink" Target="javascript:openLinkReference(&apos;237&apos;)" TargetMode="External"/><Relationship Id="rId979" Type="http://schemas.openxmlformats.org/officeDocument/2006/relationships/hyperlink" Target="javascript:openLinkReference(&apos;237&apos;)" TargetMode="External"/><Relationship Id="rId980" Type="http://schemas.openxmlformats.org/officeDocument/2006/relationships/hyperlink" Target="javascript:openLinkReference(&apos;108&apos;)" TargetMode="External"/><Relationship Id="rId981" Type="http://schemas.openxmlformats.org/officeDocument/2006/relationships/hyperlink" Target="javascript:openLinkReference(&apos;237&apos;)" TargetMode="External"/><Relationship Id="rId982" Type="http://schemas.openxmlformats.org/officeDocument/2006/relationships/hyperlink" Target="javascript:openLinkReference(&apos;237&apos;)" TargetMode="External"/><Relationship Id="rId983" Type="http://schemas.openxmlformats.org/officeDocument/2006/relationships/hyperlink" Target="javascript:openLinkReference(&apos;237&apos;)" TargetMode="External"/><Relationship Id="rId984" Type="http://schemas.openxmlformats.org/officeDocument/2006/relationships/hyperlink" Target="javascript:openLinkReference(&apos;237&apos;)" TargetMode="External"/><Relationship Id="rId985" Type="http://schemas.openxmlformats.org/officeDocument/2006/relationships/hyperlink" Target="javascript:openLinkReference(&apos;237&apos;)" TargetMode="External"/><Relationship Id="rId986" Type="http://schemas.openxmlformats.org/officeDocument/2006/relationships/hyperlink" Target="javascript:openLinkReference(&apos;237&apos;)" TargetMode="External"/><Relationship Id="rId987" Type="http://schemas.openxmlformats.org/officeDocument/2006/relationships/hyperlink" Target="javascript:openLinkReference(&apos;237&apos;)" TargetMode="External"/><Relationship Id="rId988" Type="http://schemas.openxmlformats.org/officeDocument/2006/relationships/hyperlink" Target="javascript:openLinkReference(&apos;237&apos;)" TargetMode="External"/><Relationship Id="rId989" Type="http://schemas.openxmlformats.org/officeDocument/2006/relationships/hyperlink" Target="javascript:openLinkReference(&apos;237&apos;)" TargetMode="External"/><Relationship Id="rId990" Type="http://schemas.openxmlformats.org/officeDocument/2006/relationships/hyperlink" Target="javascript:openLinkReference(&apos;237&apos;)" TargetMode="External"/><Relationship Id="rId991" Type="http://schemas.openxmlformats.org/officeDocument/2006/relationships/hyperlink" Target="javascript:openLinkReference(&apos;237&apos;)" TargetMode="External"/><Relationship Id="rId992" Type="http://schemas.openxmlformats.org/officeDocument/2006/relationships/hyperlink" Target="javascript:openLinkReference(&apos;237&apos;)" TargetMode="External"/><Relationship Id="rId993" Type="http://schemas.openxmlformats.org/officeDocument/2006/relationships/hyperlink" Target="javascript:openLinkReference(&apos;237&apos;)" TargetMode="External"/><Relationship Id="rId994" Type="http://schemas.openxmlformats.org/officeDocument/2006/relationships/hyperlink" Target="javascript:openLinkReference(&apos;237&apos;)" TargetMode="External"/><Relationship Id="rId995" Type="http://schemas.openxmlformats.org/officeDocument/2006/relationships/hyperlink" Target="javascript:openLinkReference(&apos;237&apos;)" TargetMode="External"/><Relationship Id="rId996" Type="http://schemas.openxmlformats.org/officeDocument/2006/relationships/hyperlink" Target="javascript:openLinkReference(&apos;237&apos;)" TargetMode="External"/><Relationship Id="rId997" Type="http://schemas.openxmlformats.org/officeDocument/2006/relationships/hyperlink" Target="javascript:openLinkReference(&apos;237&apos;)" TargetMode="External"/><Relationship Id="rId998" Type="http://schemas.openxmlformats.org/officeDocument/2006/relationships/hyperlink" Target="javascript:openLinkReference(&apos;237&apos;)" TargetMode="External"/><Relationship Id="rId999" Type="http://schemas.openxmlformats.org/officeDocument/2006/relationships/hyperlink" Target="javascript:openLinkReference(&apos;237&apos;)" TargetMode="External"/><Relationship Id="rId1000" Type="http://schemas.openxmlformats.org/officeDocument/2006/relationships/hyperlink" Target="javascript:openLinkReference(&apos;108&apos;)" TargetMode="External"/><Relationship Id="rId1001" Type="http://schemas.openxmlformats.org/officeDocument/2006/relationships/hyperlink" Target="javascript:openLinkReference(&apos;237&apos;)" TargetMode="External"/><Relationship Id="rId1002" Type="http://schemas.openxmlformats.org/officeDocument/2006/relationships/hyperlink" Target="javascript:openLinkReference(&apos;237&apos;)" TargetMode="External"/><Relationship Id="rId1003" Type="http://schemas.openxmlformats.org/officeDocument/2006/relationships/hyperlink" Target="javascript:openLinkReference(&apos;237&apos;)" TargetMode="External"/><Relationship Id="rId1004" Type="http://schemas.openxmlformats.org/officeDocument/2006/relationships/hyperlink" Target="javascript:openLinkReference(&apos;237&apos;)" TargetMode="External"/><Relationship Id="rId1005" Type="http://schemas.openxmlformats.org/officeDocument/2006/relationships/hyperlink" Target="javascript:openLinkReference(&apos;237&apos;)" TargetMode="External"/><Relationship Id="rId1006" Type="http://schemas.openxmlformats.org/officeDocument/2006/relationships/hyperlink" Target="javascript:openLinkReference(&apos;237&apos;)" TargetMode="External"/><Relationship Id="rId1007" Type="http://schemas.openxmlformats.org/officeDocument/2006/relationships/hyperlink" Target="javascript:openLinkReference(&apos;237&apos;)" TargetMode="External"/><Relationship Id="rId1008" Type="http://schemas.openxmlformats.org/officeDocument/2006/relationships/hyperlink" Target="javascript:openLinkReference(&apos;237&apos;)" TargetMode="External"/><Relationship Id="rId1009" Type="http://schemas.openxmlformats.org/officeDocument/2006/relationships/hyperlink" Target="javascript:openLinkReference(&apos;237&apos;)" TargetMode="External"/><Relationship Id="rId1010" Type="http://schemas.openxmlformats.org/officeDocument/2006/relationships/hyperlink" Target="javascript:openLinkReference(&apos;237&apos;)" TargetMode="External"/><Relationship Id="rId1011" Type="http://schemas.openxmlformats.org/officeDocument/2006/relationships/hyperlink" Target="javascript:openLinkReference(&apos;237&apos;)" TargetMode="External"/><Relationship Id="rId1012" Type="http://schemas.openxmlformats.org/officeDocument/2006/relationships/hyperlink" Target="javascript:openLinkReference(&apos;237&apos;)" TargetMode="External"/><Relationship Id="rId1013" Type="http://schemas.openxmlformats.org/officeDocument/2006/relationships/hyperlink" Target="javascript:openLinkReference(&apos;237&apos;)" TargetMode="External"/><Relationship Id="rId1014" Type="http://schemas.openxmlformats.org/officeDocument/2006/relationships/hyperlink" Target="javascript:openLinkReference(&apos;237&apos;)" TargetMode="External"/><Relationship Id="rId1015" Type="http://schemas.openxmlformats.org/officeDocument/2006/relationships/hyperlink" Target="javascript:openLinkReference(&apos;237&apos;)" TargetMode="External"/><Relationship Id="rId1016" Type="http://schemas.openxmlformats.org/officeDocument/2006/relationships/hyperlink" Target="javascript:openLinkReference(&apos;237&apos;)" TargetMode="External"/><Relationship Id="rId1017" Type="http://schemas.openxmlformats.org/officeDocument/2006/relationships/hyperlink" Target="javascript:openLinkReference(&apos;237&apos;)" TargetMode="External"/><Relationship Id="rId1018" Type="http://schemas.openxmlformats.org/officeDocument/2006/relationships/hyperlink" Target="javascript:openLinkReference(&apos;237&apos;)" TargetMode="External"/><Relationship Id="rId1019" Type="http://schemas.openxmlformats.org/officeDocument/2006/relationships/hyperlink" Target="javascript:openLinkReference(&apos;79&apos;)" TargetMode="External"/><Relationship Id="rId1020" Type="http://schemas.openxmlformats.org/officeDocument/2006/relationships/hyperlink" Target="javascript:openLinkReference(&apos;237&apos;)" TargetMode="External"/><Relationship Id="rId1021" Type="http://schemas.openxmlformats.org/officeDocument/2006/relationships/hyperlink" Target="javascript:openLinkReference(&apos;252&apos;)" TargetMode="External"/><Relationship Id="rId1022" Type="http://schemas.openxmlformats.org/officeDocument/2006/relationships/hyperlink" Target="javascript:openLinkReference(&apos;252&apos;)" TargetMode="External"/><Relationship Id="rId1023" Type="http://schemas.openxmlformats.org/officeDocument/2006/relationships/hyperlink" Target="javascript:openLinkReference(&apos;237&apos;)" TargetMode="External"/><Relationship Id="rId1024" Type="http://schemas.openxmlformats.org/officeDocument/2006/relationships/hyperlink" Target="javascript:openLinkReference(&apos;237&apos;)" TargetMode="External"/><Relationship Id="rId1025" Type="http://schemas.openxmlformats.org/officeDocument/2006/relationships/hyperlink" Target="javascript:openLinkReference(&apos;237&apos;)" TargetMode="External"/><Relationship Id="rId1026" Type="http://schemas.openxmlformats.org/officeDocument/2006/relationships/hyperlink" Target="javascript:openLinkReference(&apos;237&apos;)" TargetMode="External"/><Relationship Id="rId1027" Type="http://schemas.openxmlformats.org/officeDocument/2006/relationships/hyperlink" Target="javascript:openLinkReference(&apos;237&apos;)" TargetMode="External"/><Relationship Id="rId1028" Type="http://schemas.openxmlformats.org/officeDocument/2006/relationships/hyperlink" Target="javascript:openLinkReference(&apos;237&apos;)" TargetMode="External"/><Relationship Id="rId1029" Type="http://schemas.openxmlformats.org/officeDocument/2006/relationships/hyperlink" Target="javascript:openLinkReference(&apos;79&apos;)" TargetMode="External"/><Relationship Id="rId1030" Type="http://schemas.openxmlformats.org/officeDocument/2006/relationships/hyperlink" Target="javascript:openLinkReference(&apos;237&apos;)" TargetMode="External"/><Relationship Id="rId1031" Type="http://schemas.openxmlformats.org/officeDocument/2006/relationships/hyperlink" Target="javascript:openLinkReference(&apos;237&apos;)" TargetMode="External"/><Relationship Id="rId1032" Type="http://schemas.openxmlformats.org/officeDocument/2006/relationships/hyperlink" Target="javascript:openLinkReference(&apos;237&apos;)" TargetMode="External"/><Relationship Id="rId1033" Type="http://schemas.openxmlformats.org/officeDocument/2006/relationships/hyperlink" Target="javascript:openLinkReference(&apos;108&apos;)" TargetMode="External"/><Relationship Id="rId1034" Type="http://schemas.openxmlformats.org/officeDocument/2006/relationships/hyperlink" Target="javascript:openLinkReference(&apos;237&apos;)" TargetMode="External"/><Relationship Id="rId1035" Type="http://schemas.openxmlformats.org/officeDocument/2006/relationships/hyperlink" Target="javascript:openLinkReference(&apos;237&apos;)" TargetMode="External"/><Relationship Id="rId1036" Type="http://schemas.openxmlformats.org/officeDocument/2006/relationships/hyperlink" Target="javascript:openLinkReference(&apos;237&apos;)" TargetMode="External"/><Relationship Id="rId1037" Type="http://schemas.openxmlformats.org/officeDocument/2006/relationships/hyperlink" Target="javascript:openLinkReference(&apos;237&apos;)" TargetMode="External"/><Relationship Id="rId1038" Type="http://schemas.openxmlformats.org/officeDocument/2006/relationships/hyperlink" Target="javascript:openLinkReference(&apos;237&apos;)" TargetMode="External"/><Relationship Id="rId1039" Type="http://schemas.openxmlformats.org/officeDocument/2006/relationships/hyperlink" Target="javascript:openLinkReference(&apos;237&apos;)" TargetMode="External"/><Relationship Id="rId1040" Type="http://schemas.openxmlformats.org/officeDocument/2006/relationships/hyperlink" Target="javascript:openLinkReference(&apos;108&apos;)" TargetMode="External"/><Relationship Id="rId1041" Type="http://schemas.openxmlformats.org/officeDocument/2006/relationships/hyperlink" Target="javascript:openLinkReference(&apos;237&apos;)" TargetMode="External"/><Relationship Id="rId1042" Type="http://schemas.openxmlformats.org/officeDocument/2006/relationships/hyperlink" Target="javascript:openLinkReference(&apos;237&apos;)" TargetMode="External"/><Relationship Id="rId1043" Type="http://schemas.openxmlformats.org/officeDocument/2006/relationships/hyperlink" Target="javascript:openLinkReference(&apos;237&apos;)" TargetMode="External"/><Relationship Id="rId1044" Type="http://schemas.openxmlformats.org/officeDocument/2006/relationships/hyperlink" Target="javascript:openLinkReference(&apos;79&apos;)" TargetMode="External"/><Relationship Id="rId1045" Type="http://schemas.openxmlformats.org/officeDocument/2006/relationships/hyperlink" Target="javascript:openLinkReference(&apos;237&apos;)" TargetMode="External"/><Relationship Id="rId1046" Type="http://schemas.openxmlformats.org/officeDocument/2006/relationships/hyperlink" Target="javascript:openLinkReference(&apos;237&apos;)" TargetMode="External"/><Relationship Id="rId1047" Type="http://schemas.openxmlformats.org/officeDocument/2006/relationships/hyperlink" Target="javascript:openLinkReference(&apos;237&apos;)" TargetMode="External"/><Relationship Id="rId1048" Type="http://schemas.openxmlformats.org/officeDocument/2006/relationships/hyperlink" Target="javascript:openLinkReference(&apos;237&apos;)" TargetMode="External"/><Relationship Id="rId1049" Type="http://schemas.openxmlformats.org/officeDocument/2006/relationships/hyperlink" Target="javascript:openLinkReference(&apos;237&apos;)" TargetMode="External"/><Relationship Id="rId1050" Type="http://schemas.openxmlformats.org/officeDocument/2006/relationships/hyperlink" Target="javascript:openLinkReference(&apos;237&apos;)" TargetMode="External"/><Relationship Id="rId1051" Type="http://schemas.openxmlformats.org/officeDocument/2006/relationships/hyperlink" Target="javascript:openLinkReference(&apos;237&apos;)" TargetMode="External"/><Relationship Id="rId1052" Type="http://schemas.openxmlformats.org/officeDocument/2006/relationships/hyperlink" Target="javascript:openLinkReference(&apos;237&apos;)" TargetMode="External"/><Relationship Id="rId1053" Type="http://schemas.openxmlformats.org/officeDocument/2006/relationships/hyperlink" Target="javascript:openLinkReference(&apos;108&apos;)" TargetMode="External"/><Relationship Id="rId1054" Type="http://schemas.openxmlformats.org/officeDocument/2006/relationships/hyperlink" Target="javascript:openLinkReference(&apos;237&apos;)" TargetMode="External"/><Relationship Id="rId1055" Type="http://schemas.openxmlformats.org/officeDocument/2006/relationships/hyperlink" Target="javascript:openLinkReference(&apos;237&apos;)" TargetMode="External"/><Relationship Id="rId1056" Type="http://schemas.openxmlformats.org/officeDocument/2006/relationships/hyperlink" Target="javascript:openLinkReference(&apos;237&apos;)" TargetMode="External"/><Relationship Id="rId1057" Type="http://schemas.openxmlformats.org/officeDocument/2006/relationships/hyperlink" Target="javascript:openLinkReference(&apos;237&apos;)" TargetMode="External"/><Relationship Id="rId1058" Type="http://schemas.openxmlformats.org/officeDocument/2006/relationships/hyperlink" Target="javascript:openLinkReference(&apos;13&apos;)" TargetMode="External"/><Relationship Id="rId1059" Type="http://schemas.openxmlformats.org/officeDocument/2006/relationships/hyperlink" Target="javascript:openLinkReference(&apos;237&apos;)" TargetMode="External"/><Relationship Id="rId1060" Type="http://schemas.openxmlformats.org/officeDocument/2006/relationships/hyperlink" Target="javascript:openLinkReference(&apos;13&apos;)" TargetMode="External"/><Relationship Id="rId1061" Type="http://schemas.openxmlformats.org/officeDocument/2006/relationships/hyperlink" Target="javascript:openLinkReference(&apos;29&apos;)" TargetMode="External"/><Relationship Id="rId1062" Type="http://schemas.openxmlformats.org/officeDocument/2006/relationships/hyperlink" Target="javascript:openLinkReference(&apos;237&apos;)" TargetMode="External"/><Relationship Id="rId1063" Type="http://schemas.openxmlformats.org/officeDocument/2006/relationships/hyperlink" Target="javascript:openLinkReference(&apos;29&apos;)" TargetMode="External"/><Relationship Id="rId1064" Type="http://schemas.openxmlformats.org/officeDocument/2006/relationships/hyperlink" Target="javascript:openLinkReference(&apos;237&apos;)" TargetMode="External"/><Relationship Id="rId1065" Type="http://schemas.openxmlformats.org/officeDocument/2006/relationships/hyperlink" Target="javascript:openLinkReference(&apos;237&apos;)" TargetMode="External"/><Relationship Id="rId1066" Type="http://schemas.openxmlformats.org/officeDocument/2006/relationships/hyperlink" Target="javascript:openLinkReference(&apos;13&apos;)" TargetMode="External"/><Relationship Id="rId1067" Type="http://schemas.openxmlformats.org/officeDocument/2006/relationships/hyperlink" Target="javascript:openLinkReference(&apos;13&apos;)" TargetMode="External"/><Relationship Id="rId1068" Type="http://schemas.openxmlformats.org/officeDocument/2006/relationships/hyperlink" Target="javascript:openLinkReference(&apos;237&apos;)" TargetMode="External"/><Relationship Id="rId1069" Type="http://schemas.openxmlformats.org/officeDocument/2006/relationships/hyperlink" Target="javascript:openLinkReference(&apos;13&apos;)" TargetMode="External"/><Relationship Id="rId1070" Type="http://schemas.openxmlformats.org/officeDocument/2006/relationships/hyperlink" Target="javascript:openLinkReference(&apos;13&apos;)" TargetMode="External"/><Relationship Id="rId1071" Type="http://schemas.openxmlformats.org/officeDocument/2006/relationships/hyperlink" Target="javascript:openLinkReference(&apos;29&apos;)" TargetMode="External"/><Relationship Id="rId1072" Type="http://schemas.openxmlformats.org/officeDocument/2006/relationships/hyperlink" Target="javascript:openLinkReference(&apos;237&apos;)" TargetMode="External"/><Relationship Id="rId1073" Type="http://schemas.openxmlformats.org/officeDocument/2006/relationships/hyperlink" Target="javascript:openLinkReference(&apos;29&apos;)" TargetMode="External"/><Relationship Id="rId1074" Type="http://schemas.openxmlformats.org/officeDocument/2006/relationships/hyperlink" Target="javascript:openLinkReference(&apos;237&apos;)" TargetMode="External"/><Relationship Id="rId1075" Type="http://schemas.openxmlformats.org/officeDocument/2006/relationships/hyperlink" Target="javascript:openLinkReference(&apos;237&apos;)" TargetMode="External"/><Relationship Id="rId1076" Type="http://schemas.openxmlformats.org/officeDocument/2006/relationships/hyperlink" Target="javascript:openLinkReference(&apos;13&apos;)" TargetMode="External"/><Relationship Id="rId1077" Type="http://schemas.openxmlformats.org/officeDocument/2006/relationships/hyperlink" Target="javascript:openLinkReference(&apos;147&apos;)" TargetMode="External"/><Relationship Id="rId1078" Type="http://schemas.openxmlformats.org/officeDocument/2006/relationships/hyperlink" Target="javascript:openLinkReference(&apos;13&apos;)" TargetMode="External"/><Relationship Id="rId1079" Type="http://schemas.openxmlformats.org/officeDocument/2006/relationships/hyperlink" Target="javascript:openLinkReference(&apos;13&apos;)" TargetMode="External"/><Relationship Id="rId1080" Type="http://schemas.openxmlformats.org/officeDocument/2006/relationships/hyperlink" Target="javascript:openLinkReference(&apos;237&apos;)" TargetMode="External"/><Relationship Id="rId1081" Type="http://schemas.openxmlformats.org/officeDocument/2006/relationships/hyperlink" Target="javascript:openLinkReference(&apos;230&apos;)" TargetMode="External"/><Relationship Id="rId1082" Type="http://schemas.openxmlformats.org/officeDocument/2006/relationships/hyperlink" Target="javascript:openLinkReference(&apos;13&apos;)" TargetMode="External"/><Relationship Id="rId1083" Type="http://schemas.openxmlformats.org/officeDocument/2006/relationships/hyperlink" Target="javascript:openLinkReference(&apos;230&apos;)" TargetMode="External"/><Relationship Id="rId1084" Type="http://schemas.openxmlformats.org/officeDocument/2006/relationships/hyperlink" Target="javascript:openLinkReference(&apos;237&apos;)" TargetMode="External"/><Relationship Id="rId1085" Type="http://schemas.openxmlformats.org/officeDocument/2006/relationships/hyperlink" Target="javascript:openLinkReference(&apos;13&apos;)" TargetMode="External"/><Relationship Id="rId1086" Type="http://schemas.openxmlformats.org/officeDocument/2006/relationships/hyperlink" Target="javascript:openLinkReference(&apos;237&apos;)" TargetMode="External"/><Relationship Id="rId1087" Type="http://schemas.openxmlformats.org/officeDocument/2006/relationships/hyperlink" Target="javascript:openLinkReference(&apos;237&apos;)" TargetMode="External"/><Relationship Id="rId1088" Type="http://schemas.openxmlformats.org/officeDocument/2006/relationships/hyperlink" Target="javascript:openLinkReference(&apos;13&apos;)" TargetMode="External"/><Relationship Id="rId1089" Type="http://schemas.openxmlformats.org/officeDocument/2006/relationships/hyperlink" Target="javascript:openLinkReference(&apos;237&apos;)" TargetMode="External"/><Relationship Id="rId1090" Type="http://schemas.openxmlformats.org/officeDocument/2006/relationships/hyperlink" Target="javascript:openLinkReference(&apos;13&apos;)" TargetMode="External"/><Relationship Id="rId1091" Type="http://schemas.openxmlformats.org/officeDocument/2006/relationships/hyperlink" Target="javascript:openLinkReference(&apos;13&apos;)" TargetMode="External"/><Relationship Id="rId1092" Type="http://schemas.openxmlformats.org/officeDocument/2006/relationships/hyperlink" Target="javascript:openLinkReference(&apos;13&apos;)" TargetMode="External"/><Relationship Id="rId1093" Type="http://schemas.openxmlformats.org/officeDocument/2006/relationships/hyperlink" Target="javascript:openLinkReference(&apos;237&apos;)" TargetMode="External"/><Relationship Id="rId1094" Type="http://schemas.openxmlformats.org/officeDocument/2006/relationships/hyperlink" Target="javascript:openLinkReference(&apos;237&apos;)" TargetMode="External"/><Relationship Id="rId1095" Type="http://schemas.openxmlformats.org/officeDocument/2006/relationships/hyperlink" Target="javascript:openLinkReference(&apos;237&apos;)" TargetMode="External"/><Relationship Id="rId1096" Type="http://schemas.openxmlformats.org/officeDocument/2006/relationships/hyperlink" Target="javascript:openLinkReference(&apos;13&apos;)" TargetMode="External"/><Relationship Id="rId1097" Type="http://schemas.openxmlformats.org/officeDocument/2006/relationships/hyperlink" Target="javascript:openLinkReference(&apos;13&apos;)" TargetMode="External"/><Relationship Id="rId1098" Type="http://schemas.openxmlformats.org/officeDocument/2006/relationships/hyperlink" Target="javascript:openLinkReference(&apos;237&apos;)" TargetMode="External"/><Relationship Id="rId1099" Type="http://schemas.openxmlformats.org/officeDocument/2006/relationships/hyperlink" Target="javascript:openLinkReference(&apos;13&apos;)" TargetMode="External"/><Relationship Id="rId1100" Type="http://schemas.openxmlformats.org/officeDocument/2006/relationships/hyperlink" Target="javascript:openLinkReference(&apos;237&apos;)" TargetMode="External"/><Relationship Id="rId1101" Type="http://schemas.openxmlformats.org/officeDocument/2006/relationships/hyperlink" Target="javascript:openLinkReference(&apos;13&apos;)" TargetMode="External"/><Relationship Id="rId1102" Type="http://schemas.openxmlformats.org/officeDocument/2006/relationships/hyperlink" Target="javascript:openLinkReference(&apos;13&apos;)" TargetMode="External"/><Relationship Id="rId1103" Type="http://schemas.openxmlformats.org/officeDocument/2006/relationships/hyperlink" Target="javascript:openLinkReference(&apos;237&apos;)" TargetMode="External"/><Relationship Id="rId1104" Type="http://schemas.openxmlformats.org/officeDocument/2006/relationships/hyperlink" Target="javascript:openLinkReference(&apos;13&apos;)" TargetMode="External"/><Relationship Id="rId1105" Type="http://schemas.openxmlformats.org/officeDocument/2006/relationships/hyperlink" Target="javascript:openLinkReference(&apos;237&apos;)" TargetMode="External"/><Relationship Id="rId1106" Type="http://schemas.openxmlformats.org/officeDocument/2006/relationships/hyperlink" Target="javascript:openLinkReference(&apos;237&apos;)" TargetMode="External"/><Relationship Id="rId1107" Type="http://schemas.openxmlformats.org/officeDocument/2006/relationships/hyperlink" Target="javascript:openLinkReference(&apos;237&apos;)" TargetMode="External"/><Relationship Id="rId1108" Type="http://schemas.openxmlformats.org/officeDocument/2006/relationships/hyperlink" Target="javascript:openLinkReference(&apos;237&apos;)" TargetMode="External"/><Relationship Id="rId1109" Type="http://schemas.openxmlformats.org/officeDocument/2006/relationships/hyperlink" Target="javascript:openLinkReference(&apos;13&apos;)" TargetMode="External"/><Relationship Id="rId1110" Type="http://schemas.openxmlformats.org/officeDocument/2006/relationships/hyperlink" Target="javascript:openLinkReference(&apos;13&apos;)" TargetMode="External"/><Relationship Id="rId1111" Type="http://schemas.openxmlformats.org/officeDocument/2006/relationships/hyperlink" Target="javascript:openLinkReference(&apos;237&apos;)" TargetMode="External"/><Relationship Id="rId1112" Type="http://schemas.openxmlformats.org/officeDocument/2006/relationships/hyperlink" Target="javascript:openLinkReference(&apos;237&apos;)" TargetMode="External"/><Relationship Id="rId1113" Type="http://schemas.openxmlformats.org/officeDocument/2006/relationships/hyperlink" Target="javascript:openLinkReference(&apos;237&apos;)" TargetMode="External"/><Relationship Id="rId1114" Type="http://schemas.openxmlformats.org/officeDocument/2006/relationships/hyperlink" Target="javascript:openLinkReference(&apos;67&apos;)" TargetMode="External"/><Relationship Id="rId1115" Type="http://schemas.openxmlformats.org/officeDocument/2006/relationships/hyperlink" Target="javascript:openLinkReference(&apos;60&apos;)" TargetMode="External"/><Relationship Id="rId1116" Type="http://schemas.openxmlformats.org/officeDocument/2006/relationships/hyperlink" Target="javascript:openLinkReference(&apos;60&apos;)" TargetMode="External"/><Relationship Id="rId1117" Type="http://schemas.openxmlformats.org/officeDocument/2006/relationships/hyperlink" Target="javascript:openLinkReference(&apos;60&apos;)" TargetMode="External"/><Relationship Id="rId1118" Type="http://schemas.openxmlformats.org/officeDocument/2006/relationships/hyperlink" Target="javascript:openLinkReference(&apos;67&apos;)" TargetMode="External"/><Relationship Id="rId1119" Type="http://schemas.openxmlformats.org/officeDocument/2006/relationships/hyperlink" Target="javascript:openLinkReference(&apos;60&apos;)" TargetMode="External"/><Relationship Id="rId1120" Type="http://schemas.openxmlformats.org/officeDocument/2006/relationships/hyperlink" Target="javascript:openLinkReference(&apos;67&apos;)" TargetMode="External"/><Relationship Id="rId1121" Type="http://schemas.openxmlformats.org/officeDocument/2006/relationships/hyperlink" Target="javascript:openLinkReference(&apos;60&apos;)" TargetMode="External"/><Relationship Id="rId1122" Type="http://schemas.openxmlformats.org/officeDocument/2006/relationships/hyperlink" Target="javascript:openLinkReference(&apos;60&apos;)" TargetMode="External"/><Relationship Id="rId1123" Type="http://schemas.openxmlformats.org/officeDocument/2006/relationships/hyperlink" Target="javascript:openLinkReference(&apos;67&apos;)" TargetMode="External"/><Relationship Id="rId1124" Type="http://schemas.openxmlformats.org/officeDocument/2006/relationships/hyperlink" Target="javascript:openLinkReference(&apos;60&apos;)" TargetMode="External"/><Relationship Id="rId1125" Type="http://schemas.openxmlformats.org/officeDocument/2006/relationships/hyperlink" Target="javascript:openLinkReference(&apos;60&apos;)" TargetMode="External"/><Relationship Id="rId1126" Type="http://schemas.openxmlformats.org/officeDocument/2006/relationships/hyperlink" Target="javascript:openLinkReference(&apos;60&apos;)" TargetMode="External"/><Relationship Id="rId1127" Type="http://schemas.openxmlformats.org/officeDocument/2006/relationships/hyperlink" Target="javascript:openLinkReference(&apos;60&apos;)" TargetMode="External"/><Relationship Id="rId1128" Type="http://schemas.openxmlformats.org/officeDocument/2006/relationships/hyperlink" Target="javascript:openLinkReference(&apos;60&apos;)" TargetMode="External"/><Relationship Id="rId1129" Type="http://schemas.openxmlformats.org/officeDocument/2006/relationships/hyperlink" Target="javascript:openLinkReference(&apos;60&apos;)" TargetMode="External"/><Relationship Id="rId1130" Type="http://schemas.openxmlformats.org/officeDocument/2006/relationships/hyperlink" Target="javascript:openLinkReference(&apos;60&apos;)" TargetMode="External"/><Relationship Id="rId1131" Type="http://schemas.openxmlformats.org/officeDocument/2006/relationships/hyperlink" Target="javascript:openLinkReference(&apos;60&apos;)" TargetMode="External"/><Relationship Id="rId1132" Type="http://schemas.openxmlformats.org/officeDocument/2006/relationships/hyperlink" Target="javascript:openLinkReference(&apos;60&apos;)" TargetMode="External"/><Relationship Id="rId1133" Type="http://schemas.openxmlformats.org/officeDocument/2006/relationships/hyperlink" Target="javascript:openLinkReference(&apos;237&apos;)" TargetMode="External"/><Relationship Id="rId1134" Type="http://schemas.openxmlformats.org/officeDocument/2006/relationships/hyperlink" Target="javascript:openLinkReference(&apos;67&apos;)" TargetMode="External"/><Relationship Id="rId1135" Type="http://schemas.openxmlformats.org/officeDocument/2006/relationships/hyperlink" Target="javascript:openLinkReference(&apos;67&apos;)" TargetMode="External"/><Relationship Id="rId1136" Type="http://schemas.openxmlformats.org/officeDocument/2006/relationships/hyperlink" Target="javascript:openLinkReference(&apos;67&apos;)" TargetMode="External"/><Relationship Id="rId1137" Type="http://schemas.openxmlformats.org/officeDocument/2006/relationships/hyperlink" Target="javascript:openLinkReference(&apos;60&apos;)" TargetMode="External"/><Relationship Id="rId1138" Type="http://schemas.openxmlformats.org/officeDocument/2006/relationships/hyperlink" Target="javascript:openLinkReference(&apos;60&apos;)" TargetMode="External"/><Relationship Id="rId1139" Type="http://schemas.openxmlformats.org/officeDocument/2006/relationships/hyperlink" Target="javascript:openLinkReference(&apos;237&apos;)" TargetMode="External"/><Relationship Id="rId1140" Type="http://schemas.openxmlformats.org/officeDocument/2006/relationships/hyperlink" Target="javascript:openLinkReference(&apos;60&apos;)" TargetMode="External"/><Relationship Id="rId1141" Type="http://schemas.openxmlformats.org/officeDocument/2006/relationships/hyperlink" Target="javascript:openLinkReference(&apos;60&apos;)" TargetMode="External"/><Relationship Id="rId1142" Type="http://schemas.openxmlformats.org/officeDocument/2006/relationships/hyperlink" Target="javascript:openLinkReference(&apos;67&apos;)" TargetMode="External"/><Relationship Id="rId1143" Type="http://schemas.openxmlformats.org/officeDocument/2006/relationships/hyperlink" Target="javascript:openLinkReference(&apos;60&apos;)" TargetMode="External"/><Relationship Id="rId1144" Type="http://schemas.openxmlformats.org/officeDocument/2006/relationships/hyperlink" Target="javascript:openLinkReference(&apos;60&apos;)" TargetMode="External"/><Relationship Id="rId1145" Type="http://schemas.openxmlformats.org/officeDocument/2006/relationships/hyperlink" Target="javascript:openLinkReference(&apos;67&apos;)" TargetMode="External"/><Relationship Id="rId1146" Type="http://schemas.openxmlformats.org/officeDocument/2006/relationships/hyperlink" Target="javascript:openLinkReference(&apos;67&apos;)" TargetMode="External"/><Relationship Id="rId1147" Type="http://schemas.openxmlformats.org/officeDocument/2006/relationships/hyperlink" Target="javascript:openLinkReference(&apos;67&apos;)" TargetMode="External"/><Relationship Id="rId1148" Type="http://schemas.openxmlformats.org/officeDocument/2006/relationships/hyperlink" Target="javascript:openLinkReference(&apos;237&apos;)" TargetMode="External"/><Relationship Id="rId1149" Type="http://schemas.openxmlformats.org/officeDocument/2006/relationships/hyperlink" Target="javascript:openLinkReference(&apos;237&apos;)" TargetMode="External"/><Relationship Id="rId1150" Type="http://schemas.openxmlformats.org/officeDocument/2006/relationships/hyperlink" Target="javascript:openLinkReference(&apos;237&apos;)" TargetMode="External"/><Relationship Id="rId1151" Type="http://schemas.openxmlformats.org/officeDocument/2006/relationships/hyperlink" Target="javascript:openLinkReference(&apos;237&apos;)" TargetMode="External"/><Relationship Id="rId1152" Type="http://schemas.openxmlformats.org/officeDocument/2006/relationships/hyperlink" Target="javascript:openLinkReference(&apos;237&apos;)" TargetMode="External"/><Relationship Id="rId1153" Type="http://schemas.openxmlformats.org/officeDocument/2006/relationships/hyperlink" Target="javascript:openLinkReference(&apos;237&apos;)" TargetMode="External"/><Relationship Id="rId1154" Type="http://schemas.openxmlformats.org/officeDocument/2006/relationships/hyperlink" Target="javascript:openLinkReference(&apos;239&apos;)" TargetMode="External"/><Relationship Id="rId1155" Type="http://schemas.openxmlformats.org/officeDocument/2006/relationships/hyperlink" Target="javascript:openLinkReference(&apos;239&apos;)" TargetMode="External"/><Relationship Id="rId1156" Type="http://schemas.openxmlformats.org/officeDocument/2006/relationships/hyperlink" Target="javascript:openLinkReference(&apos;239&apos;)" TargetMode="External"/><Relationship Id="rId1157" Type="http://schemas.openxmlformats.org/officeDocument/2006/relationships/hyperlink" Target="javascript:openLinkReference(&apos;237&apos;)" TargetMode="External"/><Relationship Id="rId1158" Type="http://schemas.openxmlformats.org/officeDocument/2006/relationships/hyperlink" Target="javascript:openLinkReference(&apos;91&apos;)" TargetMode="External"/><Relationship Id="rId1159" Type="http://schemas.openxmlformats.org/officeDocument/2006/relationships/hyperlink" Target="javascript:openLinkReference(&apos;91&apos;)" TargetMode="External"/><Relationship Id="rId1160" Type="http://schemas.openxmlformats.org/officeDocument/2006/relationships/hyperlink" Target="javascript:openLinkReference(&apos;91&apos;)" TargetMode="External"/><Relationship Id="rId1161" Type="http://schemas.openxmlformats.org/officeDocument/2006/relationships/hyperlink" Target="javascript:openLinkReference(&apos;237&apos;)" TargetMode="External"/><Relationship Id="rId1162" Type="http://schemas.openxmlformats.org/officeDocument/2006/relationships/hyperlink" Target="javascript:openLinkReference(&apos;237&apos;)" TargetMode="External"/><Relationship Id="rId1163" Type="http://schemas.openxmlformats.org/officeDocument/2006/relationships/hyperlink" Target="javascript:openLinkReference(&apos;131&apos;)" TargetMode="External"/><Relationship Id="rId1164" Type="http://schemas.openxmlformats.org/officeDocument/2006/relationships/hyperlink" Target="javascript:openLinkReference(&apos;237&apos;)" TargetMode="External"/><Relationship Id="rId1165" Type="http://schemas.openxmlformats.org/officeDocument/2006/relationships/hyperlink" Target="javascript:openLinkReference(&apos;131&apos;)" TargetMode="External"/><Relationship Id="rId1166" Type="http://schemas.openxmlformats.org/officeDocument/2006/relationships/hyperlink" Target="javascript:openLinkReference(&apos;237&apos;)" TargetMode="External"/><Relationship Id="rId1167" Type="http://schemas.openxmlformats.org/officeDocument/2006/relationships/hyperlink" Target="javascript:openLinkReference(&apos;237&apos;)" TargetMode="External"/><Relationship Id="rId1168" Type="http://schemas.openxmlformats.org/officeDocument/2006/relationships/hyperlink" Target="javascript:openLinkReference(&apos;237&apos;)" TargetMode="External"/><Relationship Id="rId1169" Type="http://schemas.openxmlformats.org/officeDocument/2006/relationships/hyperlink" Target="javascript:openLinkReference(&apos;237&apos;)" TargetMode="External"/><Relationship Id="rId1170" Type="http://schemas.openxmlformats.org/officeDocument/2006/relationships/hyperlink" Target="javascript:openLinkReference(&apos;237&apos;)" TargetMode="External"/><Relationship Id="rId1171" Type="http://schemas.openxmlformats.org/officeDocument/2006/relationships/hyperlink" Target="javascript:openLinkReference(&apos;237&apos;)" TargetMode="External"/><Relationship Id="rId1172" Type="http://schemas.openxmlformats.org/officeDocument/2006/relationships/hyperlink" Target="javascript:openLinkReference(&apos;237&apos;)" TargetMode="External"/><Relationship Id="rId1173" Type="http://schemas.openxmlformats.org/officeDocument/2006/relationships/hyperlink" Target="javascript:openLinkReference(&apos;237&apos;)" TargetMode="External"/><Relationship Id="rId1174" Type="http://schemas.openxmlformats.org/officeDocument/2006/relationships/hyperlink" Target="javascript:openLinkReference(&apos;237&apos;)" TargetMode="External"/><Relationship Id="rId1175" Type="http://schemas.openxmlformats.org/officeDocument/2006/relationships/hyperlink" Target="javascript:openLinkReference(&apos;237&apos;)" TargetMode="External"/><Relationship Id="rId1176" Type="http://schemas.openxmlformats.org/officeDocument/2006/relationships/hyperlink" Target="javascript:openLinkReference(&apos;237&apos;)" TargetMode="External"/><Relationship Id="rId1177" Type="http://schemas.openxmlformats.org/officeDocument/2006/relationships/hyperlink" Target="javascript:openLinkReference(&apos;237&apos;)" TargetMode="External"/><Relationship Id="rId1178" Type="http://schemas.openxmlformats.org/officeDocument/2006/relationships/hyperlink" Target="javascript:openLinkReference(&apos;237&apos;)" TargetMode="External"/><Relationship Id="rId1179" Type="http://schemas.openxmlformats.org/officeDocument/2006/relationships/hyperlink" Target="javascript:openLinkReference(&apos;237&apos;)" TargetMode="External"/><Relationship Id="rId1180" Type="http://schemas.openxmlformats.org/officeDocument/2006/relationships/hyperlink" Target="javascript:openLinkReference(&apos;237&apos;)" TargetMode="External"/><Relationship Id="rId1181" Type="http://schemas.openxmlformats.org/officeDocument/2006/relationships/hyperlink" Target="javascript:openLinkReference(&apos;237&apos;)" TargetMode="External"/><Relationship Id="rId1182" Type="http://schemas.openxmlformats.org/officeDocument/2006/relationships/hyperlink" Target="javascript:openLinkReference(&apos;237&apos;)" TargetMode="External"/><Relationship Id="rId1183" Type="http://schemas.openxmlformats.org/officeDocument/2006/relationships/hyperlink" Target="javascript:openLinkReference(&apos;237&apos;)" TargetMode="External"/><Relationship Id="rId1184" Type="http://schemas.openxmlformats.org/officeDocument/2006/relationships/hyperlink" Target="javascript:openLinkReference(&apos;237&apos;)" TargetMode="External"/><Relationship Id="rId1185" Type="http://schemas.openxmlformats.org/officeDocument/2006/relationships/hyperlink" Target="javascript:openLinkReference(&apos;237&apos;)" TargetMode="External"/><Relationship Id="rId1186" Type="http://schemas.openxmlformats.org/officeDocument/2006/relationships/hyperlink" Target="javascript:openLinkReference(&apos;237&apos;)" TargetMode="External"/><Relationship Id="rId1187" Type="http://schemas.openxmlformats.org/officeDocument/2006/relationships/hyperlink" Target="javascript:openLinkReference(&apos;237&apos;)" TargetMode="External"/><Relationship Id="rId1188" Type="http://schemas.openxmlformats.org/officeDocument/2006/relationships/hyperlink" Target="javascript:openLinkReference(&apos;237&apos;)" TargetMode="External"/><Relationship Id="rId1189" Type="http://schemas.openxmlformats.org/officeDocument/2006/relationships/hyperlink" Target="javascript:openLinkReference(&apos;237&apos;)" TargetMode="External"/><Relationship Id="rId1190" Type="http://schemas.openxmlformats.org/officeDocument/2006/relationships/hyperlink" Target="javascript:openLinkReference(&apos;237&apos;)" TargetMode="External"/><Relationship Id="rId1191" Type="http://schemas.openxmlformats.org/officeDocument/2006/relationships/hyperlink" Target="javascript:openLinkReference(&apos;237&apos;)" TargetMode="External"/><Relationship Id="rId1192" Type="http://schemas.openxmlformats.org/officeDocument/2006/relationships/hyperlink" Target="javascript:openLinkReference(&apos;237&apos;)" TargetMode="External"/><Relationship Id="rId1193" Type="http://schemas.openxmlformats.org/officeDocument/2006/relationships/hyperlink" Target="javascript:openLinkReference(&apos;237&apos;)" TargetMode="External"/><Relationship Id="rId1194" Type="http://schemas.openxmlformats.org/officeDocument/2006/relationships/hyperlink" Target="javascript:openLinkReference(&apos;237&apos;)" TargetMode="External"/><Relationship Id="rId1195" Type="http://schemas.openxmlformats.org/officeDocument/2006/relationships/hyperlink" Target="javascript:openLinkReference(&apos;237&apos;)" TargetMode="External"/><Relationship Id="rId1196" Type="http://schemas.openxmlformats.org/officeDocument/2006/relationships/hyperlink" Target="javascript:openLinkReference(&apos;110&apos;)" TargetMode="External"/><Relationship Id="rId1197" Type="http://schemas.openxmlformats.org/officeDocument/2006/relationships/hyperlink" Target="javascript:openLinkReference(&apos;108&apos;)" TargetMode="External"/>
</Relationships>
</file>

<file path=xl/worksheets/_rels/sheet2.xml.rels><?xml version="1.0" encoding="UTF-8"?>
<Relationships xmlns="http://schemas.openxmlformats.org/package/2006/relationships"><Relationship Id="rId1" Type="http://schemas.openxmlformats.org/officeDocument/2006/relationships/hyperlink" Target="javascript:openLinkReference(&apos;13&apos;)" TargetMode="External"/><Relationship Id="rId2" Type="http://schemas.openxmlformats.org/officeDocument/2006/relationships/hyperlink" Target="javascript:openLinkReference(&apos;13&apos;)" TargetMode="External"/><Relationship Id="rId3" Type="http://schemas.openxmlformats.org/officeDocument/2006/relationships/hyperlink" Target="javascript:openLinkReference(&apos;237&apos;)" TargetMode="External"/><Relationship Id="rId4" Type="http://schemas.openxmlformats.org/officeDocument/2006/relationships/hyperlink" Target="javascript:openLinkReference(&apos;237&apos;)" TargetMode="External"/><Relationship Id="rId5" Type="http://schemas.openxmlformats.org/officeDocument/2006/relationships/hyperlink" Target="javascript:openLinkReference(&apos;237&apos;)" TargetMode="External"/><Relationship Id="rId6" Type="http://schemas.openxmlformats.org/officeDocument/2006/relationships/hyperlink" Target="javascript:openLinkReference(&apos;237&apos;)" TargetMode="External"/><Relationship Id="rId7" Type="http://schemas.openxmlformats.org/officeDocument/2006/relationships/hyperlink" Target="javascript:openLinkReference(&apos;237&apos;)" TargetMode="External"/><Relationship Id="rId8" Type="http://schemas.openxmlformats.org/officeDocument/2006/relationships/hyperlink" Target="javascript:openLinkReference(&apos;13&apos;)" TargetMode="External"/><Relationship Id="rId9" Type="http://schemas.openxmlformats.org/officeDocument/2006/relationships/hyperlink" Target="javascript:openLinkReference(&apos;13&apos;)" TargetMode="External"/><Relationship Id="rId10" Type="http://schemas.openxmlformats.org/officeDocument/2006/relationships/hyperlink" Target="javascript:openLinkReference(&apos;13&apos;)" TargetMode="External"/><Relationship Id="rId11" Type="http://schemas.openxmlformats.org/officeDocument/2006/relationships/hyperlink" Target="javascript:openLinkReference(&apos;13&apos;)" TargetMode="External"/><Relationship Id="rId12" Type="http://schemas.openxmlformats.org/officeDocument/2006/relationships/hyperlink" Target="javascript:openLinkReference(&apos;13&apos;)" TargetMode="External"/><Relationship Id="rId13" Type="http://schemas.openxmlformats.org/officeDocument/2006/relationships/hyperlink" Target="javascript:openLinkReference(&apos;13&apos;)" TargetMode="External"/><Relationship Id="rId14" Type="http://schemas.openxmlformats.org/officeDocument/2006/relationships/hyperlink" Target="javascript:openLinkReference(&apos;79&apos;)" TargetMode="External"/><Relationship Id="rId15" Type="http://schemas.openxmlformats.org/officeDocument/2006/relationships/hyperlink" Target="javascript:openLinkReference(&apos;79&apos;)" TargetMode="External"/><Relationship Id="rId16" Type="http://schemas.openxmlformats.org/officeDocument/2006/relationships/hyperlink" Target="javascript:openLinkReference(&apos;237&apos;)" TargetMode="External"/><Relationship Id="rId17" Type="http://schemas.openxmlformats.org/officeDocument/2006/relationships/hyperlink" Target="javascript:openLinkReference(&apos;237&apos;)" TargetMode="External"/><Relationship Id="rId18" Type="http://schemas.openxmlformats.org/officeDocument/2006/relationships/hyperlink" Target="javascript:openLinkReference(&apos;237&apos;)" TargetMode="External"/><Relationship Id="rId19" Type="http://schemas.openxmlformats.org/officeDocument/2006/relationships/hyperlink" Target="javascript:openLinkReference(&apos;237&apos;)" TargetMode="External"/><Relationship Id="rId20" Type="http://schemas.openxmlformats.org/officeDocument/2006/relationships/hyperlink" Target="javascript:openLinkReference(&apos;237&apos;)" TargetMode="External"/><Relationship Id="rId21" Type="http://schemas.openxmlformats.org/officeDocument/2006/relationships/hyperlink" Target="javascript:openLinkReference(&apos;237&apos;)" TargetMode="External"/><Relationship Id="rId22" Type="http://schemas.openxmlformats.org/officeDocument/2006/relationships/hyperlink" Target="javascript:openLinkReference(&apos;237&apos;)" TargetMode="External"/><Relationship Id="rId23" Type="http://schemas.openxmlformats.org/officeDocument/2006/relationships/hyperlink" Target="javascript:openLinkReference(&apos;237&apos;)" TargetMode="External"/><Relationship Id="rId24" Type="http://schemas.openxmlformats.org/officeDocument/2006/relationships/hyperlink" Target="javascript:openLinkReference(&apos;237&apos;)" TargetMode="External"/><Relationship Id="rId25" Type="http://schemas.openxmlformats.org/officeDocument/2006/relationships/hyperlink" Target="javascript:openLinkReference(&apos;237&apos;)" TargetMode="External"/><Relationship Id="rId26" Type="http://schemas.openxmlformats.org/officeDocument/2006/relationships/hyperlink" Target="javascript:openLinkReference(&apos;237&apos;)" TargetMode="External"/><Relationship Id="rId27" Type="http://schemas.openxmlformats.org/officeDocument/2006/relationships/hyperlink" Target="javascript:openLinkReference(&apos;237&apos;)" TargetMode="External"/><Relationship Id="rId28" Type="http://schemas.openxmlformats.org/officeDocument/2006/relationships/hyperlink" Target="javascript:openLinkReference(&apos;237&apos;)" TargetMode="External"/><Relationship Id="rId29" Type="http://schemas.openxmlformats.org/officeDocument/2006/relationships/hyperlink" Target="javascript:openLinkReference(&apos;237&apos;)" TargetMode="External"/><Relationship Id="rId30" Type="http://schemas.openxmlformats.org/officeDocument/2006/relationships/hyperlink" Target="javascript:openLinkReference(&apos;237&apos;)" TargetMode="External"/><Relationship Id="rId31" Type="http://schemas.openxmlformats.org/officeDocument/2006/relationships/hyperlink" Target="javascript:openLinkReference(&apos;13&apos;)" TargetMode="External"/><Relationship Id="rId32" Type="http://schemas.openxmlformats.org/officeDocument/2006/relationships/hyperlink" Target="javascript:openLinkReference(&apos;13&apos;)" TargetMode="External"/><Relationship Id="rId33" Type="http://schemas.openxmlformats.org/officeDocument/2006/relationships/hyperlink" Target="javascript:openLinkReference(&apos;237&apos;)" TargetMode="External"/><Relationship Id="rId34" Type="http://schemas.openxmlformats.org/officeDocument/2006/relationships/hyperlink" Target="javascript:openLinkReference(&apos;237&apos;)" TargetMode="External"/><Relationship Id="rId35" Type="http://schemas.openxmlformats.org/officeDocument/2006/relationships/hyperlink" Target="javascript:openLinkReference(&apos;237&apos;)" TargetMode="External"/><Relationship Id="rId36" Type="http://schemas.openxmlformats.org/officeDocument/2006/relationships/hyperlink" Target="javascript:openLinkReference(&apos;237&apos;)" TargetMode="External"/><Relationship Id="rId37" Type="http://schemas.openxmlformats.org/officeDocument/2006/relationships/hyperlink" Target="javascript:openLinkReference(&apos;237&apos;)" TargetMode="External"/><Relationship Id="rId38" Type="http://schemas.openxmlformats.org/officeDocument/2006/relationships/hyperlink" Target="javascript:openLinkReference(&apos;181&apos;)" TargetMode="External"/><Relationship Id="rId39" Type="http://schemas.openxmlformats.org/officeDocument/2006/relationships/hyperlink" Target="javascript:openLinkReference(&apos;181&apos;)" TargetMode="External"/><Relationship Id="rId40" Type="http://schemas.openxmlformats.org/officeDocument/2006/relationships/hyperlink" Target="javascript:openLinkReference(&apos;237&apos;)" TargetMode="External"/><Relationship Id="rId41" Type="http://schemas.openxmlformats.org/officeDocument/2006/relationships/hyperlink" Target="javascript:openLinkReference(&apos;237&apos;)" TargetMode="External"/><Relationship Id="rId42" Type="http://schemas.openxmlformats.org/officeDocument/2006/relationships/hyperlink" Target="javascript:openLinkReference(&apos;237&apos;)" TargetMode="External"/><Relationship Id="rId43" Type="http://schemas.openxmlformats.org/officeDocument/2006/relationships/hyperlink" Target="javascript:openLinkReference(&apos;237&apos;)" TargetMode="External"/><Relationship Id="rId44" Type="http://schemas.openxmlformats.org/officeDocument/2006/relationships/hyperlink" Target="javascript:openLinkReference(&apos;237&apos;)" TargetMode="External"/><Relationship Id="rId45" Type="http://schemas.openxmlformats.org/officeDocument/2006/relationships/hyperlink" Target="javascript:openLinkReference(&apos;82&apos;)" TargetMode="External"/><Relationship Id="rId46" Type="http://schemas.openxmlformats.org/officeDocument/2006/relationships/hyperlink" Target="javascript:openLinkReference(&apos;82&apos;)" TargetMode="External"/><Relationship Id="rId47" Type="http://schemas.openxmlformats.org/officeDocument/2006/relationships/hyperlink" Target="javascript:openLinkReference(&apos;181&apos;)" TargetMode="External"/><Relationship Id="rId48" Type="http://schemas.openxmlformats.org/officeDocument/2006/relationships/hyperlink" Target="javascript:openLinkReference(&apos;82&apos;)" TargetMode="External"/><Relationship Id="rId49" Type="http://schemas.openxmlformats.org/officeDocument/2006/relationships/hyperlink" Target="javascript:openLinkReference(&apos;237&apos;)" TargetMode="External"/><Relationship Id="rId50" Type="http://schemas.openxmlformats.org/officeDocument/2006/relationships/hyperlink" Target="javascript:openLinkReference(&apos;79&apos;)" TargetMode="External"/><Relationship Id="rId51" Type="http://schemas.openxmlformats.org/officeDocument/2006/relationships/hyperlink" Target="javascript:openLinkReference(&apos;104&apos;)" TargetMode="External"/><Relationship Id="rId52" Type="http://schemas.openxmlformats.org/officeDocument/2006/relationships/hyperlink" Target="javascript:openLinkReference(&apos;237&apos;)" TargetMode="External"/><Relationship Id="rId53" Type="http://schemas.openxmlformats.org/officeDocument/2006/relationships/hyperlink" Target="javascript:openLinkReference(&apos;237&apos;)" TargetMode="External"/><Relationship Id="rId54" Type="http://schemas.openxmlformats.org/officeDocument/2006/relationships/hyperlink" Target="javascript:openLinkReference(&apos;237&apos;)" TargetMode="External"/><Relationship Id="rId55" Type="http://schemas.openxmlformats.org/officeDocument/2006/relationships/hyperlink" Target="javascript:openLinkReference(&apos;237&apos;)" TargetMode="External"/><Relationship Id="rId56" Type="http://schemas.openxmlformats.org/officeDocument/2006/relationships/hyperlink" Target="javascript:openLinkReference(&apos;237&apos;)" TargetMode="External"/><Relationship Id="rId57" Type="http://schemas.openxmlformats.org/officeDocument/2006/relationships/hyperlink" Target="javascript:openLinkReference(&apos;237&apos;)" TargetMode="External"/><Relationship Id="rId58" Type="http://schemas.openxmlformats.org/officeDocument/2006/relationships/hyperlink" Target="javascript:openLinkReference(&apos;237&apos;)" TargetMode="External"/><Relationship Id="rId59" Type="http://schemas.openxmlformats.org/officeDocument/2006/relationships/hyperlink" Target="javascript:openLinkReference(&apos;237&apos;)" TargetMode="External"/><Relationship Id="rId60" Type="http://schemas.openxmlformats.org/officeDocument/2006/relationships/hyperlink" Target="javascript:openLinkReference(&apos;237&apos;)" TargetMode="External"/><Relationship Id="rId61" Type="http://schemas.openxmlformats.org/officeDocument/2006/relationships/hyperlink" Target="javascript:openLinkReference(&apos;237&apos;)" TargetMode="External"/><Relationship Id="rId62" Type="http://schemas.openxmlformats.org/officeDocument/2006/relationships/hyperlink" Target="javascript:openLinkReference(&apos;237&apos;)" TargetMode="External"/><Relationship Id="rId63" Type="http://schemas.openxmlformats.org/officeDocument/2006/relationships/hyperlink" Target="javascript:openLinkReference(&apos;237&apos;)" TargetMode="External"/><Relationship Id="rId64" Type="http://schemas.openxmlformats.org/officeDocument/2006/relationships/hyperlink" Target="javascript:openLinkReference(&apos;276&apos;)" TargetMode="External"/><Relationship Id="rId65" Type="http://schemas.openxmlformats.org/officeDocument/2006/relationships/hyperlink" Target="javascript:openLinkReference(&apos;279&apos;)" TargetMode="External"/><Relationship Id="rId66" Type="http://schemas.openxmlformats.org/officeDocument/2006/relationships/hyperlink" Target="javascript:openLinkReference(&apos;41&apos;)" TargetMode="External"/><Relationship Id="rId67" Type="http://schemas.openxmlformats.org/officeDocument/2006/relationships/hyperlink" Target="javascript:openLinkReference(&apos;237&apos;)" TargetMode="External"/><Relationship Id="rId68" Type="http://schemas.openxmlformats.org/officeDocument/2006/relationships/hyperlink" Target="javascript:openLinkReference(&apos;237&apos;)" TargetMode="External"/><Relationship Id="rId69" Type="http://schemas.openxmlformats.org/officeDocument/2006/relationships/hyperlink" Target="javascript:openLinkReference(&apos;237&apos;)" TargetMode="External"/><Relationship Id="rId70" Type="http://schemas.openxmlformats.org/officeDocument/2006/relationships/hyperlink" Target="javascript:openLinkReference(&apos;237&apos;)" TargetMode="External"/><Relationship Id="rId71" Type="http://schemas.openxmlformats.org/officeDocument/2006/relationships/hyperlink" Target="javascript:openLinkReference(&apos;237&apos;)" TargetMode="External"/><Relationship Id="rId72" Type="http://schemas.openxmlformats.org/officeDocument/2006/relationships/hyperlink" Target="javascript:openLinkReference(&apos;237&apos;)" TargetMode="External"/><Relationship Id="rId73" Type="http://schemas.openxmlformats.org/officeDocument/2006/relationships/hyperlink" Target="javascript:openLinkReference(&apos;237&apos;)" TargetMode="External"/><Relationship Id="rId74" Type="http://schemas.openxmlformats.org/officeDocument/2006/relationships/hyperlink" Target="javascript:openLinkReference(&apos;237&apos;)" TargetMode="External"/><Relationship Id="rId75" Type="http://schemas.openxmlformats.org/officeDocument/2006/relationships/hyperlink" Target="javascript:openLinkReference(&apos;237&apos;)" TargetMode="External"/><Relationship Id="rId76" Type="http://schemas.openxmlformats.org/officeDocument/2006/relationships/hyperlink" Target="javascript:openLinkReference(&apos;237&apos;)" TargetMode="External"/><Relationship Id="rId77" Type="http://schemas.openxmlformats.org/officeDocument/2006/relationships/hyperlink" Target="javascript:openLinkReference(&apos;237&apos;)" TargetMode="External"/><Relationship Id="rId78" Type="http://schemas.openxmlformats.org/officeDocument/2006/relationships/hyperlink" Target="javascript:openLinkReference(&apos;237&apos;)" TargetMode="External"/><Relationship Id="rId79" Type="http://schemas.openxmlformats.org/officeDocument/2006/relationships/hyperlink" Target="javascript:openLinkReference(&apos;237&apos;)" TargetMode="External"/><Relationship Id="rId80" Type="http://schemas.openxmlformats.org/officeDocument/2006/relationships/hyperlink" Target="javascript:openLinkReference(&apos;237&apos;)" TargetMode="External"/><Relationship Id="rId81" Type="http://schemas.openxmlformats.org/officeDocument/2006/relationships/hyperlink" Target="javascript:openLinkReference(&apos;237&apos;)" TargetMode="External"/><Relationship Id="rId82" Type="http://schemas.openxmlformats.org/officeDocument/2006/relationships/hyperlink" Target="javascript:openLinkReference(&apos;237&apos;)" TargetMode="External"/><Relationship Id="rId83" Type="http://schemas.openxmlformats.org/officeDocument/2006/relationships/hyperlink" Target="javascript:openLinkReference(&apos;24&apos;)" TargetMode="External"/><Relationship Id="rId84" Type="http://schemas.openxmlformats.org/officeDocument/2006/relationships/hyperlink" Target="javascript:openLinkReference(&apos;79&apos;)" TargetMode="External"/><Relationship Id="rId85" Type="http://schemas.openxmlformats.org/officeDocument/2006/relationships/hyperlink" Target="javascript:openLinkReference(&apos;79&apos;)" TargetMode="External"/><Relationship Id="rId86" Type="http://schemas.openxmlformats.org/officeDocument/2006/relationships/hyperlink" Target="javascript:openLinkReference(&apos;79&apos;)" TargetMode="External"/><Relationship Id="rId87" Type="http://schemas.openxmlformats.org/officeDocument/2006/relationships/hyperlink" Target="javascript:openLinkReference(&apos;106&apos;)" TargetMode="External"/><Relationship Id="rId88" Type="http://schemas.openxmlformats.org/officeDocument/2006/relationships/hyperlink" Target="javascript:openLinkReference(&apos;237&apos;)" TargetMode="External"/><Relationship Id="rId89" Type="http://schemas.openxmlformats.org/officeDocument/2006/relationships/hyperlink" Target="javascript:openLinkReference(&apos;237&apos;)" TargetMode="External"/><Relationship Id="rId90" Type="http://schemas.openxmlformats.org/officeDocument/2006/relationships/hyperlink" Target="javascript:openLinkReference(&apos;237&apos;)" TargetMode="External"/><Relationship Id="rId91" Type="http://schemas.openxmlformats.org/officeDocument/2006/relationships/hyperlink" Target="javascript:openLinkReference(&apos;237&apos;)" TargetMode="External"/><Relationship Id="rId92" Type="http://schemas.openxmlformats.org/officeDocument/2006/relationships/hyperlink" Target="javascript:openLinkReference(&apos;237&apos;)" TargetMode="External"/><Relationship Id="rId93" Type="http://schemas.openxmlformats.org/officeDocument/2006/relationships/hyperlink" Target="javascript:openLinkReference(&apos;237&apos;)" TargetMode="External"/><Relationship Id="rId94" Type="http://schemas.openxmlformats.org/officeDocument/2006/relationships/hyperlink" Target="javascript:openLinkReference(&apos;237&apos;)" TargetMode="External"/><Relationship Id="rId95" Type="http://schemas.openxmlformats.org/officeDocument/2006/relationships/hyperlink" Target="javascript:openLinkReference(&apos;237&apos;)" TargetMode="External"/><Relationship Id="rId96" Type="http://schemas.openxmlformats.org/officeDocument/2006/relationships/hyperlink" Target="javascript:openLinkReference(&apos;237&apos;)" TargetMode="External"/><Relationship Id="rId97" Type="http://schemas.openxmlformats.org/officeDocument/2006/relationships/hyperlink" Target="javascript:openLinkReference(&apos;237&apos;)" TargetMode="External"/><Relationship Id="rId98" Type="http://schemas.openxmlformats.org/officeDocument/2006/relationships/hyperlink" Target="javascript:openLinkReference(&apos;237&apos;)" TargetMode="External"/><Relationship Id="rId99" Type="http://schemas.openxmlformats.org/officeDocument/2006/relationships/hyperlink" Target="javascript:openLinkReference(&apos;237&apos;)" TargetMode="External"/><Relationship Id="rId100" Type="http://schemas.openxmlformats.org/officeDocument/2006/relationships/hyperlink" Target="javascript:openLinkReference(&apos;237&apos;)" TargetMode="External"/><Relationship Id="rId101" Type="http://schemas.openxmlformats.org/officeDocument/2006/relationships/hyperlink" Target="javascript:openLinkReference(&apos;63&apos;)" TargetMode="External"/><Relationship Id="rId102" Type="http://schemas.openxmlformats.org/officeDocument/2006/relationships/hyperlink" Target="javascript:openLinkReference(&apos;63&apos;)" TargetMode="External"/><Relationship Id="rId103" Type="http://schemas.openxmlformats.org/officeDocument/2006/relationships/hyperlink" Target="javascript:openLinkReference(&apos;69&apos;)" TargetMode="External"/><Relationship Id="rId104" Type="http://schemas.openxmlformats.org/officeDocument/2006/relationships/hyperlink" Target="javascript:openLinkReference(&apos;106&apos;)" TargetMode="External"/><Relationship Id="rId105" Type="http://schemas.openxmlformats.org/officeDocument/2006/relationships/hyperlink" Target="javascript:openLinkReference(&apos;237&apos;)" TargetMode="External"/><Relationship Id="rId106" Type="http://schemas.openxmlformats.org/officeDocument/2006/relationships/hyperlink" Target="javascript:openLinkReference(&apos;237&apos;)" TargetMode="External"/><Relationship Id="rId107" Type="http://schemas.openxmlformats.org/officeDocument/2006/relationships/hyperlink" Target="javascript:openLinkReference(&apos;237&apos;)" TargetMode="External"/><Relationship Id="rId108" Type="http://schemas.openxmlformats.org/officeDocument/2006/relationships/hyperlink" Target="javascript:openLinkReference(&apos;237&apos;)" TargetMode="External"/><Relationship Id="rId109" Type="http://schemas.openxmlformats.org/officeDocument/2006/relationships/hyperlink" Target="javascript:openLinkReference(&apos;237&apos;)" TargetMode="External"/><Relationship Id="rId110" Type="http://schemas.openxmlformats.org/officeDocument/2006/relationships/hyperlink" Target="javascript:openLinkReference(&apos;237&apos;)" TargetMode="External"/><Relationship Id="rId111" Type="http://schemas.openxmlformats.org/officeDocument/2006/relationships/hyperlink" Target="javascript:openLinkReference(&apos;63&apos;)" TargetMode="External"/><Relationship Id="rId112" Type="http://schemas.openxmlformats.org/officeDocument/2006/relationships/hyperlink" Target="javascript:openLinkReference(&apos;117&apos;)" TargetMode="External"/><Relationship Id="rId113" Type="http://schemas.openxmlformats.org/officeDocument/2006/relationships/hyperlink" Target="javascript:openLinkReference(&apos;117&apos;)" TargetMode="External"/><Relationship Id="rId114" Type="http://schemas.openxmlformats.org/officeDocument/2006/relationships/hyperlink" Target="javascript:openLinkReference(&apos;117&apos;)" TargetMode="External"/><Relationship Id="rId115" Type="http://schemas.openxmlformats.org/officeDocument/2006/relationships/hyperlink" Target="javascript:openLinkReference(&apos;117&apos;)" TargetMode="External"/><Relationship Id="rId116" Type="http://schemas.openxmlformats.org/officeDocument/2006/relationships/hyperlink" Target="javascript:openLinkReference(&apos;237&apos;)" TargetMode="External"/><Relationship Id="rId117" Type="http://schemas.openxmlformats.org/officeDocument/2006/relationships/hyperlink" Target="javascript:openLinkReference(&apos;39&apos;)" TargetMode="External"/><Relationship Id="rId118" Type="http://schemas.openxmlformats.org/officeDocument/2006/relationships/hyperlink" Target="javascript:openLinkReference(&apos;237&apos;)" TargetMode="External"/><Relationship Id="rId119" Type="http://schemas.openxmlformats.org/officeDocument/2006/relationships/hyperlink" Target="javascript:openLinkReference(&apos;237&apos;)" TargetMode="External"/><Relationship Id="rId120" Type="http://schemas.openxmlformats.org/officeDocument/2006/relationships/hyperlink" Target="javascript:openLinkReference(&apos;237&apos;)" TargetMode="External"/><Relationship Id="rId121" Type="http://schemas.openxmlformats.org/officeDocument/2006/relationships/hyperlink" Target="javascript:openLinkReference(&apos;237&apos;)" TargetMode="External"/><Relationship Id="rId122" Type="http://schemas.openxmlformats.org/officeDocument/2006/relationships/hyperlink" Target="javascript:openLinkReference(&apos;237&apos;)" TargetMode="External"/><Relationship Id="rId123" Type="http://schemas.openxmlformats.org/officeDocument/2006/relationships/hyperlink" Target="javascript:openLinkReference(&apos;237&apos;)" TargetMode="External"/><Relationship Id="rId124" Type="http://schemas.openxmlformats.org/officeDocument/2006/relationships/hyperlink" Target="javascript:openLinkReference(&apos;237&apos;)" TargetMode="External"/><Relationship Id="rId125" Type="http://schemas.openxmlformats.org/officeDocument/2006/relationships/hyperlink" Target="javascript:openLinkReference(&apos;237&apos;)" TargetMode="External"/><Relationship Id="rId126" Type="http://schemas.openxmlformats.org/officeDocument/2006/relationships/hyperlink" Target="javascript:openLinkReference(&apos;237&apos;)" TargetMode="External"/><Relationship Id="rId127" Type="http://schemas.openxmlformats.org/officeDocument/2006/relationships/hyperlink" Target="javascript:openLinkReference(&apos;237&apos;)" TargetMode="External"/><Relationship Id="rId128" Type="http://schemas.openxmlformats.org/officeDocument/2006/relationships/hyperlink" Target="javascript:openLinkReference(&apos;237&apos;)" TargetMode="External"/><Relationship Id="rId129" Type="http://schemas.openxmlformats.org/officeDocument/2006/relationships/hyperlink" Target="javascript:openLinkReference(&apos;237&apos;)" TargetMode="External"/><Relationship Id="rId130" Type="http://schemas.openxmlformats.org/officeDocument/2006/relationships/hyperlink" Target="javascript:openLinkReference(&apos;79&apos;)" TargetMode="External"/><Relationship Id="rId131" Type="http://schemas.openxmlformats.org/officeDocument/2006/relationships/hyperlink" Target="javascript:openLinkReference(&apos;237&apos;)" TargetMode="External"/><Relationship Id="rId132" Type="http://schemas.openxmlformats.org/officeDocument/2006/relationships/hyperlink" Target="javascript:openLinkReference(&apos;237&apos;)" TargetMode="External"/><Relationship Id="rId133" Type="http://schemas.openxmlformats.org/officeDocument/2006/relationships/hyperlink" Target="javascript:openLinkReference(&apos;237&apos;)" TargetMode="External"/><Relationship Id="rId134" Type="http://schemas.openxmlformats.org/officeDocument/2006/relationships/hyperlink" Target="javascript:openLinkReference(&apos;237&apos;)" TargetMode="External"/><Relationship Id="rId135" Type="http://schemas.openxmlformats.org/officeDocument/2006/relationships/hyperlink" Target="javascript:openLinkReference(&apos;237&apos;)" TargetMode="External"/><Relationship Id="rId136" Type="http://schemas.openxmlformats.org/officeDocument/2006/relationships/hyperlink" Target="javascript:openLinkReference(&apos;237&apos;)" TargetMode="External"/><Relationship Id="rId137" Type="http://schemas.openxmlformats.org/officeDocument/2006/relationships/hyperlink" Target="javascript:openLinkReference(&apos;237&apos;)" TargetMode="External"/><Relationship Id="rId138" Type="http://schemas.openxmlformats.org/officeDocument/2006/relationships/hyperlink" Target="javascript:openLinkReference(&apos;237&apos;)" TargetMode="External"/><Relationship Id="rId139" Type="http://schemas.openxmlformats.org/officeDocument/2006/relationships/hyperlink" Target="javascript:openLinkReference(&apos;237&apos;)" TargetMode="External"/><Relationship Id="rId140" Type="http://schemas.openxmlformats.org/officeDocument/2006/relationships/hyperlink" Target="javascript:openLinkReference(&apos;237&apos;)" TargetMode="External"/><Relationship Id="rId141" Type="http://schemas.openxmlformats.org/officeDocument/2006/relationships/hyperlink" Target="javascript:openLinkReference(&apos;237&apos;)" TargetMode="External"/><Relationship Id="rId142" Type="http://schemas.openxmlformats.org/officeDocument/2006/relationships/hyperlink" Target="javascript:openLinkReference(&apos;237&apos;)" TargetMode="External"/><Relationship Id="rId143" Type="http://schemas.openxmlformats.org/officeDocument/2006/relationships/hyperlink" Target="javascript:openLinkReference(&apos;237&apos;)" TargetMode="External"/><Relationship Id="rId144" Type="http://schemas.openxmlformats.org/officeDocument/2006/relationships/hyperlink" Target="javascript:openLinkReference(&apos;237&apos;)" TargetMode="External"/><Relationship Id="rId145" Type="http://schemas.openxmlformats.org/officeDocument/2006/relationships/hyperlink" Target="javascript:openLinkReference(&apos;237&apos;)" TargetMode="External"/><Relationship Id="rId146" Type="http://schemas.openxmlformats.org/officeDocument/2006/relationships/hyperlink" Target="javascript:openLinkReference(&apos;237&apos;)" TargetMode="External"/><Relationship Id="rId147" Type="http://schemas.openxmlformats.org/officeDocument/2006/relationships/hyperlink" Target="javascript:openLinkReference(&apos;237&apos;)" TargetMode="External"/><Relationship Id="rId148" Type="http://schemas.openxmlformats.org/officeDocument/2006/relationships/hyperlink" Target="javascript:openLinkReference(&apos;237&apos;)" TargetMode="External"/><Relationship Id="rId149" Type="http://schemas.openxmlformats.org/officeDocument/2006/relationships/hyperlink" Target="javascript:openLinkReference(&apos;237&apos;)" TargetMode="External"/><Relationship Id="rId150" Type="http://schemas.openxmlformats.org/officeDocument/2006/relationships/hyperlink" Target="javascript:openLinkReference(&apos;237&apos;)" TargetMode="External"/><Relationship Id="rId151" Type="http://schemas.openxmlformats.org/officeDocument/2006/relationships/hyperlink" Target="javascript:openLinkReference(&apos;79&apos;)" TargetMode="External"/><Relationship Id="rId152" Type="http://schemas.openxmlformats.org/officeDocument/2006/relationships/hyperlink" Target="javascript:openLinkReference(&apos;237&apos;)" TargetMode="External"/><Relationship Id="rId153" Type="http://schemas.openxmlformats.org/officeDocument/2006/relationships/hyperlink" Target="javascript:openLinkReference(&apos;237&apos;)" TargetMode="External"/><Relationship Id="rId154" Type="http://schemas.openxmlformats.org/officeDocument/2006/relationships/hyperlink" Target="javascript:openLinkReference(&apos;237&apos;)" TargetMode="External"/><Relationship Id="rId155" Type="http://schemas.openxmlformats.org/officeDocument/2006/relationships/hyperlink" Target="javascript:openLinkReference(&apos;237&apos;)" TargetMode="External"/><Relationship Id="rId156" Type="http://schemas.openxmlformats.org/officeDocument/2006/relationships/hyperlink" Target="javascript:openLinkReference(&apos;237&apos;)" TargetMode="External"/><Relationship Id="rId157" Type="http://schemas.openxmlformats.org/officeDocument/2006/relationships/hyperlink" Target="javascript:openLinkReference(&apos;237&apos;)" TargetMode="External"/><Relationship Id="rId158" Type="http://schemas.openxmlformats.org/officeDocument/2006/relationships/hyperlink" Target="javascript:openLinkReference(&apos;237&apos;)" TargetMode="External"/><Relationship Id="rId159" Type="http://schemas.openxmlformats.org/officeDocument/2006/relationships/hyperlink" Target="javascript:openLinkReference(&apos;237&apos;)" TargetMode="External"/><Relationship Id="rId160" Type="http://schemas.openxmlformats.org/officeDocument/2006/relationships/hyperlink" Target="javascript:openLinkReference(&apos;237&apos;)" TargetMode="External"/><Relationship Id="rId161" Type="http://schemas.openxmlformats.org/officeDocument/2006/relationships/hyperlink" Target="javascript:openLinkReference(&apos;237&apos;)" TargetMode="External"/><Relationship Id="rId162" Type="http://schemas.openxmlformats.org/officeDocument/2006/relationships/hyperlink" Target="javascript:openLinkReference(&apos;237&apos;)" TargetMode="External"/><Relationship Id="rId163" Type="http://schemas.openxmlformats.org/officeDocument/2006/relationships/hyperlink" Target="javascript:openLinkReference(&apos;237&apos;)" TargetMode="External"/><Relationship Id="rId164" Type="http://schemas.openxmlformats.org/officeDocument/2006/relationships/hyperlink" Target="javascript:openLinkReference(&apos;237&apos;)" TargetMode="External"/><Relationship Id="rId165" Type="http://schemas.openxmlformats.org/officeDocument/2006/relationships/hyperlink" Target="javascript:openLinkReference(&apos;237&apos;)" TargetMode="External"/><Relationship Id="rId166" Type="http://schemas.openxmlformats.org/officeDocument/2006/relationships/hyperlink" Target="javascript:openLinkReference(&apos;237&apos;)" TargetMode="External"/><Relationship Id="rId167" Type="http://schemas.openxmlformats.org/officeDocument/2006/relationships/hyperlink" Target="javascript:openLinkReference(&apos;237&apos;)" TargetMode="External"/><Relationship Id="rId168" Type="http://schemas.openxmlformats.org/officeDocument/2006/relationships/hyperlink" Target="javascript:openLinkReference(&apos;237&apos;)" TargetMode="External"/><Relationship Id="rId169" Type="http://schemas.openxmlformats.org/officeDocument/2006/relationships/hyperlink" Target="javascript:openLinkReference(&apos;237&apos;)" TargetMode="External"/><Relationship Id="rId170" Type="http://schemas.openxmlformats.org/officeDocument/2006/relationships/hyperlink" Target="javascript:openLinkReference(&apos;237&apos;)" TargetMode="External"/><Relationship Id="rId171" Type="http://schemas.openxmlformats.org/officeDocument/2006/relationships/hyperlink" Target="javascript:openLinkReference(&apos;237&apos;)" TargetMode="External"/><Relationship Id="rId172" Type="http://schemas.openxmlformats.org/officeDocument/2006/relationships/hyperlink" Target="javascript:openLinkReference(&apos;237&apos;)" TargetMode="External"/><Relationship Id="rId173" Type="http://schemas.openxmlformats.org/officeDocument/2006/relationships/hyperlink" Target="javascript:openLinkReference(&apos;237&apos;)" TargetMode="External"/><Relationship Id="rId174" Type="http://schemas.openxmlformats.org/officeDocument/2006/relationships/hyperlink" Target="javascript:openLinkReference(&apos;237&apos;)" TargetMode="External"/><Relationship Id="rId175" Type="http://schemas.openxmlformats.org/officeDocument/2006/relationships/hyperlink" Target="javascript:openLinkReference(&apos;237&apos;)" TargetMode="External"/><Relationship Id="rId176" Type="http://schemas.openxmlformats.org/officeDocument/2006/relationships/hyperlink" Target="javascript:openLinkReference(&apos;237&apos;)" TargetMode="External"/><Relationship Id="rId177" Type="http://schemas.openxmlformats.org/officeDocument/2006/relationships/hyperlink" Target="javascript:openLinkReference(&apos;237&apos;)" TargetMode="External"/><Relationship Id="rId178" Type="http://schemas.openxmlformats.org/officeDocument/2006/relationships/hyperlink" Target="javascript:openLinkReference(&apos;237&apos;)" TargetMode="External"/><Relationship Id="rId179" Type="http://schemas.openxmlformats.org/officeDocument/2006/relationships/hyperlink" Target="javascript:openLinkReference(&apos;237&apos;)" TargetMode="External"/><Relationship Id="rId180" Type="http://schemas.openxmlformats.org/officeDocument/2006/relationships/hyperlink" Target="javascript:openLinkReference(&apos;237&apos;)" TargetMode="External"/><Relationship Id="rId181" Type="http://schemas.openxmlformats.org/officeDocument/2006/relationships/hyperlink" Target="javascript:openLinkReference(&apos;237&apos;)" TargetMode="External"/><Relationship Id="rId182" Type="http://schemas.openxmlformats.org/officeDocument/2006/relationships/hyperlink" Target="javascript:openLinkReference(&apos;237&apos;)" TargetMode="External"/><Relationship Id="rId183" Type="http://schemas.openxmlformats.org/officeDocument/2006/relationships/hyperlink" Target="javascript:openLinkReference(&apos;237&apos;)" TargetMode="External"/><Relationship Id="rId184" Type="http://schemas.openxmlformats.org/officeDocument/2006/relationships/hyperlink" Target="javascript:openLinkReference(&apos;108&apos;)" TargetMode="External"/><Relationship Id="rId185" Type="http://schemas.openxmlformats.org/officeDocument/2006/relationships/hyperlink" Target="javascript:openLinkReference(&apos;108&apos;)" TargetMode="External"/><Relationship Id="rId186" Type="http://schemas.openxmlformats.org/officeDocument/2006/relationships/hyperlink" Target="javascript:openLinkReference(&apos;108&apos;)" TargetMode="External"/><Relationship Id="rId187" Type="http://schemas.openxmlformats.org/officeDocument/2006/relationships/hyperlink" Target="javascript:openLinkReference(&apos;108&apos;)" TargetMode="External"/><Relationship Id="rId188" Type="http://schemas.openxmlformats.org/officeDocument/2006/relationships/hyperlink" Target="javascript:openLinkReference(&apos;108&apos;)" TargetMode="External"/><Relationship Id="rId189" Type="http://schemas.openxmlformats.org/officeDocument/2006/relationships/hyperlink" Target="javascript:openLinkReference(&apos;237&apos;)" TargetMode="External"/><Relationship Id="rId190" Type="http://schemas.openxmlformats.org/officeDocument/2006/relationships/hyperlink" Target="javascript:openLinkReference(&apos;237&apos;)" TargetMode="External"/><Relationship Id="rId191" Type="http://schemas.openxmlformats.org/officeDocument/2006/relationships/hyperlink" Target="javascript:openLinkReference(&apos;237&apos;)" TargetMode="External"/><Relationship Id="rId192" Type="http://schemas.openxmlformats.org/officeDocument/2006/relationships/hyperlink" Target="javascript:openLinkReference(&apos;237&apos;)" TargetMode="External"/><Relationship Id="rId193" Type="http://schemas.openxmlformats.org/officeDocument/2006/relationships/hyperlink" Target="javascript:openLinkReference(&apos;237&apos;)" TargetMode="External"/><Relationship Id="rId194" Type="http://schemas.openxmlformats.org/officeDocument/2006/relationships/hyperlink" Target="javascript:openLinkReference(&apos;237&apos;)" TargetMode="External"/><Relationship Id="rId195" Type="http://schemas.openxmlformats.org/officeDocument/2006/relationships/hyperlink" Target="javascript:openLinkReference(&apos;237&apos;)" TargetMode="External"/><Relationship Id="rId196" Type="http://schemas.openxmlformats.org/officeDocument/2006/relationships/hyperlink" Target="javascript:openLinkReference(&apos;237&apos;)" TargetMode="External"/><Relationship Id="rId197" Type="http://schemas.openxmlformats.org/officeDocument/2006/relationships/hyperlink" Target="javascript:openLinkReference(&apos;237&apos;)" TargetMode="External"/><Relationship Id="rId198" Type="http://schemas.openxmlformats.org/officeDocument/2006/relationships/hyperlink" Target="javascript:openLinkReference(&apos;63&apos;)" TargetMode="External"/><Relationship Id="rId199" Type="http://schemas.openxmlformats.org/officeDocument/2006/relationships/hyperlink" Target="javascript:openLinkReference(&apos;237&apos;)" TargetMode="External"/><Relationship Id="rId200" Type="http://schemas.openxmlformats.org/officeDocument/2006/relationships/hyperlink" Target="javascript:openLinkReference(&apos;237&apos;)" TargetMode="External"/><Relationship Id="rId201" Type="http://schemas.openxmlformats.org/officeDocument/2006/relationships/hyperlink" Target="javascript:openLinkReference(&apos;237&apos;)" TargetMode="External"/><Relationship Id="rId202" Type="http://schemas.openxmlformats.org/officeDocument/2006/relationships/hyperlink" Target="javascript:openLinkReference(&apos;237&apos;)" TargetMode="External"/><Relationship Id="rId203" Type="http://schemas.openxmlformats.org/officeDocument/2006/relationships/hyperlink" Target="javascript:openLinkReference(&apos;237&apos;)" TargetMode="External"/><Relationship Id="rId204" Type="http://schemas.openxmlformats.org/officeDocument/2006/relationships/hyperlink" Target="javascript:openLinkReference(&apos;237&apos;)" TargetMode="External"/><Relationship Id="rId205" Type="http://schemas.openxmlformats.org/officeDocument/2006/relationships/hyperlink" Target="javascript:openLinkReference(&apos;237&apos;)" TargetMode="External"/><Relationship Id="rId206" Type="http://schemas.openxmlformats.org/officeDocument/2006/relationships/hyperlink" Target="javascript:openLinkReference(&apos;237&apos;)" TargetMode="External"/><Relationship Id="rId207" Type="http://schemas.openxmlformats.org/officeDocument/2006/relationships/hyperlink" Target="javascript:openLinkReference(&apos;237&apos;)" TargetMode="External"/><Relationship Id="rId208" Type="http://schemas.openxmlformats.org/officeDocument/2006/relationships/hyperlink" Target="javascript:openLinkReference(&apos;237&apos;)" TargetMode="External"/><Relationship Id="rId209" Type="http://schemas.openxmlformats.org/officeDocument/2006/relationships/hyperlink" Target="javascript:openLinkReference(&apos;237&apos;)" TargetMode="External"/><Relationship Id="rId210" Type="http://schemas.openxmlformats.org/officeDocument/2006/relationships/hyperlink" Target="javascript:openLinkReference(&apos;237&apos;)" TargetMode="External"/><Relationship Id="rId211" Type="http://schemas.openxmlformats.org/officeDocument/2006/relationships/hyperlink" Target="javascript:openLinkReference(&apos;237&apos;)" TargetMode="External"/><Relationship Id="rId212" Type="http://schemas.openxmlformats.org/officeDocument/2006/relationships/hyperlink" Target="javascript:openLinkReference(&apos;237&apos;)" TargetMode="External"/><Relationship Id="rId213" Type="http://schemas.openxmlformats.org/officeDocument/2006/relationships/hyperlink" Target="javascript:openLinkReference(&apos;237&apos;)" TargetMode="External"/><Relationship Id="rId214" Type="http://schemas.openxmlformats.org/officeDocument/2006/relationships/hyperlink" Target="javascript:openLinkReference(&apos;237&apos;)" TargetMode="External"/><Relationship Id="rId215" Type="http://schemas.openxmlformats.org/officeDocument/2006/relationships/hyperlink" Target="javascript:openLinkReference(&apos;53&apos;)" TargetMode="External"/><Relationship Id="rId216" Type="http://schemas.openxmlformats.org/officeDocument/2006/relationships/hyperlink" Target="javascript:openLinkReference(&apos;53&apos;)" TargetMode="External"/><Relationship Id="rId217" Type="http://schemas.openxmlformats.org/officeDocument/2006/relationships/hyperlink" Target="javascript:openLinkReference(&apos;237&apos;)" TargetMode="External"/><Relationship Id="rId218" Type="http://schemas.openxmlformats.org/officeDocument/2006/relationships/hyperlink" Target="javascript:openLinkReference(&apos;237&apos;)" TargetMode="External"/><Relationship Id="rId219" Type="http://schemas.openxmlformats.org/officeDocument/2006/relationships/hyperlink" Target="javascript:openLinkReference(&apos;237&apos;)" TargetMode="External"/><Relationship Id="rId220" Type="http://schemas.openxmlformats.org/officeDocument/2006/relationships/hyperlink" Target="javascript:openLinkReference(&apos;237&apos;)" TargetMode="External"/><Relationship Id="rId221" Type="http://schemas.openxmlformats.org/officeDocument/2006/relationships/hyperlink" Target="javascript:openLinkReference(&apos;32&apos;)" TargetMode="External"/><Relationship Id="rId222" Type="http://schemas.openxmlformats.org/officeDocument/2006/relationships/hyperlink" Target="javascript:openLinkReference(&apos;32&apos;)" TargetMode="External"/><Relationship Id="rId223" Type="http://schemas.openxmlformats.org/officeDocument/2006/relationships/hyperlink" Target="javascript:openLinkReference(&apos;32&apos;)" TargetMode="External"/><Relationship Id="rId224" Type="http://schemas.openxmlformats.org/officeDocument/2006/relationships/hyperlink" Target="javascript:openLinkReference(&apos;32&apos;)" TargetMode="External"/><Relationship Id="rId225" Type="http://schemas.openxmlformats.org/officeDocument/2006/relationships/hyperlink" Target="javascript:openLinkReference(&apos;32&apos;)" TargetMode="External"/><Relationship Id="rId226" Type="http://schemas.openxmlformats.org/officeDocument/2006/relationships/hyperlink" Target="javascript:openLinkReference(&apos;32&apos;)" TargetMode="External"/><Relationship Id="rId227" Type="http://schemas.openxmlformats.org/officeDocument/2006/relationships/hyperlink" Target="javascript:openLinkReference(&apos;32&apos;)" TargetMode="External"/><Relationship Id="rId228" Type="http://schemas.openxmlformats.org/officeDocument/2006/relationships/hyperlink" Target="javascript:openLinkReference(&apos;84&apos;)" TargetMode="External"/><Relationship Id="rId229" Type="http://schemas.openxmlformats.org/officeDocument/2006/relationships/hyperlink" Target="javascript:openLinkReference(&apos;108&apos;)" TargetMode="External"/><Relationship Id="rId230" Type="http://schemas.openxmlformats.org/officeDocument/2006/relationships/hyperlink" Target="javascript:openLinkReference(&apos;108&apos;)" TargetMode="External"/><Relationship Id="rId231" Type="http://schemas.openxmlformats.org/officeDocument/2006/relationships/hyperlink" Target="javascript:openLinkReference(&apos;108&apos;)" TargetMode="External"/><Relationship Id="rId232" Type="http://schemas.openxmlformats.org/officeDocument/2006/relationships/hyperlink" Target="javascript:openLinkReference(&apos;108&apos;)" TargetMode="External"/><Relationship Id="rId233" Type="http://schemas.openxmlformats.org/officeDocument/2006/relationships/hyperlink" Target="javascript:openLinkReference(&apos;237&apos;)" TargetMode="External"/><Relationship Id="rId234" Type="http://schemas.openxmlformats.org/officeDocument/2006/relationships/hyperlink" Target="javascript:openLinkReference(&apos;237&apos;)" TargetMode="External"/><Relationship Id="rId235" Type="http://schemas.openxmlformats.org/officeDocument/2006/relationships/hyperlink" Target="javascript:openLinkReference(&apos;29&apos;)" TargetMode="External"/><Relationship Id="rId236" Type="http://schemas.openxmlformats.org/officeDocument/2006/relationships/hyperlink" Target="javascript:openLinkReference(&apos;29&apos;)" TargetMode="External"/><Relationship Id="rId237" Type="http://schemas.openxmlformats.org/officeDocument/2006/relationships/hyperlink" Target="javascript:openLinkReference(&apos;29&apos;)" TargetMode="External"/><Relationship Id="rId238" Type="http://schemas.openxmlformats.org/officeDocument/2006/relationships/hyperlink" Target="javascript:openLinkReference(&apos;29&apos;)" TargetMode="External"/><Relationship Id="rId239" Type="http://schemas.openxmlformats.org/officeDocument/2006/relationships/hyperlink" Target="javascript:openLinkReference(&apos;237&apos;)" TargetMode="External"/><Relationship Id="rId240" Type="http://schemas.openxmlformats.org/officeDocument/2006/relationships/hyperlink" Target="javascript:openLinkReference(&apos;237&apos;)" TargetMode="External"/><Relationship Id="rId241" Type="http://schemas.openxmlformats.org/officeDocument/2006/relationships/hyperlink" Target="javascript:openLinkReference(&apos;237&apos;)" TargetMode="External"/><Relationship Id="rId242" Type="http://schemas.openxmlformats.org/officeDocument/2006/relationships/hyperlink" Target="javascript:openLinkReference(&apos;53&apos;)" TargetMode="External"/><Relationship Id="rId243" Type="http://schemas.openxmlformats.org/officeDocument/2006/relationships/hyperlink" Target="javascript:openLinkReference(&apos;53&apos;)" TargetMode="External"/><Relationship Id="rId244" Type="http://schemas.openxmlformats.org/officeDocument/2006/relationships/hyperlink" Target="javascript:openLinkReference(&apos;79&apos;)" TargetMode="External"/><Relationship Id="rId245" Type="http://schemas.openxmlformats.org/officeDocument/2006/relationships/hyperlink" Target="javascript:openLinkReference(&apos;85&apos;)" TargetMode="External"/><Relationship Id="rId246" Type="http://schemas.openxmlformats.org/officeDocument/2006/relationships/hyperlink" Target="javascript:openLinkReference(&apos;237&apos;)" TargetMode="External"/><Relationship Id="rId247" Type="http://schemas.openxmlformats.org/officeDocument/2006/relationships/hyperlink" Target="javascript:openLinkReference(&apos;237&apos;)" TargetMode="External"/><Relationship Id="rId248" Type="http://schemas.openxmlformats.org/officeDocument/2006/relationships/hyperlink" Target="javascript:openLinkReference(&apos;237&apos;)" TargetMode="External"/><Relationship Id="rId249" Type="http://schemas.openxmlformats.org/officeDocument/2006/relationships/hyperlink" Target="javascript:openLinkReference(&apos;237&apos;)" TargetMode="External"/><Relationship Id="rId250" Type="http://schemas.openxmlformats.org/officeDocument/2006/relationships/hyperlink" Target="javascript:openLinkReference(&apos;237&apos;)" TargetMode="External"/><Relationship Id="rId251" Type="http://schemas.openxmlformats.org/officeDocument/2006/relationships/hyperlink" Target="javascript:openLinkReference(&apos;237&apos;)" TargetMode="External"/><Relationship Id="rId252" Type="http://schemas.openxmlformats.org/officeDocument/2006/relationships/hyperlink" Target="javascript:openLinkReference(&apos;237&apos;)" TargetMode="External"/><Relationship Id="rId253" Type="http://schemas.openxmlformats.org/officeDocument/2006/relationships/hyperlink" Target="javascript:openLinkReference(&apos;237&apos;)" TargetMode="External"/><Relationship Id="rId254" Type="http://schemas.openxmlformats.org/officeDocument/2006/relationships/hyperlink" Target="javascript:openLinkReference(&apos;237&apos;)" TargetMode="External"/><Relationship Id="rId255" Type="http://schemas.openxmlformats.org/officeDocument/2006/relationships/hyperlink" Target="javascript:openLinkReference(&apos;237&apos;)" TargetMode="External"/><Relationship Id="rId256" Type="http://schemas.openxmlformats.org/officeDocument/2006/relationships/hyperlink" Target="javascript:openLinkReference(&apos;237&apos;)" TargetMode="External"/><Relationship Id="rId257" Type="http://schemas.openxmlformats.org/officeDocument/2006/relationships/hyperlink" Target="javascript:openLinkReference(&apos;237&apos;)" TargetMode="External"/><Relationship Id="rId258" Type="http://schemas.openxmlformats.org/officeDocument/2006/relationships/hyperlink" Target="javascript:openLinkReference(&apos;237&apos;)" TargetMode="External"/><Relationship Id="rId259" Type="http://schemas.openxmlformats.org/officeDocument/2006/relationships/hyperlink" Target="javascript:openLinkReference(&apos;237&apos;)" TargetMode="External"/><Relationship Id="rId260" Type="http://schemas.openxmlformats.org/officeDocument/2006/relationships/hyperlink" Target="javascript:openLinkReference(&apos;237&apos;)" TargetMode="External"/><Relationship Id="rId261" Type="http://schemas.openxmlformats.org/officeDocument/2006/relationships/hyperlink" Target="javascript:openLinkReference(&apos;237&apos;)" TargetMode="External"/><Relationship Id="rId262" Type="http://schemas.openxmlformats.org/officeDocument/2006/relationships/hyperlink" Target="javascript:openLinkReference(&apos;79&apos;)" TargetMode="External"/><Relationship Id="rId263" Type="http://schemas.openxmlformats.org/officeDocument/2006/relationships/hyperlink" Target="javascript:openLinkReference(&apos;79&apos;)" TargetMode="External"/><Relationship Id="rId264" Type="http://schemas.openxmlformats.org/officeDocument/2006/relationships/hyperlink" Target="javascript:openLinkReference(&apos;79&apos;)" TargetMode="External"/><Relationship Id="rId265" Type="http://schemas.openxmlformats.org/officeDocument/2006/relationships/hyperlink" Target="javascript:openLinkReference(&apos;79&apos;)" TargetMode="External"/><Relationship Id="rId266" Type="http://schemas.openxmlformats.org/officeDocument/2006/relationships/hyperlink" Target="javascript:openLinkReference(&apos;79&apos;)" TargetMode="External"/><Relationship Id="rId267" Type="http://schemas.openxmlformats.org/officeDocument/2006/relationships/hyperlink" Target="javascript:openLinkReference(&apos;79&apos;)" TargetMode="External"/><Relationship Id="rId268" Type="http://schemas.openxmlformats.org/officeDocument/2006/relationships/hyperlink" Target="javascript:openLinkReference(&apos;79&apos;)" TargetMode="External"/><Relationship Id="rId269" Type="http://schemas.openxmlformats.org/officeDocument/2006/relationships/hyperlink" Target="javascript:openLinkReference(&apos;79&apos;)" TargetMode="External"/><Relationship Id="rId270" Type="http://schemas.openxmlformats.org/officeDocument/2006/relationships/hyperlink" Target="javascript:openLinkReference(&apos;79&apos;)" TargetMode="External"/><Relationship Id="rId271" Type="http://schemas.openxmlformats.org/officeDocument/2006/relationships/hyperlink" Target="javascript:openLinkReference(&apos;79&apos;)" TargetMode="External"/><Relationship Id="rId272" Type="http://schemas.openxmlformats.org/officeDocument/2006/relationships/hyperlink" Target="javascript:openLinkReference(&apos;106&apos;)" TargetMode="External"/><Relationship Id="rId273" Type="http://schemas.openxmlformats.org/officeDocument/2006/relationships/hyperlink" Target="javascript:openLinkReference(&apos;237&apos;)" TargetMode="External"/><Relationship Id="rId274" Type="http://schemas.openxmlformats.org/officeDocument/2006/relationships/hyperlink" Target="javascript:openLinkReference(&apos;237&apos;)" TargetMode="External"/><Relationship Id="rId275" Type="http://schemas.openxmlformats.org/officeDocument/2006/relationships/hyperlink" Target="javascript:openLinkReference(&apos;237&apos;)" TargetMode="External"/><Relationship Id="rId276" Type="http://schemas.openxmlformats.org/officeDocument/2006/relationships/hyperlink" Target="javascript:openLinkReference(&apos;237&apos;)" TargetMode="External"/><Relationship Id="rId277" Type="http://schemas.openxmlformats.org/officeDocument/2006/relationships/hyperlink" Target="javascript:openLinkReference(&apos;237&apos;)" TargetMode="External"/><Relationship Id="rId278" Type="http://schemas.openxmlformats.org/officeDocument/2006/relationships/hyperlink" Target="javascript:openLinkReference(&apos;237&apos;)" TargetMode="External"/><Relationship Id="rId279" Type="http://schemas.openxmlformats.org/officeDocument/2006/relationships/hyperlink" Target="javascript:openLinkReference(&apos;237&apos;)" TargetMode="External"/><Relationship Id="rId280" Type="http://schemas.openxmlformats.org/officeDocument/2006/relationships/hyperlink" Target="javascript:openLinkReference(&apos;237&apos;)" TargetMode="External"/><Relationship Id="rId281" Type="http://schemas.openxmlformats.org/officeDocument/2006/relationships/hyperlink" Target="javascript:openLinkReference(&apos;13&apos;)" TargetMode="External"/><Relationship Id="rId282" Type="http://schemas.openxmlformats.org/officeDocument/2006/relationships/hyperlink" Target="javascript:openLinkReference(&apos;13&apos;)" TargetMode="External"/><Relationship Id="rId283" Type="http://schemas.openxmlformats.org/officeDocument/2006/relationships/hyperlink" Target="javascript:openLinkReference(&apos;120&apos;)" TargetMode="External"/><Relationship Id="rId284" Type="http://schemas.openxmlformats.org/officeDocument/2006/relationships/hyperlink" Target="javascript:openLinkReference(&apos;237&apos;)" TargetMode="External"/><Relationship Id="rId285" Type="http://schemas.openxmlformats.org/officeDocument/2006/relationships/hyperlink" Target="javascript:openLinkReference(&apos;237&apos;)" TargetMode="External"/><Relationship Id="rId286" Type="http://schemas.openxmlformats.org/officeDocument/2006/relationships/hyperlink" Target="javascript:openLinkReference(&apos;237&apos;)" TargetMode="External"/><Relationship Id="rId287" Type="http://schemas.openxmlformats.org/officeDocument/2006/relationships/hyperlink" Target="javascript:openLinkReference(&apos;237&apos;)" TargetMode="External"/><Relationship Id="rId288" Type="http://schemas.openxmlformats.org/officeDocument/2006/relationships/hyperlink" Target="javascript:openLinkReference(&apos;237&apos;)" TargetMode="External"/><Relationship Id="rId289" Type="http://schemas.openxmlformats.org/officeDocument/2006/relationships/hyperlink" Target="javascript:openLinkReference(&apos;237&apos;)" TargetMode="External"/><Relationship Id="rId290" Type="http://schemas.openxmlformats.org/officeDocument/2006/relationships/hyperlink" Target="javascript:openLinkReference(&apos;237&apos;)" TargetMode="External"/><Relationship Id="rId291" Type="http://schemas.openxmlformats.org/officeDocument/2006/relationships/hyperlink" Target="javascript:openLinkReference(&apos;237&apos;)" TargetMode="External"/><Relationship Id="rId292" Type="http://schemas.openxmlformats.org/officeDocument/2006/relationships/hyperlink" Target="javascript:openLinkReference(&apos;237&apos;)" TargetMode="External"/><Relationship Id="rId293" Type="http://schemas.openxmlformats.org/officeDocument/2006/relationships/hyperlink" Target="javascript:openLinkReference(&apos;237&apos;)" TargetMode="External"/><Relationship Id="rId294" Type="http://schemas.openxmlformats.org/officeDocument/2006/relationships/hyperlink" Target="javascript:openLinkReference(&apos;79&apos;)" TargetMode="External"/><Relationship Id="rId295" Type="http://schemas.openxmlformats.org/officeDocument/2006/relationships/hyperlink" Target="javascript:openLinkReference(&apos;108&apos;)" TargetMode="External"/><Relationship Id="rId296" Type="http://schemas.openxmlformats.org/officeDocument/2006/relationships/hyperlink" Target="javascript:openLinkReference(&apos;108&apos;)" TargetMode="External"/><Relationship Id="rId297" Type="http://schemas.openxmlformats.org/officeDocument/2006/relationships/hyperlink" Target="javascript:openLinkReference(&apos;237&apos;)" TargetMode="External"/><Relationship Id="rId298" Type="http://schemas.openxmlformats.org/officeDocument/2006/relationships/hyperlink" Target="javascript:openLinkReference(&apos;41&apos;)" TargetMode="External"/><Relationship Id="rId299" Type="http://schemas.openxmlformats.org/officeDocument/2006/relationships/hyperlink" Target="javascript:openLinkReference(&apos;237&apos;)" TargetMode="External"/><Relationship Id="rId300" Type="http://schemas.openxmlformats.org/officeDocument/2006/relationships/hyperlink" Target="javascript:openLinkReference(&apos;237&apos;)" TargetMode="External"/><Relationship Id="rId301" Type="http://schemas.openxmlformats.org/officeDocument/2006/relationships/hyperlink" Target="javascript:openLinkReference(&apos;237&apos;)" TargetMode="External"/><Relationship Id="rId302" Type="http://schemas.openxmlformats.org/officeDocument/2006/relationships/hyperlink" Target="javascript:openLinkReference(&apos;237&apos;)" TargetMode="External"/><Relationship Id="rId303" Type="http://schemas.openxmlformats.org/officeDocument/2006/relationships/hyperlink" Target="javascript:openLinkReference(&apos;13&apos;)" TargetMode="External"/><Relationship Id="rId304" Type="http://schemas.openxmlformats.org/officeDocument/2006/relationships/hyperlink" Target="javascript:openLinkReference(&apos;13&apos;)" TargetMode="External"/><Relationship Id="rId305" Type="http://schemas.openxmlformats.org/officeDocument/2006/relationships/hyperlink" Target="javascript:openLinkReference(&apos;74&apos;)" TargetMode="External"/><Relationship Id="rId306" Type="http://schemas.openxmlformats.org/officeDocument/2006/relationships/hyperlink" Target="javascript:openLinkReference(&apos;75&apos;)" TargetMode="External"/><Relationship Id="rId307" Type="http://schemas.openxmlformats.org/officeDocument/2006/relationships/hyperlink" Target="javascript:openLinkReference(&apos;77&apos;)" TargetMode="External"/><Relationship Id="rId308" Type="http://schemas.openxmlformats.org/officeDocument/2006/relationships/hyperlink" Target="javascript:openLinkReference(&apos;78&apos;)" TargetMode="External"/><Relationship Id="rId309" Type="http://schemas.openxmlformats.org/officeDocument/2006/relationships/hyperlink" Target="javascript:openLinkReference(&apos;79&apos;)" TargetMode="External"/><Relationship Id="rId310" Type="http://schemas.openxmlformats.org/officeDocument/2006/relationships/hyperlink" Target="javascript:openLinkReference(&apos;106&apos;)" TargetMode="External"/><Relationship Id="rId311" Type="http://schemas.openxmlformats.org/officeDocument/2006/relationships/hyperlink" Target="javascript:openLinkReference(&apos;237&apos;)" TargetMode="External"/><Relationship Id="rId312" Type="http://schemas.openxmlformats.org/officeDocument/2006/relationships/hyperlink" Target="javascript:openLinkReference(&apos;237&apos;)" TargetMode="External"/><Relationship Id="rId313" Type="http://schemas.openxmlformats.org/officeDocument/2006/relationships/hyperlink" Target="javascript:openLinkReference(&apos;237&apos;)" TargetMode="External"/><Relationship Id="rId314" Type="http://schemas.openxmlformats.org/officeDocument/2006/relationships/hyperlink" Target="javascript:openLinkReference(&apos;237&apos;)" TargetMode="External"/><Relationship Id="rId315" Type="http://schemas.openxmlformats.org/officeDocument/2006/relationships/hyperlink" Target="javascript:openLinkReference(&apos;237&apos;)" TargetMode="External"/><Relationship Id="rId316" Type="http://schemas.openxmlformats.org/officeDocument/2006/relationships/hyperlink" Target="javascript:openLinkReference(&apos;237&apos;)" TargetMode="External"/><Relationship Id="rId317" Type="http://schemas.openxmlformats.org/officeDocument/2006/relationships/hyperlink" Target="javascript:openLinkReference(&apos;237&apos;)" TargetMode="External"/><Relationship Id="rId318" Type="http://schemas.openxmlformats.org/officeDocument/2006/relationships/hyperlink" Target="javascript:openLinkReference(&apos;237&apos;)" TargetMode="External"/><Relationship Id="rId319" Type="http://schemas.openxmlformats.org/officeDocument/2006/relationships/hyperlink" Target="javascript:openLinkReference(&apos;237&apos;)" TargetMode="External"/><Relationship Id="rId320" Type="http://schemas.openxmlformats.org/officeDocument/2006/relationships/hyperlink" Target="javascript:openLinkReference(&apos;237&apos;)" TargetMode="External"/><Relationship Id="rId321" Type="http://schemas.openxmlformats.org/officeDocument/2006/relationships/hyperlink" Target="javascript:openLinkReference(&apos;237&apos;)" TargetMode="External"/><Relationship Id="rId322" Type="http://schemas.openxmlformats.org/officeDocument/2006/relationships/hyperlink" Target="javascript:openLinkReference(&apos;237&apos;)" TargetMode="External"/><Relationship Id="rId323" Type="http://schemas.openxmlformats.org/officeDocument/2006/relationships/hyperlink" Target="javascript:openLinkReference(&apos;237&apos;)" TargetMode="External"/><Relationship Id="rId324" Type="http://schemas.openxmlformats.org/officeDocument/2006/relationships/hyperlink" Target="javascript:openLinkReference(&apos;237&apos;)" TargetMode="External"/><Relationship Id="rId325" Type="http://schemas.openxmlformats.org/officeDocument/2006/relationships/hyperlink" Target="javascript:openLinkReference(&apos;237&apos;)" TargetMode="External"/><Relationship Id="rId326" Type="http://schemas.openxmlformats.org/officeDocument/2006/relationships/hyperlink" Target="javascript:openLinkReference(&apos;237&apos;)" TargetMode="External"/><Relationship Id="rId327" Type="http://schemas.openxmlformats.org/officeDocument/2006/relationships/hyperlink" Target="javascript:openLinkReference(&apos;237&apos;)" TargetMode="External"/><Relationship Id="rId328" Type="http://schemas.openxmlformats.org/officeDocument/2006/relationships/hyperlink" Target="javascript:openLinkReference(&apos;237&apos;)" TargetMode="External"/><Relationship Id="rId329" Type="http://schemas.openxmlformats.org/officeDocument/2006/relationships/hyperlink" Target="javascript:openLinkReference(&apos;237&apos;)" TargetMode="External"/><Relationship Id="rId330" Type="http://schemas.openxmlformats.org/officeDocument/2006/relationships/hyperlink" Target="javascript:openLinkReference(&apos;237&apos;)" TargetMode="External"/><Relationship Id="rId331" Type="http://schemas.openxmlformats.org/officeDocument/2006/relationships/hyperlink" Target="javascript:openLinkReference(&apos;237&apos;)" TargetMode="External"/><Relationship Id="rId332" Type="http://schemas.openxmlformats.org/officeDocument/2006/relationships/hyperlink" Target="javascript:openLinkReference(&apos;237&apos;)" TargetMode="External"/><Relationship Id="rId333" Type="http://schemas.openxmlformats.org/officeDocument/2006/relationships/hyperlink" Target="javascript:openLinkReference(&apos;237&apos;)" TargetMode="External"/><Relationship Id="rId334" Type="http://schemas.openxmlformats.org/officeDocument/2006/relationships/hyperlink" Target="javascript:openLinkReference(&apos;237&apos;)" TargetMode="External"/><Relationship Id="rId335" Type="http://schemas.openxmlformats.org/officeDocument/2006/relationships/hyperlink" Target="javascript:openLinkReference(&apos;237&apos;)" TargetMode="External"/><Relationship Id="rId336" Type="http://schemas.openxmlformats.org/officeDocument/2006/relationships/hyperlink" Target="javascript:openLinkReference(&apos;237&apos;)" TargetMode="External"/><Relationship Id="rId337" Type="http://schemas.openxmlformats.org/officeDocument/2006/relationships/hyperlink" Target="javascript:openLinkReference(&apos;237&apos;)" TargetMode="External"/><Relationship Id="rId338" Type="http://schemas.openxmlformats.org/officeDocument/2006/relationships/hyperlink" Target="javascript:openLinkReference(&apos;237&apos;)" TargetMode="External"/><Relationship Id="rId339" Type="http://schemas.openxmlformats.org/officeDocument/2006/relationships/hyperlink" Target="javascript:openLinkReference(&apos;237&apos;)" TargetMode="External"/><Relationship Id="rId340" Type="http://schemas.openxmlformats.org/officeDocument/2006/relationships/hyperlink" Target="javascript:openLinkReference(&apos;237&apos;)" TargetMode="External"/><Relationship Id="rId341" Type="http://schemas.openxmlformats.org/officeDocument/2006/relationships/hyperlink" Target="javascript:openLinkReference(&apos;237&apos;)" TargetMode="External"/><Relationship Id="rId342" Type="http://schemas.openxmlformats.org/officeDocument/2006/relationships/hyperlink" Target="javascript:openLinkReference(&apos;237&apos;)" TargetMode="External"/><Relationship Id="rId343" Type="http://schemas.openxmlformats.org/officeDocument/2006/relationships/hyperlink" Target="javascript:openLinkReference(&apos;237&apos;)" TargetMode="External"/><Relationship Id="rId344" Type="http://schemas.openxmlformats.org/officeDocument/2006/relationships/hyperlink" Target="javascript:openLinkReference(&apos;237&apos;)" TargetMode="External"/><Relationship Id="rId345" Type="http://schemas.openxmlformats.org/officeDocument/2006/relationships/hyperlink" Target="javascript:openLinkReference(&apos;237&apos;)" TargetMode="External"/><Relationship Id="rId346" Type="http://schemas.openxmlformats.org/officeDocument/2006/relationships/hyperlink" Target="javascript:openLinkReference(&apos;237&apos;)" TargetMode="External"/><Relationship Id="rId347" Type="http://schemas.openxmlformats.org/officeDocument/2006/relationships/hyperlink" Target="javascript:openLinkReference(&apos;237&apos;)" TargetMode="External"/><Relationship Id="rId348" Type="http://schemas.openxmlformats.org/officeDocument/2006/relationships/hyperlink" Target="javascript:openLinkReference(&apos;237&apos;)" TargetMode="External"/><Relationship Id="rId349" Type="http://schemas.openxmlformats.org/officeDocument/2006/relationships/hyperlink" Target="javascript:openLinkReference(&apos;237&apos;)" TargetMode="External"/><Relationship Id="rId350" Type="http://schemas.openxmlformats.org/officeDocument/2006/relationships/hyperlink" Target="javascript:openLinkReference(&apos;237&apos;)" TargetMode="External"/><Relationship Id="rId351" Type="http://schemas.openxmlformats.org/officeDocument/2006/relationships/hyperlink" Target="javascript:openLinkReference(&apos;237&apos;)" TargetMode="External"/><Relationship Id="rId352" Type="http://schemas.openxmlformats.org/officeDocument/2006/relationships/hyperlink" Target="javascript:openLinkReference(&apos;237&apos;)" TargetMode="External"/><Relationship Id="rId353" Type="http://schemas.openxmlformats.org/officeDocument/2006/relationships/hyperlink" Target="javascript:openLinkReference(&apos;29&apos;)" TargetMode="External"/><Relationship Id="rId354" Type="http://schemas.openxmlformats.org/officeDocument/2006/relationships/hyperlink" Target="javascript:openLinkReference(&apos;29&apos;)" TargetMode="External"/><Relationship Id="rId355" Type="http://schemas.openxmlformats.org/officeDocument/2006/relationships/hyperlink" Target="javascript:openLinkReference(&apos;29&apos;)" TargetMode="External"/><Relationship Id="rId356" Type="http://schemas.openxmlformats.org/officeDocument/2006/relationships/hyperlink" Target="javascript:openLinkReference(&apos;231&apos;)" TargetMode="External"/><Relationship Id="rId357" Type="http://schemas.openxmlformats.org/officeDocument/2006/relationships/hyperlink" Target="javascript:openLinkReference(&apos;237&apos;)" TargetMode="External"/><Relationship Id="rId358" Type="http://schemas.openxmlformats.org/officeDocument/2006/relationships/hyperlink" Target="javascript:openLinkReference(&apos;237&apos;)" TargetMode="External"/><Relationship Id="rId359" Type="http://schemas.openxmlformats.org/officeDocument/2006/relationships/hyperlink" Target="javascript:openLinkReference(&apos;237&apos;)" TargetMode="External"/><Relationship Id="rId360" Type="http://schemas.openxmlformats.org/officeDocument/2006/relationships/hyperlink" Target="javascript:openLinkReference(&apos;13&apos;)" TargetMode="External"/><Relationship Id="rId361" Type="http://schemas.openxmlformats.org/officeDocument/2006/relationships/hyperlink" Target="javascript:openLinkReference(&apos;13&apos;)" TargetMode="External"/><Relationship Id="rId362" Type="http://schemas.openxmlformats.org/officeDocument/2006/relationships/hyperlink" Target="javascript:openLinkReference(&apos;79&apos;)" TargetMode="External"/><Relationship Id="rId363" Type="http://schemas.openxmlformats.org/officeDocument/2006/relationships/hyperlink" Target="javascript:openLinkReference(&apos;237&apos;)" TargetMode="External"/><Relationship Id="rId364" Type="http://schemas.openxmlformats.org/officeDocument/2006/relationships/hyperlink" Target="javascript:openLinkReference(&apos;237&apos;)" TargetMode="External"/><Relationship Id="rId365" Type="http://schemas.openxmlformats.org/officeDocument/2006/relationships/hyperlink" Target="javascript:openLinkReference(&apos;237&apos;)" TargetMode="External"/><Relationship Id="rId366" Type="http://schemas.openxmlformats.org/officeDocument/2006/relationships/hyperlink" Target="javascript:openLinkReference(&apos;237&apos;)" TargetMode="External"/><Relationship Id="rId367" Type="http://schemas.openxmlformats.org/officeDocument/2006/relationships/hyperlink" Target="javascript:openLinkReference(&apos;237&apos;)" TargetMode="External"/><Relationship Id="rId368" Type="http://schemas.openxmlformats.org/officeDocument/2006/relationships/hyperlink" Target="javascript:openLinkReference(&apos;211&apos;)" TargetMode="External"/><Relationship Id="rId369" Type="http://schemas.openxmlformats.org/officeDocument/2006/relationships/hyperlink" Target="javascript:openLinkReference(&apos;38&apos;)" TargetMode="External"/><Relationship Id="rId370" Type="http://schemas.openxmlformats.org/officeDocument/2006/relationships/hyperlink" Target="javascript:openLinkReference(&apos;38&apos;)" TargetMode="External"/><Relationship Id="rId371" Type="http://schemas.openxmlformats.org/officeDocument/2006/relationships/hyperlink" Target="javascript:openLinkReference(&apos;237&apos;)" TargetMode="External"/><Relationship Id="rId372" Type="http://schemas.openxmlformats.org/officeDocument/2006/relationships/hyperlink" Target="javascript:openLinkReference(&apos;237&apos;)" TargetMode="External"/><Relationship Id="rId373" Type="http://schemas.openxmlformats.org/officeDocument/2006/relationships/hyperlink" Target="javascript:openLinkReference(&apos;237&apos;)" TargetMode="External"/><Relationship Id="rId374" Type="http://schemas.openxmlformats.org/officeDocument/2006/relationships/hyperlink" Target="javascript:openLinkReference(&apos;237&apos;)" TargetMode="External"/><Relationship Id="rId375" Type="http://schemas.openxmlformats.org/officeDocument/2006/relationships/hyperlink" Target="javascript:openLinkReference(&apos;237&apos;)" TargetMode="External"/><Relationship Id="rId376" Type="http://schemas.openxmlformats.org/officeDocument/2006/relationships/hyperlink" Target="javascript:openLinkReference(&apos;237&apos;)" TargetMode="External"/><Relationship Id="rId377" Type="http://schemas.openxmlformats.org/officeDocument/2006/relationships/hyperlink" Target="javascript:openLinkReference(&apos;237&apos;)" TargetMode="External"/><Relationship Id="rId378" Type="http://schemas.openxmlformats.org/officeDocument/2006/relationships/hyperlink" Target="javascript:openLinkReference(&apos;237&apos;)" TargetMode="External"/><Relationship Id="rId379" Type="http://schemas.openxmlformats.org/officeDocument/2006/relationships/hyperlink" Target="javascript:openLinkReference(&apos;63&apos;)" TargetMode="External"/><Relationship Id="rId380" Type="http://schemas.openxmlformats.org/officeDocument/2006/relationships/hyperlink" Target="javascript:openLinkReference(&apos;63&apos;)" TargetMode="External"/><Relationship Id="rId381" Type="http://schemas.openxmlformats.org/officeDocument/2006/relationships/hyperlink" Target="javascript:openLinkReference(&apos;237&apos;)" TargetMode="External"/><Relationship Id="rId382" Type="http://schemas.openxmlformats.org/officeDocument/2006/relationships/hyperlink" Target="javascript:openLinkReference(&apos;237&apos;)" TargetMode="External"/><Relationship Id="rId383" Type="http://schemas.openxmlformats.org/officeDocument/2006/relationships/hyperlink" Target="javascript:openLinkReference(&apos;237&apos;)" TargetMode="External"/><Relationship Id="rId384" Type="http://schemas.openxmlformats.org/officeDocument/2006/relationships/hyperlink" Target="javascript:openLinkReference(&apos;237&apos;)" TargetMode="External"/><Relationship Id="rId385" Type="http://schemas.openxmlformats.org/officeDocument/2006/relationships/hyperlink" Target="javascript:openLinkReference(&apos;237&apos;)" TargetMode="External"/><Relationship Id="rId386" Type="http://schemas.openxmlformats.org/officeDocument/2006/relationships/hyperlink" Target="javascript:openLinkReference(&apos;237&apos;)" TargetMode="External"/><Relationship Id="rId387" Type="http://schemas.openxmlformats.org/officeDocument/2006/relationships/hyperlink" Target="javascript:openLinkReference(&apos;237&apos;)" TargetMode="External"/><Relationship Id="rId388" Type="http://schemas.openxmlformats.org/officeDocument/2006/relationships/hyperlink" Target="javascript:openLinkReference(&apos;237&apos;)" TargetMode="External"/><Relationship Id="rId389" Type="http://schemas.openxmlformats.org/officeDocument/2006/relationships/hyperlink" Target="javascript:openLinkReference(&apos;237&apos;)" TargetMode="External"/><Relationship Id="rId390" Type="http://schemas.openxmlformats.org/officeDocument/2006/relationships/hyperlink" Target="javascript:openLinkReference(&apos;237&apos;)" TargetMode="External"/><Relationship Id="rId391" Type="http://schemas.openxmlformats.org/officeDocument/2006/relationships/hyperlink" Target="javascript:openLinkReference(&apos;237&apos;)" TargetMode="External"/><Relationship Id="rId392" Type="http://schemas.openxmlformats.org/officeDocument/2006/relationships/hyperlink" Target="javascript:openLinkReference(&apos;237&apos;)" TargetMode="External"/><Relationship Id="rId393" Type="http://schemas.openxmlformats.org/officeDocument/2006/relationships/hyperlink" Target="javascript:openLinkReference(&apos;237&apos;)" TargetMode="External"/><Relationship Id="rId394" Type="http://schemas.openxmlformats.org/officeDocument/2006/relationships/hyperlink" Target="javascript:openLinkReference(&apos;237&apos;)" TargetMode="External"/><Relationship Id="rId395" Type="http://schemas.openxmlformats.org/officeDocument/2006/relationships/hyperlink" Target="javascript:openLinkReference(&apos;237&apos;)" TargetMode="External"/><Relationship Id="rId396" Type="http://schemas.openxmlformats.org/officeDocument/2006/relationships/hyperlink" Target="javascript:openLinkReference(&apos;237&apos;)" TargetMode="External"/><Relationship Id="rId397" Type="http://schemas.openxmlformats.org/officeDocument/2006/relationships/hyperlink" Target="javascript:openLinkReference(&apos;237&apos;)" TargetMode="External"/><Relationship Id="rId398" Type="http://schemas.openxmlformats.org/officeDocument/2006/relationships/hyperlink" Target="javascript:openLinkReference(&apos;60&apos;)" TargetMode="External"/><Relationship Id="rId399" Type="http://schemas.openxmlformats.org/officeDocument/2006/relationships/hyperlink" Target="javascript:openLinkReference(&apos;60&apos;)" TargetMode="External"/><Relationship Id="rId400" Type="http://schemas.openxmlformats.org/officeDocument/2006/relationships/hyperlink" Target="javascript:openLinkReference(&apos;60&apos;)" TargetMode="External"/><Relationship Id="rId401" Type="http://schemas.openxmlformats.org/officeDocument/2006/relationships/hyperlink" Target="javascript:openLinkReference(&apos;67&apos;)" TargetMode="External"/><Relationship Id="rId402" Type="http://schemas.openxmlformats.org/officeDocument/2006/relationships/hyperlink" Target="javascript:openLinkReference(&apos;67&apos;)" TargetMode="External"/><Relationship Id="rId403" Type="http://schemas.openxmlformats.org/officeDocument/2006/relationships/hyperlink" Target="javascript:openLinkReference(&apos;67&apos;)" TargetMode="External"/><Relationship Id="rId404" Type="http://schemas.openxmlformats.org/officeDocument/2006/relationships/hyperlink" Target="javascript:openLinkReference(&apos;67&apos;)" TargetMode="External"/><Relationship Id="rId405" Type="http://schemas.openxmlformats.org/officeDocument/2006/relationships/hyperlink" Target="javascript:openLinkReference(&apos;237&apos;)" TargetMode="External"/><Relationship Id="rId406" Type="http://schemas.openxmlformats.org/officeDocument/2006/relationships/hyperlink" Target="javascript:openLinkReference(&apos;237&apos;)" TargetMode="External"/><Relationship Id="rId407" Type="http://schemas.openxmlformats.org/officeDocument/2006/relationships/hyperlink" Target="javascript:openLinkReference(&apos;237&apos;)" TargetMode="External"/><Relationship Id="rId408" Type="http://schemas.openxmlformats.org/officeDocument/2006/relationships/hyperlink" Target="javascript:openLinkReference(&apos;237&apos;)" TargetMode="External"/><Relationship Id="rId409" Type="http://schemas.openxmlformats.org/officeDocument/2006/relationships/hyperlink" Target="javascript:openLinkReference(&apos;237&apos;)" TargetMode="External"/><Relationship Id="rId410" Type="http://schemas.openxmlformats.org/officeDocument/2006/relationships/hyperlink" Target="javascript:openLinkReference(&apos;237&apos;)" TargetMode="External"/><Relationship Id="rId411" Type="http://schemas.openxmlformats.org/officeDocument/2006/relationships/hyperlink" Target="javascript:openLinkReference(&apos;237&apos;)" TargetMode="External"/><Relationship Id="rId412" Type="http://schemas.openxmlformats.org/officeDocument/2006/relationships/hyperlink" Target="javascript:openLinkReference(&apos;237&apos;)" TargetMode="External"/><Relationship Id="rId413" Type="http://schemas.openxmlformats.org/officeDocument/2006/relationships/hyperlink" Target="javascript:openLinkReference(&apos;237&apos;)" TargetMode="External"/><Relationship Id="rId414" Type="http://schemas.openxmlformats.org/officeDocument/2006/relationships/hyperlink" Target="javascript:openLinkReference(&apos;237&apos;)" TargetMode="External"/><Relationship Id="rId415" Type="http://schemas.openxmlformats.org/officeDocument/2006/relationships/hyperlink" Target="javascript:openLinkReference(&apos;79&apos;)" TargetMode="External"/><Relationship Id="rId416" Type="http://schemas.openxmlformats.org/officeDocument/2006/relationships/hyperlink" Target="javascript:openLinkReference(&apos;181&apos;)" TargetMode="External"/><Relationship Id="rId417" Type="http://schemas.openxmlformats.org/officeDocument/2006/relationships/hyperlink" Target="javascript:openLinkReference(&apos;237&apos;)" TargetMode="External"/><Relationship Id="rId418" Type="http://schemas.openxmlformats.org/officeDocument/2006/relationships/hyperlink" Target="javascript:openLinkReference(&apos;237&apos;)" TargetMode="External"/><Relationship Id="rId419" Type="http://schemas.openxmlformats.org/officeDocument/2006/relationships/hyperlink" Target="javascript:openLinkReference(&apos;237&apos;)" TargetMode="External"/><Relationship Id="rId420" Type="http://schemas.openxmlformats.org/officeDocument/2006/relationships/hyperlink" Target="javascript:openLinkReference(&apos;237&apos;)" TargetMode="External"/><Relationship Id="rId421" Type="http://schemas.openxmlformats.org/officeDocument/2006/relationships/hyperlink" Target="javascript:openLinkReference(&apos;237&apos;)" TargetMode="External"/><Relationship Id="rId422" Type="http://schemas.openxmlformats.org/officeDocument/2006/relationships/hyperlink" Target="javascript:openLinkReference(&apos;237&apos;)" TargetMode="External"/><Relationship Id="rId423" Type="http://schemas.openxmlformats.org/officeDocument/2006/relationships/hyperlink" Target="javascript:openLinkReference(&apos;237&apos;)" TargetMode="External"/><Relationship Id="rId424" Type="http://schemas.openxmlformats.org/officeDocument/2006/relationships/hyperlink" Target="javascript:openLinkReference(&apos;237&apos;)" TargetMode="External"/><Relationship Id="rId425" Type="http://schemas.openxmlformats.org/officeDocument/2006/relationships/hyperlink" Target="javascript:openLinkReference(&apos;41&apos;)" TargetMode="External"/><Relationship Id="rId426" Type="http://schemas.openxmlformats.org/officeDocument/2006/relationships/hyperlink" Target="javascript:openLinkReference(&apos;52&apos;)" TargetMode="External"/><Relationship Id="rId427" Type="http://schemas.openxmlformats.org/officeDocument/2006/relationships/hyperlink" Target="javascript:openLinkReference(&apos;237&apos;)" TargetMode="External"/><Relationship Id="rId428" Type="http://schemas.openxmlformats.org/officeDocument/2006/relationships/hyperlink" Target="javascript:openLinkReference(&apos;237&apos;)" TargetMode="External"/><Relationship Id="rId429" Type="http://schemas.openxmlformats.org/officeDocument/2006/relationships/hyperlink" Target="javascript:openLinkReference(&apos;237&apos;)" TargetMode="External"/><Relationship Id="rId430" Type="http://schemas.openxmlformats.org/officeDocument/2006/relationships/hyperlink" Target="javascript:openLinkReference(&apos;237&apos;)" TargetMode="External"/><Relationship Id="rId431" Type="http://schemas.openxmlformats.org/officeDocument/2006/relationships/hyperlink" Target="javascript:openLinkReference(&apos;237&apos;)" TargetMode="External"/><Relationship Id="rId432" Type="http://schemas.openxmlformats.org/officeDocument/2006/relationships/hyperlink" Target="javascript:openLinkReference(&apos;237&apos;)" TargetMode="External"/><Relationship Id="rId433" Type="http://schemas.openxmlformats.org/officeDocument/2006/relationships/hyperlink" Target="javascript:openLinkReference(&apos;237&apos;)" TargetMode="External"/><Relationship Id="rId434" Type="http://schemas.openxmlformats.org/officeDocument/2006/relationships/hyperlink" Target="javascript:openLinkReference(&apos;237&apos;)" TargetMode="External"/><Relationship Id="rId435" Type="http://schemas.openxmlformats.org/officeDocument/2006/relationships/hyperlink" Target="javascript:openLinkReference(&apos;237&apos;)" TargetMode="External"/><Relationship Id="rId436" Type="http://schemas.openxmlformats.org/officeDocument/2006/relationships/hyperlink" Target="javascript:openLinkReference(&apos;237&apos;)" TargetMode="External"/><Relationship Id="rId437" Type="http://schemas.openxmlformats.org/officeDocument/2006/relationships/hyperlink" Target="javascript:openLinkReference(&apos;181&apos;)" TargetMode="External"/><Relationship Id="rId438" Type="http://schemas.openxmlformats.org/officeDocument/2006/relationships/hyperlink" Target="javascript:openLinkReference(&apos;237&apos;)" TargetMode="External"/><Relationship Id="rId439" Type="http://schemas.openxmlformats.org/officeDocument/2006/relationships/hyperlink" Target="javascript:openLinkReference(&apos;237&apos;)" TargetMode="External"/><Relationship Id="rId440" Type="http://schemas.openxmlformats.org/officeDocument/2006/relationships/hyperlink" Target="javascript:openLinkReference(&apos;237&apos;)" TargetMode="External"/><Relationship Id="rId441" Type="http://schemas.openxmlformats.org/officeDocument/2006/relationships/hyperlink" Target="javascript:openLinkReference(&apos;13&apos;)" TargetMode="External"/><Relationship Id="rId442" Type="http://schemas.openxmlformats.org/officeDocument/2006/relationships/hyperlink" Target="javascript:openLinkReference(&apos;13&apos;)" TargetMode="External"/><Relationship Id="rId443" Type="http://schemas.openxmlformats.org/officeDocument/2006/relationships/hyperlink" Target="javascript:openLinkReference(&apos;237&apos;)" TargetMode="External"/><Relationship Id="rId444" Type="http://schemas.openxmlformats.org/officeDocument/2006/relationships/hyperlink" Target="javascript:openLinkReference(&apos;237&apos;)" TargetMode="External"/><Relationship Id="rId445" Type="http://schemas.openxmlformats.org/officeDocument/2006/relationships/hyperlink" Target="javascript:openLinkReference(&apos;237&apos;)" TargetMode="External"/><Relationship Id="rId446" Type="http://schemas.openxmlformats.org/officeDocument/2006/relationships/hyperlink" Target="javascript:openLinkReference(&apos;67&apos;)" TargetMode="External"/><Relationship Id="rId447" Type="http://schemas.openxmlformats.org/officeDocument/2006/relationships/hyperlink" Target="javascript:openLinkReference(&apos;67&apos;)" TargetMode="External"/><Relationship Id="rId448" Type="http://schemas.openxmlformats.org/officeDocument/2006/relationships/hyperlink" Target="javascript:openLinkReference(&apos;237&apos;)" TargetMode="External"/><Relationship Id="rId449" Type="http://schemas.openxmlformats.org/officeDocument/2006/relationships/hyperlink" Target="javascript:openLinkReference(&apos;237&apos;)" TargetMode="External"/><Relationship Id="rId450" Type="http://schemas.openxmlformats.org/officeDocument/2006/relationships/hyperlink" Target="javascript:openLinkReference(&apos;65&apos;)" TargetMode="External"/><Relationship Id="rId451" Type="http://schemas.openxmlformats.org/officeDocument/2006/relationships/hyperlink" Target="javascript:openLinkReference(&apos;79&apos;)" TargetMode="External"/><Relationship Id="rId452" Type="http://schemas.openxmlformats.org/officeDocument/2006/relationships/hyperlink" Target="javascript:openLinkReference(&apos;79&apos;)" TargetMode="External"/><Relationship Id="rId453" Type="http://schemas.openxmlformats.org/officeDocument/2006/relationships/hyperlink" Target="javascript:openLinkReference(&apos;79&apos;)" TargetMode="External"/><Relationship Id="rId454" Type="http://schemas.openxmlformats.org/officeDocument/2006/relationships/hyperlink" Target="javascript:openLinkReference(&apos;237&apos;)" TargetMode="External"/><Relationship Id="rId455" Type="http://schemas.openxmlformats.org/officeDocument/2006/relationships/hyperlink" Target="javascript:openLinkReference(&apos;237&apos;)" TargetMode="External"/><Relationship Id="rId456" Type="http://schemas.openxmlformats.org/officeDocument/2006/relationships/hyperlink" Target="javascript:openLinkReference(&apos;237&apos;)" TargetMode="External"/><Relationship Id="rId457" Type="http://schemas.openxmlformats.org/officeDocument/2006/relationships/hyperlink" Target="javascript:openLinkReference(&apos;237&apos;)" TargetMode="External"/><Relationship Id="rId458" Type="http://schemas.openxmlformats.org/officeDocument/2006/relationships/hyperlink" Target="javascript:openLinkReference(&apos;237&apos;)" TargetMode="External"/><Relationship Id="rId459" Type="http://schemas.openxmlformats.org/officeDocument/2006/relationships/hyperlink" Target="javascript:openLinkReference(&apos;237&apos;)" TargetMode="External"/><Relationship Id="rId460" Type="http://schemas.openxmlformats.org/officeDocument/2006/relationships/hyperlink" Target="javascript:openLinkReference(&apos;79&apos;)" TargetMode="External"/><Relationship Id="rId461" Type="http://schemas.openxmlformats.org/officeDocument/2006/relationships/hyperlink" Target="javascript:openLinkReference(&apos;237&apos;)" TargetMode="External"/><Relationship Id="rId462" Type="http://schemas.openxmlformats.org/officeDocument/2006/relationships/hyperlink" Target="javascript:openLinkReference(&apos;237&apos;)" TargetMode="External"/><Relationship Id="rId463" Type="http://schemas.openxmlformats.org/officeDocument/2006/relationships/hyperlink" Target="javascript:openLinkReference(&apos;237&apos;)" TargetMode="External"/><Relationship Id="rId464" Type="http://schemas.openxmlformats.org/officeDocument/2006/relationships/hyperlink" Target="javascript:openLinkReference(&apos;237&apos;)" TargetMode="External"/><Relationship Id="rId465" Type="http://schemas.openxmlformats.org/officeDocument/2006/relationships/hyperlink" Target="javascript:openLinkReference(&apos;237&apos;)" TargetMode="External"/><Relationship Id="rId466" Type="http://schemas.openxmlformats.org/officeDocument/2006/relationships/hyperlink" Target="javascript:openLinkReference(&apos;237&apos;)" TargetMode="External"/><Relationship Id="rId467" Type="http://schemas.openxmlformats.org/officeDocument/2006/relationships/hyperlink" Target="javascript:openLinkReference(&apos;237&apos;)" TargetMode="External"/><Relationship Id="rId468" Type="http://schemas.openxmlformats.org/officeDocument/2006/relationships/hyperlink" Target="javascript:openLinkReference(&apos;237&apos;)" TargetMode="External"/><Relationship Id="rId469" Type="http://schemas.openxmlformats.org/officeDocument/2006/relationships/hyperlink" Target="javascript:openLinkReference(&apos;148&apos;)" TargetMode="External"/><Relationship Id="rId470" Type="http://schemas.openxmlformats.org/officeDocument/2006/relationships/hyperlink" Target="javascript:openLinkReference(&apos;237&apos;)" TargetMode="External"/><Relationship Id="rId471" Type="http://schemas.openxmlformats.org/officeDocument/2006/relationships/hyperlink" Target="javascript:openLinkReference(&apos;237&apos;)" TargetMode="External"/><Relationship Id="rId472" Type="http://schemas.openxmlformats.org/officeDocument/2006/relationships/hyperlink" Target="javascript:openLinkReference(&apos;237&apos;)" TargetMode="External"/><Relationship Id="rId473" Type="http://schemas.openxmlformats.org/officeDocument/2006/relationships/hyperlink" Target="javascript:openLinkReference(&apos;279&apos;)" TargetMode="External"/><Relationship Id="rId474" Type="http://schemas.openxmlformats.org/officeDocument/2006/relationships/hyperlink" Target="javascript:openLinkReference(&apos;38&apos;)" TargetMode="External"/><Relationship Id="rId475" Type="http://schemas.openxmlformats.org/officeDocument/2006/relationships/hyperlink" Target="javascript:openLinkReference(&apos;107&apos;)" TargetMode="External"/><Relationship Id="rId476" Type="http://schemas.openxmlformats.org/officeDocument/2006/relationships/hyperlink" Target="javascript:openLinkReference(&apos;237&apos;)" TargetMode="External"/><Relationship Id="rId477" Type="http://schemas.openxmlformats.org/officeDocument/2006/relationships/hyperlink" Target="javascript:openLinkReference(&apos;237&apos;)" TargetMode="External"/><Relationship Id="rId478" Type="http://schemas.openxmlformats.org/officeDocument/2006/relationships/hyperlink" Target="javascript:openLinkReference(&apos;237&apos;)" TargetMode="External"/><Relationship Id="rId479" Type="http://schemas.openxmlformats.org/officeDocument/2006/relationships/hyperlink" Target="javascript:openLinkReference(&apos;237&apos;)" TargetMode="External"/><Relationship Id="rId480" Type="http://schemas.openxmlformats.org/officeDocument/2006/relationships/hyperlink" Target="javascript:openLinkReference(&apos;237&apos;)" TargetMode="External"/><Relationship Id="rId481" Type="http://schemas.openxmlformats.org/officeDocument/2006/relationships/hyperlink" Target="javascript:openLinkReference(&apos;237&apos;)" TargetMode="External"/><Relationship Id="rId482" Type="http://schemas.openxmlformats.org/officeDocument/2006/relationships/hyperlink" Target="javascript:openLinkReference(&apos;237&apos;)" TargetMode="External"/><Relationship Id="rId483" Type="http://schemas.openxmlformats.org/officeDocument/2006/relationships/hyperlink" Target="javascript:openLinkReference(&apos;237&apos;)" TargetMode="External"/><Relationship Id="rId484" Type="http://schemas.openxmlformats.org/officeDocument/2006/relationships/hyperlink" Target="javascript:openLinkReference(&apos;237&apos;)" TargetMode="External"/><Relationship Id="rId485" Type="http://schemas.openxmlformats.org/officeDocument/2006/relationships/hyperlink" Target="javascript:openLinkReference(&apos;237&apos;)" TargetMode="External"/><Relationship Id="rId486" Type="http://schemas.openxmlformats.org/officeDocument/2006/relationships/hyperlink" Target="javascript:openLinkReference(&apos;237&apos;)" TargetMode="External"/><Relationship Id="rId487" Type="http://schemas.openxmlformats.org/officeDocument/2006/relationships/hyperlink" Target="javascript:openLinkReference(&apos;237&apos;)" TargetMode="External"/><Relationship Id="rId488" Type="http://schemas.openxmlformats.org/officeDocument/2006/relationships/hyperlink" Target="javascript:openLinkReference(&apos;237&apos;)" TargetMode="External"/><Relationship Id="rId489" Type="http://schemas.openxmlformats.org/officeDocument/2006/relationships/hyperlink" Target="javascript:openLinkReference(&apos;237&apos;)" TargetMode="External"/><Relationship Id="rId490" Type="http://schemas.openxmlformats.org/officeDocument/2006/relationships/hyperlink" Target="javascript:openLinkReference(&apos;237&apos;)" TargetMode="External"/><Relationship Id="rId491" Type="http://schemas.openxmlformats.org/officeDocument/2006/relationships/hyperlink" Target="javascript:openLinkReference(&apos;108&apos;)" TargetMode="External"/><Relationship Id="rId492" Type="http://schemas.openxmlformats.org/officeDocument/2006/relationships/hyperlink" Target="javascript:openLinkReference(&apos;108&apos;)" TargetMode="External"/><Relationship Id="rId493" Type="http://schemas.openxmlformats.org/officeDocument/2006/relationships/hyperlink" Target="javascript:openLinkReference(&apos;108&apos;)" TargetMode="External"/><Relationship Id="rId494" Type="http://schemas.openxmlformats.org/officeDocument/2006/relationships/hyperlink" Target="javascript:openLinkReference(&apos;237&apos;)" TargetMode="External"/><Relationship Id="rId495" Type="http://schemas.openxmlformats.org/officeDocument/2006/relationships/hyperlink" Target="javascript:openLinkReference(&apos;237&apos;)" TargetMode="External"/><Relationship Id="rId496" Type="http://schemas.openxmlformats.org/officeDocument/2006/relationships/hyperlink" Target="javascript:openLinkReference(&apos;237&apos;)" TargetMode="External"/><Relationship Id="rId497" Type="http://schemas.openxmlformats.org/officeDocument/2006/relationships/hyperlink" Target="javascript:openLinkReference(&apos;237&apos;)" TargetMode="External"/><Relationship Id="rId498" Type="http://schemas.openxmlformats.org/officeDocument/2006/relationships/hyperlink" Target="javascript:openLinkReference(&apos;237&apos;)" TargetMode="External"/><Relationship Id="rId499" Type="http://schemas.openxmlformats.org/officeDocument/2006/relationships/hyperlink" Target="javascript:openLinkReference(&apos;237&apos;)" TargetMode="External"/><Relationship Id="rId500" Type="http://schemas.openxmlformats.org/officeDocument/2006/relationships/hyperlink" Target="javascript:openLinkReference(&apos;237&apos;)" TargetMode="External"/><Relationship Id="rId501" Type="http://schemas.openxmlformats.org/officeDocument/2006/relationships/hyperlink" Target="javascript:openLinkReference(&apos;237&apos;)" TargetMode="External"/><Relationship Id="rId502" Type="http://schemas.openxmlformats.org/officeDocument/2006/relationships/hyperlink" Target="javascript:openLinkReference(&apos;237&apos;)" TargetMode="External"/><Relationship Id="rId503" Type="http://schemas.openxmlformats.org/officeDocument/2006/relationships/hyperlink" Target="javascript:openLinkReference(&apos;237&apos;)" TargetMode="External"/><Relationship Id="rId504" Type="http://schemas.openxmlformats.org/officeDocument/2006/relationships/hyperlink" Target="javascript:openLinkReference(&apos;237&apos;)" TargetMode="External"/><Relationship Id="rId505" Type="http://schemas.openxmlformats.org/officeDocument/2006/relationships/hyperlink" Target="javascript:openLinkReference(&apos;86&apos;)" TargetMode="External"/><Relationship Id="rId506" Type="http://schemas.openxmlformats.org/officeDocument/2006/relationships/hyperlink" Target="javascript:openLinkReference(&apos;122&apos;)" TargetMode="External"/><Relationship Id="rId507" Type="http://schemas.openxmlformats.org/officeDocument/2006/relationships/hyperlink" Target="javascript:openLinkReference(&apos;125&apos;)" TargetMode="External"/><Relationship Id="rId508" Type="http://schemas.openxmlformats.org/officeDocument/2006/relationships/hyperlink" Target="javascript:openLinkReference(&apos;237&apos;)" TargetMode="External"/><Relationship Id="rId509" Type="http://schemas.openxmlformats.org/officeDocument/2006/relationships/hyperlink" Target="javascript:openLinkReference(&apos;237&apos;)" TargetMode="External"/><Relationship Id="rId510" Type="http://schemas.openxmlformats.org/officeDocument/2006/relationships/hyperlink" Target="javascript:openLinkReference(&apos;237&apos;)" TargetMode="External"/><Relationship Id="rId511" Type="http://schemas.openxmlformats.org/officeDocument/2006/relationships/hyperlink" Target="javascript:openLinkReference(&apos;237&apos;)" TargetMode="External"/><Relationship Id="rId512" Type="http://schemas.openxmlformats.org/officeDocument/2006/relationships/hyperlink" Target="javascript:openLinkReference(&apos;237&apos;)" TargetMode="External"/><Relationship Id="rId513" Type="http://schemas.openxmlformats.org/officeDocument/2006/relationships/hyperlink" Target="javascript:openLinkReference(&apos;237&apos;)" TargetMode="External"/><Relationship Id="rId514" Type="http://schemas.openxmlformats.org/officeDocument/2006/relationships/hyperlink" Target="javascript:openLinkReference(&apos;237&apos;)" TargetMode="External"/><Relationship Id="rId515" Type="http://schemas.openxmlformats.org/officeDocument/2006/relationships/hyperlink" Target="javascript:openLinkReference(&apos;237&apos;)" TargetMode="External"/><Relationship Id="rId516" Type="http://schemas.openxmlformats.org/officeDocument/2006/relationships/hyperlink" Target="javascript:openLinkReference(&apos;237&apos;)" TargetMode="External"/><Relationship Id="rId517" Type="http://schemas.openxmlformats.org/officeDocument/2006/relationships/hyperlink" Target="javascript:openLinkReference(&apos;237&apos;)" TargetMode="External"/><Relationship Id="rId518" Type="http://schemas.openxmlformats.org/officeDocument/2006/relationships/hyperlink" Target="javascript:openLinkReference(&apos;237&apos;)" TargetMode="External"/><Relationship Id="rId519" Type="http://schemas.openxmlformats.org/officeDocument/2006/relationships/hyperlink" Target="javascript:openLinkReference(&apos;237&apos;)" TargetMode="External"/><Relationship Id="rId520" Type="http://schemas.openxmlformats.org/officeDocument/2006/relationships/hyperlink" Target="javascript:openLinkReference(&apos;237&apos;)" TargetMode="External"/><Relationship Id="rId521" Type="http://schemas.openxmlformats.org/officeDocument/2006/relationships/hyperlink" Target="javascript:openLinkReference(&apos;279&apos;)" TargetMode="External"/><Relationship Id="rId522" Type="http://schemas.openxmlformats.org/officeDocument/2006/relationships/hyperlink" Target="javascript:openLinkReference(&apos;67&apos;)" TargetMode="External"/><Relationship Id="rId523" Type="http://schemas.openxmlformats.org/officeDocument/2006/relationships/hyperlink" Target="javascript:openLinkReference(&apos;67&apos;)" TargetMode="External"/><Relationship Id="rId524" Type="http://schemas.openxmlformats.org/officeDocument/2006/relationships/hyperlink" Target="javascript:openLinkReference(&apos;67&apos;)" TargetMode="External"/><Relationship Id="rId525" Type="http://schemas.openxmlformats.org/officeDocument/2006/relationships/hyperlink" Target="javascript:openLinkReference(&apos;67&apos;)" TargetMode="External"/><Relationship Id="rId526" Type="http://schemas.openxmlformats.org/officeDocument/2006/relationships/hyperlink" Target="javascript:openLinkReference(&apos;67&apos;)" TargetMode="External"/><Relationship Id="rId527" Type="http://schemas.openxmlformats.org/officeDocument/2006/relationships/hyperlink" Target="javascript:openLinkReference(&apos;67&apos;)" TargetMode="External"/><Relationship Id="rId528" Type="http://schemas.openxmlformats.org/officeDocument/2006/relationships/hyperlink" Target="javascript:openLinkReference(&apos;79&apos;)" TargetMode="External"/><Relationship Id="rId529" Type="http://schemas.openxmlformats.org/officeDocument/2006/relationships/hyperlink" Target="javascript:openLinkReference(&apos;237&apos;)" TargetMode="External"/><Relationship Id="rId530" Type="http://schemas.openxmlformats.org/officeDocument/2006/relationships/hyperlink" Target="javascript:openLinkReference(&apos;237&apos;)" TargetMode="External"/><Relationship Id="rId531" Type="http://schemas.openxmlformats.org/officeDocument/2006/relationships/hyperlink" Target="javascript:openLinkReference(&apos;237&apos;)" TargetMode="External"/><Relationship Id="rId532" Type="http://schemas.openxmlformats.org/officeDocument/2006/relationships/hyperlink" Target="javascript:openLinkReference(&apos;237&apos;)" TargetMode="External"/><Relationship Id="rId533" Type="http://schemas.openxmlformats.org/officeDocument/2006/relationships/hyperlink" Target="javascript:openLinkReference(&apos;237&apos;)" TargetMode="External"/><Relationship Id="rId534" Type="http://schemas.openxmlformats.org/officeDocument/2006/relationships/hyperlink" Target="javascript:openLinkReference(&apos;237&apos;)" TargetMode="External"/><Relationship Id="rId535" Type="http://schemas.openxmlformats.org/officeDocument/2006/relationships/hyperlink" Target="javascript:openLinkReference(&apos;237&apos;)" TargetMode="External"/><Relationship Id="rId536" Type="http://schemas.openxmlformats.org/officeDocument/2006/relationships/hyperlink" Target="javascript:openLinkReference(&apos;237&apos;)" TargetMode="External"/><Relationship Id="rId537" Type="http://schemas.openxmlformats.org/officeDocument/2006/relationships/hyperlink" Target="javascript:openLinkReference(&apos;79&apos;)" TargetMode="External"/><Relationship Id="rId538" Type="http://schemas.openxmlformats.org/officeDocument/2006/relationships/hyperlink" Target="javascript:openLinkReference(&apos;119&apos;)" TargetMode="External"/><Relationship Id="rId539" Type="http://schemas.openxmlformats.org/officeDocument/2006/relationships/hyperlink" Target="javascript:openLinkReference(&apos;237&apos;)" TargetMode="External"/><Relationship Id="rId540" Type="http://schemas.openxmlformats.org/officeDocument/2006/relationships/hyperlink" Target="javascript:openLinkReference(&apos;237&apos;)" TargetMode="External"/><Relationship Id="rId541" Type="http://schemas.openxmlformats.org/officeDocument/2006/relationships/hyperlink" Target="javascript:openLinkReference(&apos;237&apos;)" TargetMode="External"/><Relationship Id="rId542" Type="http://schemas.openxmlformats.org/officeDocument/2006/relationships/hyperlink" Target="javascript:openLinkReference(&apos;237&apos;)" TargetMode="External"/><Relationship Id="rId543" Type="http://schemas.openxmlformats.org/officeDocument/2006/relationships/hyperlink" Target="javascript:openLinkReference(&apos;237&apos;)" TargetMode="External"/><Relationship Id="rId544" Type="http://schemas.openxmlformats.org/officeDocument/2006/relationships/hyperlink" Target="javascript:openLinkReference(&apos;237&apos;)" TargetMode="External"/><Relationship Id="rId545" Type="http://schemas.openxmlformats.org/officeDocument/2006/relationships/hyperlink" Target="javascript:openLinkReference(&apos;237&apos;)" TargetMode="External"/><Relationship Id="rId546" Type="http://schemas.openxmlformats.org/officeDocument/2006/relationships/hyperlink" Target="javascript:openLinkReference(&apos;237&apos;)" TargetMode="External"/><Relationship Id="rId547" Type="http://schemas.openxmlformats.org/officeDocument/2006/relationships/hyperlink" Target="javascript:openLinkReference(&apos;237&apos;)" TargetMode="External"/><Relationship Id="rId548" Type="http://schemas.openxmlformats.org/officeDocument/2006/relationships/hyperlink" Target="javascript:openLinkReference(&apos;237&apos;)" TargetMode="External"/><Relationship Id="rId549" Type="http://schemas.openxmlformats.org/officeDocument/2006/relationships/hyperlink" Target="javascript:openLinkReference(&apos;237&apos;)" TargetMode="External"/><Relationship Id="rId550" Type="http://schemas.openxmlformats.org/officeDocument/2006/relationships/hyperlink" Target="javascript:openLinkReference(&apos;237&apos;)" TargetMode="External"/><Relationship Id="rId551" Type="http://schemas.openxmlformats.org/officeDocument/2006/relationships/hyperlink" Target="javascript:openLinkReference(&apos;237&apos;)" TargetMode="External"/><Relationship Id="rId552" Type="http://schemas.openxmlformats.org/officeDocument/2006/relationships/hyperlink" Target="javascript:openLinkReference(&apos;237&apos;)" TargetMode="External"/><Relationship Id="rId553" Type="http://schemas.openxmlformats.org/officeDocument/2006/relationships/hyperlink" Target="javascript:openLinkReference(&apos;237&apos;)" TargetMode="External"/><Relationship Id="rId554" Type="http://schemas.openxmlformats.org/officeDocument/2006/relationships/hyperlink" Target="javascript:openLinkReference(&apos;237&apos;)" TargetMode="External"/><Relationship Id="rId555" Type="http://schemas.openxmlformats.org/officeDocument/2006/relationships/hyperlink" Target="javascript:openLinkReference(&apos;237&apos;)" TargetMode="External"/><Relationship Id="rId556" Type="http://schemas.openxmlformats.org/officeDocument/2006/relationships/hyperlink" Target="javascript:openLinkReference(&apos;237&apos;)" TargetMode="External"/><Relationship Id="rId557" Type="http://schemas.openxmlformats.org/officeDocument/2006/relationships/hyperlink" Target="javascript:openLinkReference(&apos;237&apos;)" TargetMode="External"/><Relationship Id="rId558" Type="http://schemas.openxmlformats.org/officeDocument/2006/relationships/hyperlink" Target="javascript:openLinkReference(&apos;237&apos;)" TargetMode="External"/><Relationship Id="rId559" Type="http://schemas.openxmlformats.org/officeDocument/2006/relationships/hyperlink" Target="javascript:openLinkReference(&apos;237&apos;)" TargetMode="External"/><Relationship Id="rId560" Type="http://schemas.openxmlformats.org/officeDocument/2006/relationships/hyperlink" Target="javascript:openLinkReference(&apos;237&apos;)" TargetMode="External"/><Relationship Id="rId561" Type="http://schemas.openxmlformats.org/officeDocument/2006/relationships/hyperlink" Target="javascript:openLinkReference(&apos;237&apos;)" TargetMode="External"/><Relationship Id="rId562" Type="http://schemas.openxmlformats.org/officeDocument/2006/relationships/hyperlink" Target="javascript:openLinkReference(&apos;237&apos;)" TargetMode="External"/><Relationship Id="rId563" Type="http://schemas.openxmlformats.org/officeDocument/2006/relationships/hyperlink" Target="javascript:openLinkReference(&apos;237&apos;)" TargetMode="External"/><Relationship Id="rId564" Type="http://schemas.openxmlformats.org/officeDocument/2006/relationships/hyperlink" Target="javascript:openLinkReference(&apos;237&apos;)" TargetMode="External"/><Relationship Id="rId565" Type="http://schemas.openxmlformats.org/officeDocument/2006/relationships/hyperlink" Target="javascript:openLinkReference(&apos;237&apos;)" TargetMode="External"/><Relationship Id="rId566" Type="http://schemas.openxmlformats.org/officeDocument/2006/relationships/hyperlink" Target="javascript:openLinkReference(&apos;237&apos;)" TargetMode="External"/><Relationship Id="rId567" Type="http://schemas.openxmlformats.org/officeDocument/2006/relationships/hyperlink" Target="javascript:openLinkReference(&apos;237&apos;)" TargetMode="External"/><Relationship Id="rId568" Type="http://schemas.openxmlformats.org/officeDocument/2006/relationships/hyperlink" Target="javascript:openLinkReference(&apos;68&apos;)" TargetMode="External"/><Relationship Id="rId569" Type="http://schemas.openxmlformats.org/officeDocument/2006/relationships/hyperlink" Target="javascript:openLinkReference(&apos;68&apos;)" TargetMode="External"/><Relationship Id="rId570" Type="http://schemas.openxmlformats.org/officeDocument/2006/relationships/hyperlink" Target="javascript:openLinkReference(&apos;68&apos;)" TargetMode="External"/><Relationship Id="rId571" Type="http://schemas.openxmlformats.org/officeDocument/2006/relationships/hyperlink" Target="javascript:openLinkReference(&apos;237&apos;)" TargetMode="External"/><Relationship Id="rId572" Type="http://schemas.openxmlformats.org/officeDocument/2006/relationships/hyperlink" Target="javascript:openLinkReference(&apos;237&apos;)" TargetMode="External"/><Relationship Id="rId573" Type="http://schemas.openxmlformats.org/officeDocument/2006/relationships/hyperlink" Target="javascript:openLinkReference(&apos;237&apos;)" TargetMode="External"/><Relationship Id="rId574" Type="http://schemas.openxmlformats.org/officeDocument/2006/relationships/hyperlink" Target="javascript:openLinkReference(&apos;237&apos;)" TargetMode="External"/><Relationship Id="rId575" Type="http://schemas.openxmlformats.org/officeDocument/2006/relationships/hyperlink" Target="javascript:openLinkReference(&apos;65&apos;)" TargetMode="External"/><Relationship Id="rId576" Type="http://schemas.openxmlformats.org/officeDocument/2006/relationships/hyperlink" Target="javascript:openLinkReference(&apos;66&apos;)" TargetMode="External"/><Relationship Id="rId577" Type="http://schemas.openxmlformats.org/officeDocument/2006/relationships/hyperlink" Target="javascript:openLinkReference(&apos;79&apos;)" TargetMode="External"/><Relationship Id="rId578" Type="http://schemas.openxmlformats.org/officeDocument/2006/relationships/hyperlink" Target="javascript:openLinkReference(&apos;79&apos;)" TargetMode="External"/><Relationship Id="rId579" Type="http://schemas.openxmlformats.org/officeDocument/2006/relationships/hyperlink" Target="javascript:openLinkReference(&apos;237&apos;)" TargetMode="External"/><Relationship Id="rId580" Type="http://schemas.openxmlformats.org/officeDocument/2006/relationships/hyperlink" Target="javascript:openLinkReference(&apos;237&apos;)" TargetMode="External"/><Relationship Id="rId581" Type="http://schemas.openxmlformats.org/officeDocument/2006/relationships/hyperlink" Target="javascript:openLinkReference(&apos;237&apos;)" TargetMode="External"/><Relationship Id="rId582" Type="http://schemas.openxmlformats.org/officeDocument/2006/relationships/hyperlink" Target="javascript:openLinkReference(&apos;237&apos;)" TargetMode="External"/><Relationship Id="rId583" Type="http://schemas.openxmlformats.org/officeDocument/2006/relationships/hyperlink" Target="javascript:openLinkReference(&apos;237&apos;)" TargetMode="External"/><Relationship Id="rId584" Type="http://schemas.openxmlformats.org/officeDocument/2006/relationships/hyperlink" Target="javascript:openLinkReference(&apos;237&apos;)" TargetMode="External"/><Relationship Id="rId585" Type="http://schemas.openxmlformats.org/officeDocument/2006/relationships/hyperlink" Target="javascript:openLinkReference(&apos;237&apos;)" TargetMode="External"/><Relationship Id="rId586" Type="http://schemas.openxmlformats.org/officeDocument/2006/relationships/hyperlink" Target="javascript:openLinkReference(&apos;237&apos;)" TargetMode="External"/><Relationship Id="rId587" Type="http://schemas.openxmlformats.org/officeDocument/2006/relationships/hyperlink" Target="javascript:openLinkReference(&apos;237&apos;)" TargetMode="External"/><Relationship Id="rId588" Type="http://schemas.openxmlformats.org/officeDocument/2006/relationships/hyperlink" Target="javascript:openLinkReference(&apos;237&apos;)" TargetMode="External"/><Relationship Id="rId589" Type="http://schemas.openxmlformats.org/officeDocument/2006/relationships/hyperlink" Target="javascript:openLinkReference(&apos;279&apos;)" TargetMode="External"/><Relationship Id="rId590" Type="http://schemas.openxmlformats.org/officeDocument/2006/relationships/hyperlink" Target="javascript:openLinkReference(&apos;79&apos;)" TargetMode="External"/><Relationship Id="rId591" Type="http://schemas.openxmlformats.org/officeDocument/2006/relationships/hyperlink" Target="javascript:openLinkReference(&apos;237&apos;)" TargetMode="External"/><Relationship Id="rId592" Type="http://schemas.openxmlformats.org/officeDocument/2006/relationships/hyperlink" Target="javascript:openLinkReference(&apos;237&apos;)" TargetMode="External"/><Relationship Id="rId593" Type="http://schemas.openxmlformats.org/officeDocument/2006/relationships/hyperlink" Target="javascript:openLinkReference(&apos;237&apos;)" TargetMode="External"/><Relationship Id="rId594" Type="http://schemas.openxmlformats.org/officeDocument/2006/relationships/hyperlink" Target="javascript:openLinkReference(&apos;237&apos;)" TargetMode="External"/><Relationship Id="rId595" Type="http://schemas.openxmlformats.org/officeDocument/2006/relationships/hyperlink" Target="javascript:openLinkReference(&apos;79&apos;)" TargetMode="External"/><Relationship Id="rId596" Type="http://schemas.openxmlformats.org/officeDocument/2006/relationships/hyperlink" Target="javascript:openLinkReference(&apos;237&apos;)" TargetMode="External"/><Relationship Id="rId597" Type="http://schemas.openxmlformats.org/officeDocument/2006/relationships/hyperlink" Target="javascript:openLinkReference(&apos;237&apos;)" TargetMode="External"/><Relationship Id="rId598" Type="http://schemas.openxmlformats.org/officeDocument/2006/relationships/hyperlink" Target="javascript:openLinkReference(&apos;237&apos;)" TargetMode="External"/><Relationship Id="rId599" Type="http://schemas.openxmlformats.org/officeDocument/2006/relationships/hyperlink" Target="javascript:openLinkReference(&apos;237&apos;)" TargetMode="External"/><Relationship Id="rId600" Type="http://schemas.openxmlformats.org/officeDocument/2006/relationships/hyperlink" Target="javascript:openLinkReference(&apos;237&apos;)" TargetMode="External"/><Relationship Id="rId601" Type="http://schemas.openxmlformats.org/officeDocument/2006/relationships/hyperlink" Target="javascript:openLinkReference(&apos;237&apos;)" TargetMode="External"/><Relationship Id="rId602" Type="http://schemas.openxmlformats.org/officeDocument/2006/relationships/hyperlink" Target="javascript:openLinkReference(&apos;237&apos;)" TargetMode="External"/><Relationship Id="rId603" Type="http://schemas.openxmlformats.org/officeDocument/2006/relationships/hyperlink" Target="javascript:openLinkReference(&apos;237&apos;)" TargetMode="External"/><Relationship Id="rId604" Type="http://schemas.openxmlformats.org/officeDocument/2006/relationships/hyperlink" Target="javascript:openLinkReference(&apos;237&apos;)" TargetMode="External"/><Relationship Id="rId605" Type="http://schemas.openxmlformats.org/officeDocument/2006/relationships/hyperlink" Target="javascript:openLinkReference(&apos;237&apos;)" TargetMode="External"/><Relationship Id="rId606" Type="http://schemas.openxmlformats.org/officeDocument/2006/relationships/hyperlink" Target="javascript:openLinkReference(&apos;237&apos;)" TargetMode="External"/><Relationship Id="rId607" Type="http://schemas.openxmlformats.org/officeDocument/2006/relationships/hyperlink" Target="javascript:openLinkReference(&apos;237&apos;)" TargetMode="External"/><Relationship Id="rId608" Type="http://schemas.openxmlformats.org/officeDocument/2006/relationships/hyperlink" Target="javascript:openLinkReference(&apos;237&apos;)" TargetMode="External"/><Relationship Id="rId609" Type="http://schemas.openxmlformats.org/officeDocument/2006/relationships/hyperlink" Target="javascript:openLinkReference(&apos;237&apos;)" TargetMode="External"/><Relationship Id="rId610" Type="http://schemas.openxmlformats.org/officeDocument/2006/relationships/hyperlink" Target="javascript:openLinkReference(&apos;181&apos;)" TargetMode="External"/><Relationship Id="rId611" Type="http://schemas.openxmlformats.org/officeDocument/2006/relationships/hyperlink" Target="javascript:openLinkReference(&apos;181&apos;)" TargetMode="External"/><Relationship Id="rId612" Type="http://schemas.openxmlformats.org/officeDocument/2006/relationships/hyperlink" Target="javascript:openLinkReference(&apos;59&apos;)" TargetMode="External"/><Relationship Id="rId613" Type="http://schemas.openxmlformats.org/officeDocument/2006/relationships/hyperlink" Target="javascript:openLinkReference(&apos;181&apos;)" TargetMode="External"/><Relationship Id="rId614" Type="http://schemas.openxmlformats.org/officeDocument/2006/relationships/hyperlink" Target="javascript:openLinkReference(&apos;53&apos;)" TargetMode="External"/><Relationship Id="rId615" Type="http://schemas.openxmlformats.org/officeDocument/2006/relationships/hyperlink" Target="javascript:openLinkReference(&apos;53&apos;)" TargetMode="External"/><Relationship Id="rId616" Type="http://schemas.openxmlformats.org/officeDocument/2006/relationships/hyperlink" Target="javascript:openLinkReference(&apos;237&apos;)" TargetMode="External"/><Relationship Id="rId617" Type="http://schemas.openxmlformats.org/officeDocument/2006/relationships/hyperlink" Target="javascript:openLinkReference(&apos;237&apos;)" TargetMode="External"/><Relationship Id="rId618" Type="http://schemas.openxmlformats.org/officeDocument/2006/relationships/hyperlink" Target="javascript:openLinkReference(&apos;237&apos;)" TargetMode="External"/><Relationship Id="rId619" Type="http://schemas.openxmlformats.org/officeDocument/2006/relationships/hyperlink" Target="javascript:openLinkReference(&apos;237&apos;)" TargetMode="External"/><Relationship Id="rId620" Type="http://schemas.openxmlformats.org/officeDocument/2006/relationships/hyperlink" Target="javascript:openLinkReference(&apos;237&apos;)" TargetMode="External"/><Relationship Id="rId621" Type="http://schemas.openxmlformats.org/officeDocument/2006/relationships/hyperlink" Target="javascript:openLinkReference(&apos;237&apos;)" TargetMode="External"/><Relationship Id="rId622" Type="http://schemas.openxmlformats.org/officeDocument/2006/relationships/hyperlink" Target="javascript:openLinkReference(&apos;237&apos;)" TargetMode="External"/><Relationship Id="rId623" Type="http://schemas.openxmlformats.org/officeDocument/2006/relationships/hyperlink" Target="javascript:openLinkReference(&apos;181&apos;)" TargetMode="External"/><Relationship Id="rId624" Type="http://schemas.openxmlformats.org/officeDocument/2006/relationships/hyperlink" Target="javascript:openLinkReference(&apos;237&apos;)" TargetMode="External"/><Relationship Id="rId625" Type="http://schemas.openxmlformats.org/officeDocument/2006/relationships/hyperlink" Target="javascript:openLinkReference(&apos;237&apos;)" TargetMode="External"/><Relationship Id="rId626" Type="http://schemas.openxmlformats.org/officeDocument/2006/relationships/hyperlink" Target="javascript:openLinkReference(&apos;237&apos;)" TargetMode="External"/><Relationship Id="rId627" Type="http://schemas.openxmlformats.org/officeDocument/2006/relationships/hyperlink" Target="javascript:openLinkReference(&apos;237&apos;)" TargetMode="External"/><Relationship Id="rId628" Type="http://schemas.openxmlformats.org/officeDocument/2006/relationships/hyperlink" Target="javascript:openLinkReference(&apos;237&apos;)" TargetMode="External"/><Relationship Id="rId629" Type="http://schemas.openxmlformats.org/officeDocument/2006/relationships/hyperlink" Target="javascript:openLinkReference(&apos;79&apos;)" TargetMode="External"/><Relationship Id="rId630" Type="http://schemas.openxmlformats.org/officeDocument/2006/relationships/hyperlink" Target="javascript:openLinkReference(&apos;237&apos;)" TargetMode="External"/><Relationship Id="rId631" Type="http://schemas.openxmlformats.org/officeDocument/2006/relationships/hyperlink" Target="javascript:openLinkReference(&apos;79&apos;)" TargetMode="External"/><Relationship Id="rId632" Type="http://schemas.openxmlformats.org/officeDocument/2006/relationships/hyperlink" Target="javascript:openLinkReference(&apos;79&apos;)" TargetMode="External"/><Relationship Id="rId633" Type="http://schemas.openxmlformats.org/officeDocument/2006/relationships/hyperlink" Target="javascript:openLinkReference(&apos;237&apos;)" TargetMode="External"/><Relationship Id="rId634" Type="http://schemas.openxmlformats.org/officeDocument/2006/relationships/hyperlink" Target="javascript:openLinkReference(&apos;237&apos;)" TargetMode="External"/><Relationship Id="rId635" Type="http://schemas.openxmlformats.org/officeDocument/2006/relationships/hyperlink" Target="javascript:openLinkReference(&apos;237&apos;)" TargetMode="External"/><Relationship Id="rId636" Type="http://schemas.openxmlformats.org/officeDocument/2006/relationships/hyperlink" Target="javascript:openLinkReference(&apos;67&apos;)" TargetMode="External"/><Relationship Id="rId637" Type="http://schemas.openxmlformats.org/officeDocument/2006/relationships/hyperlink" Target="javascript:openLinkReference(&apos;67&apos;)" TargetMode="External"/><Relationship Id="rId638" Type="http://schemas.openxmlformats.org/officeDocument/2006/relationships/hyperlink" Target="javascript:openLinkReference(&apos;67&apos;)" TargetMode="External"/><Relationship Id="rId639" Type="http://schemas.openxmlformats.org/officeDocument/2006/relationships/hyperlink" Target="javascript:openLinkReference(&apos;237&apos;)" TargetMode="External"/><Relationship Id="rId640" Type="http://schemas.openxmlformats.org/officeDocument/2006/relationships/hyperlink" Target="javascript:openLinkReference(&apos;237&apos;)" TargetMode="External"/><Relationship Id="rId641" Type="http://schemas.openxmlformats.org/officeDocument/2006/relationships/hyperlink" Target="javascript:openLinkReference(&apos;237&apos;)" TargetMode="External"/><Relationship Id="rId642" Type="http://schemas.openxmlformats.org/officeDocument/2006/relationships/hyperlink" Target="javascript:openLinkReference(&apos;237&apos;)" TargetMode="External"/><Relationship Id="rId643" Type="http://schemas.openxmlformats.org/officeDocument/2006/relationships/hyperlink" Target="javascript:openLinkReference(&apos;237&apos;)" TargetMode="External"/><Relationship Id="rId644" Type="http://schemas.openxmlformats.org/officeDocument/2006/relationships/hyperlink" Target="javascript:openLinkReference(&apos;60&apos;)" TargetMode="External"/><Relationship Id="rId645" Type="http://schemas.openxmlformats.org/officeDocument/2006/relationships/hyperlink" Target="javascript:openLinkReference(&apos;60&apos;)" TargetMode="External"/><Relationship Id="rId646" Type="http://schemas.openxmlformats.org/officeDocument/2006/relationships/hyperlink" Target="javascript:openLinkReference(&apos;60&apos;)" TargetMode="External"/><Relationship Id="rId647" Type="http://schemas.openxmlformats.org/officeDocument/2006/relationships/hyperlink" Target="javascript:openLinkReference(&apos;67&apos;)" TargetMode="External"/><Relationship Id="rId648" Type="http://schemas.openxmlformats.org/officeDocument/2006/relationships/hyperlink" Target="javascript:openLinkReference(&apos;67&apos;)" TargetMode="External"/><Relationship Id="rId649" Type="http://schemas.openxmlformats.org/officeDocument/2006/relationships/hyperlink" Target="javascript:openLinkReference(&apos;237&apos;)" TargetMode="External"/><Relationship Id="rId650" Type="http://schemas.openxmlformats.org/officeDocument/2006/relationships/hyperlink" Target="javascript:openLinkReference(&apos;237&apos;)" TargetMode="External"/><Relationship Id="rId651" Type="http://schemas.openxmlformats.org/officeDocument/2006/relationships/hyperlink" Target="javascript:openLinkReference(&apos;237&apos;)" TargetMode="External"/><Relationship Id="rId652" Type="http://schemas.openxmlformats.org/officeDocument/2006/relationships/hyperlink" Target="javascript:openLinkReference(&apos;237&apos;)" TargetMode="External"/><Relationship Id="rId653" Type="http://schemas.openxmlformats.org/officeDocument/2006/relationships/hyperlink" Target="javascript:openLinkReference(&apos;237&apos;)" TargetMode="External"/><Relationship Id="rId654" Type="http://schemas.openxmlformats.org/officeDocument/2006/relationships/hyperlink" Target="javascript:openLinkReference(&apos;237&apos;)" TargetMode="External"/><Relationship Id="rId655" Type="http://schemas.openxmlformats.org/officeDocument/2006/relationships/hyperlink" Target="javascript:openLinkReference(&apos;131&apos;)" TargetMode="External"/><Relationship Id="rId656" Type="http://schemas.openxmlformats.org/officeDocument/2006/relationships/hyperlink" Target="javascript:openLinkReference(&apos;237&apos;)" TargetMode="External"/><Relationship Id="rId657" Type="http://schemas.openxmlformats.org/officeDocument/2006/relationships/hyperlink" Target="javascript:openLinkReference(&apos;237&apos;)" TargetMode="External"/><Relationship Id="rId658" Type="http://schemas.openxmlformats.org/officeDocument/2006/relationships/hyperlink" Target="javascript:openLinkReference(&apos;237&apos;)" TargetMode="External"/><Relationship Id="rId659" Type="http://schemas.openxmlformats.org/officeDocument/2006/relationships/hyperlink" Target="javascript:openLinkReference(&apos;237&apos;)" TargetMode="External"/><Relationship Id="rId660" Type="http://schemas.openxmlformats.org/officeDocument/2006/relationships/hyperlink" Target="javascript:openLinkReference(&apos;237&apos;)" TargetMode="External"/><Relationship Id="rId661" Type="http://schemas.openxmlformats.org/officeDocument/2006/relationships/hyperlink" Target="javascript:openLinkReference(&apos;237&apos;)" TargetMode="External"/><Relationship Id="rId662" Type="http://schemas.openxmlformats.org/officeDocument/2006/relationships/hyperlink" Target="javascript:openLinkReference(&apos;237&apos;)" TargetMode="External"/><Relationship Id="rId663" Type="http://schemas.openxmlformats.org/officeDocument/2006/relationships/hyperlink" Target="javascript:openLinkReference(&apos;237&apos;)" TargetMode="External"/><Relationship Id="rId664" Type="http://schemas.openxmlformats.org/officeDocument/2006/relationships/hyperlink" Target="javascript:openLinkReference(&apos;237&apos;)" TargetMode="External"/><Relationship Id="rId665" Type="http://schemas.openxmlformats.org/officeDocument/2006/relationships/hyperlink" Target="javascript:openLinkReference(&apos;181&apos;)" TargetMode="External"/><Relationship Id="rId666" Type="http://schemas.openxmlformats.org/officeDocument/2006/relationships/hyperlink" Target="javascript:openLinkReference(&apos;237&apos;)" TargetMode="External"/><Relationship Id="rId667" Type="http://schemas.openxmlformats.org/officeDocument/2006/relationships/hyperlink" Target="javascript:openLinkReference(&apos;237&apos;)" TargetMode="External"/><Relationship Id="rId668" Type="http://schemas.openxmlformats.org/officeDocument/2006/relationships/hyperlink" Target="javascript:openLinkReference(&apos;237&apos;)" TargetMode="External"/><Relationship Id="rId669" Type="http://schemas.openxmlformats.org/officeDocument/2006/relationships/hyperlink" Target="javascript:openLinkReference(&apos;237&apos;)" TargetMode="External"/><Relationship Id="rId670" Type="http://schemas.openxmlformats.org/officeDocument/2006/relationships/hyperlink" Target="javascript:openLinkReference(&apos;237&apos;)" TargetMode="External"/><Relationship Id="rId671" Type="http://schemas.openxmlformats.org/officeDocument/2006/relationships/hyperlink" Target="javascript:openLinkReference(&apos;237&apos;)" TargetMode="External"/><Relationship Id="rId672" Type="http://schemas.openxmlformats.org/officeDocument/2006/relationships/hyperlink" Target="javascript:openLinkReference(&apos;237&apos;)" TargetMode="External"/><Relationship Id="rId673" Type="http://schemas.openxmlformats.org/officeDocument/2006/relationships/hyperlink" Target="javascript:openLinkReference(&apos;79&apos;)" TargetMode="External"/><Relationship Id="rId674" Type="http://schemas.openxmlformats.org/officeDocument/2006/relationships/hyperlink" Target="javascript:openLinkReference(&apos;79&apos;)" TargetMode="External"/><Relationship Id="rId675" Type="http://schemas.openxmlformats.org/officeDocument/2006/relationships/hyperlink" Target="javascript:openLinkReference(&apos;237&apos;)" TargetMode="External"/><Relationship Id="rId676" Type="http://schemas.openxmlformats.org/officeDocument/2006/relationships/hyperlink" Target="javascript:openLinkReference(&apos;237&apos;)" TargetMode="External"/><Relationship Id="rId677" Type="http://schemas.openxmlformats.org/officeDocument/2006/relationships/hyperlink" Target="javascript:openLinkReference(&apos;237&apos;)" TargetMode="External"/><Relationship Id="rId678" Type="http://schemas.openxmlformats.org/officeDocument/2006/relationships/hyperlink" Target="javascript:openLinkReference(&apos;237&apos;)" TargetMode="External"/><Relationship Id="rId679" Type="http://schemas.openxmlformats.org/officeDocument/2006/relationships/hyperlink" Target="javascript:openLinkReference(&apos;237&apos;)" TargetMode="External"/><Relationship Id="rId680" Type="http://schemas.openxmlformats.org/officeDocument/2006/relationships/hyperlink" Target="javascript:openLinkReference(&apos;237&apos;)" TargetMode="External"/><Relationship Id="rId681" Type="http://schemas.openxmlformats.org/officeDocument/2006/relationships/hyperlink" Target="javascript:openLinkReference(&apos;237&apos;)" TargetMode="External"/><Relationship Id="rId682" Type="http://schemas.openxmlformats.org/officeDocument/2006/relationships/hyperlink" Target="javascript:openLinkReference(&apos;237&apos;)" TargetMode="External"/><Relationship Id="rId683" Type="http://schemas.openxmlformats.org/officeDocument/2006/relationships/hyperlink" Target="javascript:openLinkReference(&apos;237&apos;)" TargetMode="External"/><Relationship Id="rId684" Type="http://schemas.openxmlformats.org/officeDocument/2006/relationships/hyperlink" Target="javascript:openLinkReference(&apos;237&apos;)" TargetMode="External"/><Relationship Id="rId685" Type="http://schemas.openxmlformats.org/officeDocument/2006/relationships/hyperlink" Target="javascript:openLinkReference(&apos;237&apos;)" TargetMode="External"/><Relationship Id="rId686" Type="http://schemas.openxmlformats.org/officeDocument/2006/relationships/hyperlink" Target="javascript:openLinkReference(&apos;237&apos;)" TargetMode="External"/><Relationship Id="rId687" Type="http://schemas.openxmlformats.org/officeDocument/2006/relationships/hyperlink" Target="javascript:openLinkReference(&apos;237&apos;)" TargetMode="External"/><Relationship Id="rId688" Type="http://schemas.openxmlformats.org/officeDocument/2006/relationships/hyperlink" Target="javascript:openLinkReference(&apos;279&apos;)" TargetMode="External"/><Relationship Id="rId689" Type="http://schemas.openxmlformats.org/officeDocument/2006/relationships/hyperlink" Target="javascript:openLinkReference(&apos;24&apos;)" TargetMode="External"/><Relationship Id="rId690" Type="http://schemas.openxmlformats.org/officeDocument/2006/relationships/hyperlink" Target="javascript:openLinkReference(&apos;24&apos;)" TargetMode="External"/><Relationship Id="rId691" Type="http://schemas.openxmlformats.org/officeDocument/2006/relationships/hyperlink" Target="javascript:openLinkReference(&apos;24&apos;)" TargetMode="External"/><Relationship Id="rId692" Type="http://schemas.openxmlformats.org/officeDocument/2006/relationships/hyperlink" Target="javascript:openLinkReference(&apos;79&apos;)" TargetMode="External"/><Relationship Id="rId693" Type="http://schemas.openxmlformats.org/officeDocument/2006/relationships/hyperlink" Target="javascript:openLinkReference(&apos;114&apos;)" TargetMode="External"/><Relationship Id="rId694" Type="http://schemas.openxmlformats.org/officeDocument/2006/relationships/hyperlink" Target="javascript:openLinkReference(&apos;114&apos;)" TargetMode="External"/><Relationship Id="rId695" Type="http://schemas.openxmlformats.org/officeDocument/2006/relationships/hyperlink" Target="javascript:openLinkReference(&apos;114&apos;)" TargetMode="External"/><Relationship Id="rId696" Type="http://schemas.openxmlformats.org/officeDocument/2006/relationships/hyperlink" Target="javascript:openLinkReference(&apos;237&apos;)" TargetMode="External"/><Relationship Id="rId697" Type="http://schemas.openxmlformats.org/officeDocument/2006/relationships/hyperlink" Target="javascript:openLinkReference(&apos;237&apos;)" TargetMode="External"/><Relationship Id="rId698" Type="http://schemas.openxmlformats.org/officeDocument/2006/relationships/hyperlink" Target="javascript:openLinkReference(&apos;237&apos;)" TargetMode="External"/><Relationship Id="rId699" Type="http://schemas.openxmlformats.org/officeDocument/2006/relationships/hyperlink" Target="javascript:openLinkReference(&apos;237&apos;)" TargetMode="External"/><Relationship Id="rId700" Type="http://schemas.openxmlformats.org/officeDocument/2006/relationships/hyperlink" Target="javascript:openLinkReference(&apos;237&apos;)" TargetMode="External"/><Relationship Id="rId701" Type="http://schemas.openxmlformats.org/officeDocument/2006/relationships/hyperlink" Target="javascript:openLinkReference(&apos;237&apos;)" TargetMode="External"/><Relationship Id="rId702" Type="http://schemas.openxmlformats.org/officeDocument/2006/relationships/hyperlink" Target="javascript:openLinkReference(&apos;237&apos;)" TargetMode="External"/><Relationship Id="rId703" Type="http://schemas.openxmlformats.org/officeDocument/2006/relationships/hyperlink" Target="javascript:openLinkReference(&apos;237&apos;)" TargetMode="External"/><Relationship Id="rId704" Type="http://schemas.openxmlformats.org/officeDocument/2006/relationships/hyperlink" Target="javascript:openLinkReference(&apos;237&apos;)" TargetMode="External"/><Relationship Id="rId705" Type="http://schemas.openxmlformats.org/officeDocument/2006/relationships/hyperlink" Target="javascript:openLinkReference(&apos;237&apos;)" TargetMode="External"/><Relationship Id="rId706" Type="http://schemas.openxmlformats.org/officeDocument/2006/relationships/hyperlink" Target="javascript:openLinkReference(&apos;37&apos;)" TargetMode="External"/><Relationship Id="rId707" Type="http://schemas.openxmlformats.org/officeDocument/2006/relationships/hyperlink" Target="javascript:openLinkReference(&apos;79&apos;)" TargetMode="External"/><Relationship Id="rId708" Type="http://schemas.openxmlformats.org/officeDocument/2006/relationships/hyperlink" Target="javascript:openLinkReference(&apos;79&apos;)" TargetMode="External"/><Relationship Id="rId709" Type="http://schemas.openxmlformats.org/officeDocument/2006/relationships/hyperlink" Target="javascript:openLinkReference(&apos;79&apos;)" TargetMode="External"/><Relationship Id="rId710" Type="http://schemas.openxmlformats.org/officeDocument/2006/relationships/hyperlink" Target="javascript:openLinkReference(&apos;237&apos;)" TargetMode="External"/><Relationship Id="rId711" Type="http://schemas.openxmlformats.org/officeDocument/2006/relationships/hyperlink" Target="javascript:openLinkReference(&apos;237&apos;)" TargetMode="External"/><Relationship Id="rId712" Type="http://schemas.openxmlformats.org/officeDocument/2006/relationships/hyperlink" Target="javascript:openLinkReference(&apos;237&apos;)" TargetMode="External"/><Relationship Id="rId713" Type="http://schemas.openxmlformats.org/officeDocument/2006/relationships/hyperlink" Target="javascript:openLinkReference(&apos;237&apos;)" TargetMode="External"/><Relationship Id="rId714" Type="http://schemas.openxmlformats.org/officeDocument/2006/relationships/hyperlink" Target="javascript:openLinkReference(&apos;237&apos;)" TargetMode="External"/><Relationship Id="rId715" Type="http://schemas.openxmlformats.org/officeDocument/2006/relationships/hyperlink" Target="javascript:openLinkReference(&apos;237&apos;)" TargetMode="External"/><Relationship Id="rId716" Type="http://schemas.openxmlformats.org/officeDocument/2006/relationships/hyperlink" Target="javascript:openLinkReference(&apos;237&apos;)" TargetMode="External"/><Relationship Id="rId717" Type="http://schemas.openxmlformats.org/officeDocument/2006/relationships/hyperlink" Target="javascript:openLinkReference(&apos;237&apos;)" TargetMode="External"/><Relationship Id="rId718" Type="http://schemas.openxmlformats.org/officeDocument/2006/relationships/hyperlink" Target="javascript:openLinkReference(&apos;237&apos;)" TargetMode="External"/><Relationship Id="rId719" Type="http://schemas.openxmlformats.org/officeDocument/2006/relationships/hyperlink" Target="javascript:openLinkReference(&apos;237&apos;)" TargetMode="External"/><Relationship Id="rId720" Type="http://schemas.openxmlformats.org/officeDocument/2006/relationships/hyperlink" Target="javascript:openLinkReference(&apos;237&apos;)" TargetMode="External"/><Relationship Id="rId721" Type="http://schemas.openxmlformats.org/officeDocument/2006/relationships/hyperlink" Target="javascript:openLinkReference(&apos;237&apos;)" TargetMode="External"/><Relationship Id="rId722" Type="http://schemas.openxmlformats.org/officeDocument/2006/relationships/hyperlink" Target="javascript:openLinkReference(&apos;237&apos;)" TargetMode="External"/><Relationship Id="rId723" Type="http://schemas.openxmlformats.org/officeDocument/2006/relationships/hyperlink" Target="javascript:openLinkReference(&apos;237&apos;)" TargetMode="External"/><Relationship Id="rId724" Type="http://schemas.openxmlformats.org/officeDocument/2006/relationships/hyperlink" Target="javascript:openLinkReference(&apos;237&apos;)" TargetMode="External"/><Relationship Id="rId725" Type="http://schemas.openxmlformats.org/officeDocument/2006/relationships/hyperlink" Target="javascript:openLinkReference(&apos;237&apos;)" TargetMode="External"/><Relationship Id="rId726" Type="http://schemas.openxmlformats.org/officeDocument/2006/relationships/hyperlink" Target="javascript:openLinkReference(&apos;237&apos;)" TargetMode="External"/><Relationship Id="rId727" Type="http://schemas.openxmlformats.org/officeDocument/2006/relationships/hyperlink" Target="javascript:openLinkReference(&apos;237&apos;)" TargetMode="External"/><Relationship Id="rId728" Type="http://schemas.openxmlformats.org/officeDocument/2006/relationships/hyperlink" Target="javascript:openLinkReference(&apos;237&apos;)" TargetMode="External"/><Relationship Id="rId729" Type="http://schemas.openxmlformats.org/officeDocument/2006/relationships/hyperlink" Target="javascript:openLinkReference(&apos;237&apos;)" TargetMode="External"/><Relationship Id="rId730" Type="http://schemas.openxmlformats.org/officeDocument/2006/relationships/hyperlink" Target="javascript:openLinkReference(&apos;237&apos;)" TargetMode="External"/><Relationship Id="rId731" Type="http://schemas.openxmlformats.org/officeDocument/2006/relationships/hyperlink" Target="javascript:openLinkReference(&apos;37&apos;)" TargetMode="External"/><Relationship Id="rId732" Type="http://schemas.openxmlformats.org/officeDocument/2006/relationships/hyperlink" Target="javascript:openLinkReference(&apos;79&apos;)" TargetMode="External"/><Relationship Id="rId733" Type="http://schemas.openxmlformats.org/officeDocument/2006/relationships/hyperlink" Target="javascript:openLinkReference(&apos;79&apos;)" TargetMode="External"/><Relationship Id="rId734" Type="http://schemas.openxmlformats.org/officeDocument/2006/relationships/hyperlink" Target="javascript:openLinkReference(&apos;79&apos;)" TargetMode="External"/><Relationship Id="rId735" Type="http://schemas.openxmlformats.org/officeDocument/2006/relationships/hyperlink" Target="javascript:openLinkReference(&apos;237&apos;)" TargetMode="External"/><Relationship Id="rId736" Type="http://schemas.openxmlformats.org/officeDocument/2006/relationships/hyperlink" Target="javascript:openLinkReference(&apos;237&apos;)" TargetMode="External"/><Relationship Id="rId737" Type="http://schemas.openxmlformats.org/officeDocument/2006/relationships/hyperlink" Target="javascript:openLinkReference(&apos;237&apos;)" TargetMode="External"/><Relationship Id="rId738" Type="http://schemas.openxmlformats.org/officeDocument/2006/relationships/hyperlink" Target="javascript:openLinkReference(&apos;237&apos;)" TargetMode="External"/><Relationship Id="rId739" Type="http://schemas.openxmlformats.org/officeDocument/2006/relationships/hyperlink" Target="javascript:openLinkReference(&apos;237&apos;)" TargetMode="External"/><Relationship Id="rId740" Type="http://schemas.openxmlformats.org/officeDocument/2006/relationships/hyperlink" Target="javascript:openLinkReference(&apos;237&apos;)" TargetMode="External"/><Relationship Id="rId741" Type="http://schemas.openxmlformats.org/officeDocument/2006/relationships/hyperlink" Target="javascript:openLinkReference(&apos;237&apos;)" TargetMode="External"/><Relationship Id="rId742" Type="http://schemas.openxmlformats.org/officeDocument/2006/relationships/hyperlink" Target="javascript:openLinkReference(&apos;237&apos;)" TargetMode="External"/><Relationship Id="rId743" Type="http://schemas.openxmlformats.org/officeDocument/2006/relationships/hyperlink" Target="javascript:openLinkReference(&apos;237&apos;)" TargetMode="External"/><Relationship Id="rId744" Type="http://schemas.openxmlformats.org/officeDocument/2006/relationships/hyperlink" Target="javascript:openLinkReference(&apos;237&apos;)" TargetMode="External"/><Relationship Id="rId745" Type="http://schemas.openxmlformats.org/officeDocument/2006/relationships/hyperlink" Target="javascript:openLinkReference(&apos;237&apos;)" TargetMode="External"/><Relationship Id="rId746" Type="http://schemas.openxmlformats.org/officeDocument/2006/relationships/hyperlink" Target="javascript:openLinkReference(&apos;237&apos;)" TargetMode="External"/><Relationship Id="rId747" Type="http://schemas.openxmlformats.org/officeDocument/2006/relationships/hyperlink" Target="javascript:openLinkReference(&apos;237&apos;)" TargetMode="External"/><Relationship Id="rId748" Type="http://schemas.openxmlformats.org/officeDocument/2006/relationships/hyperlink" Target="javascript:openLinkReference(&apos;237&apos;)" TargetMode="External"/><Relationship Id="rId749" Type="http://schemas.openxmlformats.org/officeDocument/2006/relationships/hyperlink" Target="javascript:openLinkReference(&apos;237&apos;)" TargetMode="External"/><Relationship Id="rId750" Type="http://schemas.openxmlformats.org/officeDocument/2006/relationships/hyperlink" Target="javascript:openLinkReference(&apos;237&apos;)" TargetMode="External"/><Relationship Id="rId751" Type="http://schemas.openxmlformats.org/officeDocument/2006/relationships/hyperlink" Target="javascript:openLinkReference(&apos;237&apos;)" TargetMode="External"/><Relationship Id="rId752" Type="http://schemas.openxmlformats.org/officeDocument/2006/relationships/hyperlink" Target="javascript:openLinkReference(&apos;237&apos;)" TargetMode="External"/><Relationship Id="rId753" Type="http://schemas.openxmlformats.org/officeDocument/2006/relationships/hyperlink" Target="javascript:openLinkReference(&apos;237&apos;)" TargetMode="External"/><Relationship Id="rId754" Type="http://schemas.openxmlformats.org/officeDocument/2006/relationships/hyperlink" Target="javascript:openLinkReference(&apos;237&apos;)" TargetMode="External"/><Relationship Id="rId755" Type="http://schemas.openxmlformats.org/officeDocument/2006/relationships/hyperlink" Target="javascript:openLinkReference(&apos;237&apos;)" TargetMode="External"/><Relationship Id="rId756" Type="http://schemas.openxmlformats.org/officeDocument/2006/relationships/hyperlink" Target="javascript:openLinkReference(&apos;237&apos;)" TargetMode="External"/><Relationship Id="rId757" Type="http://schemas.openxmlformats.org/officeDocument/2006/relationships/hyperlink" Target="javascript:openLinkReference(&apos;79&apos;)" TargetMode="External"/><Relationship Id="rId758" Type="http://schemas.openxmlformats.org/officeDocument/2006/relationships/hyperlink" Target="javascript:openLinkReference(&apos;79&apos;)" TargetMode="External"/><Relationship Id="rId759" Type="http://schemas.openxmlformats.org/officeDocument/2006/relationships/hyperlink" Target="javascript:openLinkReference(&apos;237&apos;)" TargetMode="External"/><Relationship Id="rId760" Type="http://schemas.openxmlformats.org/officeDocument/2006/relationships/hyperlink" Target="javascript:openLinkReference(&apos;237&apos;)" TargetMode="External"/><Relationship Id="rId761" Type="http://schemas.openxmlformats.org/officeDocument/2006/relationships/hyperlink" Target="javascript:openLinkReference(&apos;237&apos;)" TargetMode="External"/><Relationship Id="rId762" Type="http://schemas.openxmlformats.org/officeDocument/2006/relationships/hyperlink" Target="javascript:openLinkReference(&apos;237&apos;)" TargetMode="External"/><Relationship Id="rId763" Type="http://schemas.openxmlformats.org/officeDocument/2006/relationships/hyperlink" Target="javascript:openLinkReference(&apos;237&apos;)" TargetMode="External"/><Relationship Id="rId764" Type="http://schemas.openxmlformats.org/officeDocument/2006/relationships/hyperlink" Target="javascript:openLinkReference(&apos;237&apos;)" TargetMode="External"/><Relationship Id="rId765" Type="http://schemas.openxmlformats.org/officeDocument/2006/relationships/hyperlink" Target="javascript:openLinkReference(&apos;237&apos;)" TargetMode="External"/><Relationship Id="rId766" Type="http://schemas.openxmlformats.org/officeDocument/2006/relationships/hyperlink" Target="javascript:openLinkReference(&apos;237&apos;)" TargetMode="External"/><Relationship Id="rId767" Type="http://schemas.openxmlformats.org/officeDocument/2006/relationships/hyperlink" Target="javascript:openLinkReference(&apos;237&apos;)" TargetMode="External"/><Relationship Id="rId768" Type="http://schemas.openxmlformats.org/officeDocument/2006/relationships/hyperlink" Target="javascript:openLinkReference(&apos;237&apos;)" TargetMode="External"/><Relationship Id="rId769" Type="http://schemas.openxmlformats.org/officeDocument/2006/relationships/hyperlink" Target="javascript:openLinkReference(&apos;237&apos;)" TargetMode="External"/><Relationship Id="rId770" Type="http://schemas.openxmlformats.org/officeDocument/2006/relationships/hyperlink" Target="javascript:openLinkReference(&apos;237&apos;)" TargetMode="External"/><Relationship Id="rId771" Type="http://schemas.openxmlformats.org/officeDocument/2006/relationships/hyperlink" Target="javascript:openLinkReference(&apos;237&apos;)" TargetMode="External"/><Relationship Id="rId772" Type="http://schemas.openxmlformats.org/officeDocument/2006/relationships/hyperlink" Target="javascript:openLinkReference(&apos;237&apos;)" TargetMode="External"/><Relationship Id="rId773" Type="http://schemas.openxmlformats.org/officeDocument/2006/relationships/hyperlink" Target="javascript:openLinkReference(&apos;67&apos;)" TargetMode="External"/><Relationship Id="rId774" Type="http://schemas.openxmlformats.org/officeDocument/2006/relationships/hyperlink" Target="javascript:openLinkReference(&apos;67&apos;)" TargetMode="External"/><Relationship Id="rId775" Type="http://schemas.openxmlformats.org/officeDocument/2006/relationships/hyperlink" Target="javascript:openLinkReference(&apos;237&apos;)" TargetMode="External"/><Relationship Id="rId776" Type="http://schemas.openxmlformats.org/officeDocument/2006/relationships/hyperlink" Target="javascript:openLinkReference(&apos;237&apos;)" TargetMode="External"/><Relationship Id="rId777" Type="http://schemas.openxmlformats.org/officeDocument/2006/relationships/hyperlink" Target="javascript:openLinkReference(&apos;237&apos;)" TargetMode="External"/><Relationship Id="rId778" Type="http://schemas.openxmlformats.org/officeDocument/2006/relationships/hyperlink" Target="javascript:openLinkReference(&apos;237&apos;)" TargetMode="External"/><Relationship Id="rId779" Type="http://schemas.openxmlformats.org/officeDocument/2006/relationships/hyperlink" Target="javascript:openLinkReference(&apos;237&apos;)" TargetMode="External"/><Relationship Id="rId780" Type="http://schemas.openxmlformats.org/officeDocument/2006/relationships/hyperlink" Target="javascript:openLinkReference(&apos;237&apos;)" TargetMode="External"/><Relationship Id="rId781" Type="http://schemas.openxmlformats.org/officeDocument/2006/relationships/hyperlink" Target="javascript:openLinkReference(&apos;237&apos;)" TargetMode="External"/><Relationship Id="rId782" Type="http://schemas.openxmlformats.org/officeDocument/2006/relationships/hyperlink" Target="javascript:openLinkReference(&apos;237&apos;)" TargetMode="External"/><Relationship Id="rId783" Type="http://schemas.openxmlformats.org/officeDocument/2006/relationships/hyperlink" Target="javascript:openLinkReference(&apos;237&apos;)" TargetMode="External"/><Relationship Id="rId784" Type="http://schemas.openxmlformats.org/officeDocument/2006/relationships/hyperlink" Target="javascript:openLinkReference(&apos;237&apos;)" TargetMode="External"/><Relationship Id="rId785" Type="http://schemas.openxmlformats.org/officeDocument/2006/relationships/hyperlink" Target="javascript:openLinkReference(&apos;237&apos;)" TargetMode="External"/><Relationship Id="rId786" Type="http://schemas.openxmlformats.org/officeDocument/2006/relationships/hyperlink" Target="javascript:openLinkReference(&apos;237&apos;)" TargetMode="External"/><Relationship Id="rId787" Type="http://schemas.openxmlformats.org/officeDocument/2006/relationships/hyperlink" Target="javascript:openLinkReference(&apos;237&apos;)" TargetMode="External"/><Relationship Id="rId788" Type="http://schemas.openxmlformats.org/officeDocument/2006/relationships/hyperlink" Target="javascript:openLinkReference(&apos;237&apos;)" TargetMode="External"/><Relationship Id="rId789" Type="http://schemas.openxmlformats.org/officeDocument/2006/relationships/hyperlink" Target="javascript:openLinkReference(&apos;237&apos;)" TargetMode="External"/><Relationship Id="rId790" Type="http://schemas.openxmlformats.org/officeDocument/2006/relationships/hyperlink" Target="javascript:openLinkReference(&apos;237&apos;)" TargetMode="External"/><Relationship Id="rId791" Type="http://schemas.openxmlformats.org/officeDocument/2006/relationships/hyperlink" Target="javascript:openLinkReference(&apos;237&apos;)" TargetMode="External"/><Relationship Id="rId792" Type="http://schemas.openxmlformats.org/officeDocument/2006/relationships/hyperlink" Target="javascript:openLinkReference(&apos;237&apos;)" TargetMode="External"/><Relationship Id="rId793" Type="http://schemas.openxmlformats.org/officeDocument/2006/relationships/hyperlink" Target="javascript:openLinkReference(&apos;237&apos;)" TargetMode="External"/><Relationship Id="rId794" Type="http://schemas.openxmlformats.org/officeDocument/2006/relationships/hyperlink" Target="javascript:openLinkReference(&apos;237&apos;)" TargetMode="External"/><Relationship Id="rId795" Type="http://schemas.openxmlformats.org/officeDocument/2006/relationships/hyperlink" Target="javascript:openLinkReference(&apos;237&apos;)" TargetMode="External"/><Relationship Id="rId796" Type="http://schemas.openxmlformats.org/officeDocument/2006/relationships/hyperlink" Target="javascript:openLinkReference(&apos;237&apos;)" TargetMode="External"/><Relationship Id="rId797" Type="http://schemas.openxmlformats.org/officeDocument/2006/relationships/hyperlink" Target="javascript:openLinkReference(&apos;276&apos;)" TargetMode="External"/><Relationship Id="rId798" Type="http://schemas.openxmlformats.org/officeDocument/2006/relationships/hyperlink" Target="javascript:openLinkReference(&apos;62&apos;)" TargetMode="External"/><Relationship Id="rId799" Type="http://schemas.openxmlformats.org/officeDocument/2006/relationships/hyperlink" Target="javascript:openLinkReference(&apos;79&apos;)" TargetMode="External"/><Relationship Id="rId800" Type="http://schemas.openxmlformats.org/officeDocument/2006/relationships/hyperlink" Target="javascript:openLinkReference(&apos;91&apos;)" TargetMode="External"/><Relationship Id="rId801" Type="http://schemas.openxmlformats.org/officeDocument/2006/relationships/hyperlink" Target="javascript:openLinkReference(&apos;91&apos;)" TargetMode="External"/><Relationship Id="rId802" Type="http://schemas.openxmlformats.org/officeDocument/2006/relationships/hyperlink" Target="javascript:openLinkReference(&apos;91&apos;)" TargetMode="External"/><Relationship Id="rId803" Type="http://schemas.openxmlformats.org/officeDocument/2006/relationships/hyperlink" Target="javascript:openLinkReference(&apos;237&apos;)" TargetMode="External"/><Relationship Id="rId804" Type="http://schemas.openxmlformats.org/officeDocument/2006/relationships/hyperlink" Target="javascript:openLinkReference(&apos;237&apos;)" TargetMode="External"/><Relationship Id="rId805" Type="http://schemas.openxmlformats.org/officeDocument/2006/relationships/hyperlink" Target="javascript:openLinkReference(&apos;237&apos;)" TargetMode="External"/><Relationship Id="rId806" Type="http://schemas.openxmlformats.org/officeDocument/2006/relationships/hyperlink" Target="javascript:openLinkReference(&apos;237&apos;)" TargetMode="External"/><Relationship Id="rId807" Type="http://schemas.openxmlformats.org/officeDocument/2006/relationships/hyperlink" Target="javascript:openLinkReference(&apos;237&apos;)" TargetMode="External"/><Relationship Id="rId808" Type="http://schemas.openxmlformats.org/officeDocument/2006/relationships/hyperlink" Target="javascript:openLinkReference(&apos;237&apos;)" TargetMode="External"/><Relationship Id="rId809" Type="http://schemas.openxmlformats.org/officeDocument/2006/relationships/hyperlink" Target="javascript:openLinkReference(&apos;237&apos;)" TargetMode="External"/><Relationship Id="rId810" Type="http://schemas.openxmlformats.org/officeDocument/2006/relationships/hyperlink" Target="javascript:openLinkReference(&apos;237&apos;)" TargetMode="External"/><Relationship Id="rId811" Type="http://schemas.openxmlformats.org/officeDocument/2006/relationships/hyperlink" Target="javascript:openLinkReference(&apos;237&apos;)" TargetMode="External"/><Relationship Id="rId812" Type="http://schemas.openxmlformats.org/officeDocument/2006/relationships/hyperlink" Target="javascript:openLinkReference(&apos;237&apos;)" TargetMode="External"/><Relationship Id="rId813" Type="http://schemas.openxmlformats.org/officeDocument/2006/relationships/hyperlink" Target="javascript:openLinkReference(&apos;237&apos;)" TargetMode="External"/><Relationship Id="rId814" Type="http://schemas.openxmlformats.org/officeDocument/2006/relationships/hyperlink" Target="javascript:openLinkReference(&apos;237&apos;)" TargetMode="External"/><Relationship Id="rId815" Type="http://schemas.openxmlformats.org/officeDocument/2006/relationships/hyperlink" Target="javascript:openLinkReference(&apos;13&apos;)" TargetMode="External"/><Relationship Id="rId816" Type="http://schemas.openxmlformats.org/officeDocument/2006/relationships/hyperlink" Target="javascript:openLinkReference(&apos;13&apos;)" TargetMode="External"/><Relationship Id="rId817" Type="http://schemas.openxmlformats.org/officeDocument/2006/relationships/hyperlink" Target="javascript:openLinkReference(&apos;79&apos;)" TargetMode="External"/><Relationship Id="rId818" Type="http://schemas.openxmlformats.org/officeDocument/2006/relationships/hyperlink" Target="javascript:openLinkReference(&apos;79&apos;)" TargetMode="External"/><Relationship Id="rId819" Type="http://schemas.openxmlformats.org/officeDocument/2006/relationships/hyperlink" Target="javascript:openLinkReference(&apos;237&apos;)" TargetMode="External"/><Relationship Id="rId820" Type="http://schemas.openxmlformats.org/officeDocument/2006/relationships/hyperlink" Target="javascript:openLinkReference(&apos;237&apos;)" TargetMode="External"/><Relationship Id="rId821" Type="http://schemas.openxmlformats.org/officeDocument/2006/relationships/hyperlink" Target="javascript:openLinkReference(&apos;237&apos;)" TargetMode="External"/><Relationship Id="rId822" Type="http://schemas.openxmlformats.org/officeDocument/2006/relationships/hyperlink" Target="javascript:openLinkReference(&apos;237&apos;)" TargetMode="External"/><Relationship Id="rId823" Type="http://schemas.openxmlformats.org/officeDocument/2006/relationships/hyperlink" Target="javascript:openLinkReference(&apos;237&apos;)" TargetMode="External"/><Relationship Id="rId824" Type="http://schemas.openxmlformats.org/officeDocument/2006/relationships/hyperlink" Target="javascript:openLinkReference(&apos;237&apos;)" TargetMode="External"/><Relationship Id="rId825" Type="http://schemas.openxmlformats.org/officeDocument/2006/relationships/hyperlink" Target="javascript:openLinkReference(&apos;237&apos;)" TargetMode="External"/><Relationship Id="rId826" Type="http://schemas.openxmlformats.org/officeDocument/2006/relationships/hyperlink" Target="javascript:openLinkReference(&apos;237&apos;)" TargetMode="External"/><Relationship Id="rId827" Type="http://schemas.openxmlformats.org/officeDocument/2006/relationships/hyperlink" Target="javascript:openLinkReference(&apos;237&apos;)" TargetMode="External"/><Relationship Id="rId828" Type="http://schemas.openxmlformats.org/officeDocument/2006/relationships/hyperlink" Target="javascript:openLinkReference(&apos;237&apos;)" TargetMode="External"/><Relationship Id="rId829" Type="http://schemas.openxmlformats.org/officeDocument/2006/relationships/hyperlink" Target="javascript:openLinkReference(&apos;237&apos;)" TargetMode="External"/><Relationship Id="rId830" Type="http://schemas.openxmlformats.org/officeDocument/2006/relationships/hyperlink" Target="javascript:openLinkReference(&apos;237&apos;)" TargetMode="External"/><Relationship Id="rId831" Type="http://schemas.openxmlformats.org/officeDocument/2006/relationships/hyperlink" Target="javascript:openLinkReference(&apos;237&apos;)" TargetMode="External"/><Relationship Id="rId832" Type="http://schemas.openxmlformats.org/officeDocument/2006/relationships/hyperlink" Target="javascript:openLinkReference(&apos;237&apos;)" TargetMode="External"/><Relationship Id="rId833" Type="http://schemas.openxmlformats.org/officeDocument/2006/relationships/hyperlink" Target="javascript:openLinkReference(&apos;237&apos;)" TargetMode="External"/><Relationship Id="rId834" Type="http://schemas.openxmlformats.org/officeDocument/2006/relationships/hyperlink" Target="javascript:openLinkReference(&apos;237&apos;)" TargetMode="External"/><Relationship Id="rId835" Type="http://schemas.openxmlformats.org/officeDocument/2006/relationships/hyperlink" Target="javascript:openLinkReference(&apos;237&apos;)" TargetMode="External"/><Relationship Id="rId836" Type="http://schemas.openxmlformats.org/officeDocument/2006/relationships/hyperlink" Target="javascript:openLinkReference(&apos;237&apos;)" TargetMode="External"/><Relationship Id="rId837" Type="http://schemas.openxmlformats.org/officeDocument/2006/relationships/hyperlink" Target="javascript:openLinkReference(&apos;237&apos;)" TargetMode="External"/><Relationship Id="rId838" Type="http://schemas.openxmlformats.org/officeDocument/2006/relationships/hyperlink" Target="javascript:openLinkReference(&apos;237&apos;)" TargetMode="External"/><Relationship Id="rId839" Type="http://schemas.openxmlformats.org/officeDocument/2006/relationships/hyperlink" Target="javascript:openLinkReference(&apos;237&apos;)" TargetMode="External"/><Relationship Id="rId840" Type="http://schemas.openxmlformats.org/officeDocument/2006/relationships/hyperlink" Target="javascript:openLinkReference(&apos;237&apos;)" TargetMode="External"/><Relationship Id="rId841" Type="http://schemas.openxmlformats.org/officeDocument/2006/relationships/hyperlink" Target="javascript:openLinkReference(&apos;237&apos;)" TargetMode="External"/><Relationship Id="rId842" Type="http://schemas.openxmlformats.org/officeDocument/2006/relationships/hyperlink" Target="javascript:openLinkReference(&apos;237&apos;)" TargetMode="External"/><Relationship Id="rId843" Type="http://schemas.openxmlformats.org/officeDocument/2006/relationships/hyperlink" Target="javascript:openLinkReference(&apos;237&apos;)" TargetMode="External"/><Relationship Id="rId844" Type="http://schemas.openxmlformats.org/officeDocument/2006/relationships/hyperlink" Target="javascript:openLinkReference(&apos;237&apos;)" TargetMode="External"/><Relationship Id="rId845" Type="http://schemas.openxmlformats.org/officeDocument/2006/relationships/hyperlink" Target="javascript:openLinkReference(&apos;237&apos;)" TargetMode="External"/><Relationship Id="rId846" Type="http://schemas.openxmlformats.org/officeDocument/2006/relationships/hyperlink" Target="javascript:openLinkReference(&apos;237&apos;)" TargetMode="External"/><Relationship Id="rId847" Type="http://schemas.openxmlformats.org/officeDocument/2006/relationships/hyperlink" Target="javascript:openLinkReference(&apos;13&apos;)" TargetMode="External"/><Relationship Id="rId848" Type="http://schemas.openxmlformats.org/officeDocument/2006/relationships/hyperlink" Target="javascript:openLinkReference(&apos;237&apos;)" TargetMode="External"/><Relationship Id="rId849" Type="http://schemas.openxmlformats.org/officeDocument/2006/relationships/hyperlink" Target="javascript:openLinkReference(&apos;237&apos;)" TargetMode="External"/><Relationship Id="rId850" Type="http://schemas.openxmlformats.org/officeDocument/2006/relationships/hyperlink" Target="javascript:openLinkReference(&apos;237&apos;)" TargetMode="External"/><Relationship Id="rId851" Type="http://schemas.openxmlformats.org/officeDocument/2006/relationships/hyperlink" Target="javascript:openLinkReference(&apos;237&apos;)" TargetMode="External"/><Relationship Id="rId852" Type="http://schemas.openxmlformats.org/officeDocument/2006/relationships/hyperlink" Target="javascript:openLinkReference(&apos;237&apos;)" TargetMode="External"/><Relationship Id="rId853" Type="http://schemas.openxmlformats.org/officeDocument/2006/relationships/hyperlink" Target="javascript:openLinkReference(&apos;237&apos;)" TargetMode="External"/><Relationship Id="rId854" Type="http://schemas.openxmlformats.org/officeDocument/2006/relationships/hyperlink" Target="javascript:openLinkReference(&apos;237&apos;)" TargetMode="External"/><Relationship Id="rId855" Type="http://schemas.openxmlformats.org/officeDocument/2006/relationships/hyperlink" Target="javascript:openLinkReference(&apos;237&apos;)" TargetMode="External"/><Relationship Id="rId856" Type="http://schemas.openxmlformats.org/officeDocument/2006/relationships/hyperlink" Target="javascript:openLinkReference(&apos;237&apos;)" TargetMode="External"/><Relationship Id="rId857" Type="http://schemas.openxmlformats.org/officeDocument/2006/relationships/hyperlink" Target="javascript:openLinkReference(&apos;237&apos;)" TargetMode="External"/><Relationship Id="rId858" Type="http://schemas.openxmlformats.org/officeDocument/2006/relationships/hyperlink" Target="javascript:openLinkReference(&apos;237&apos;)" TargetMode="External"/><Relationship Id="rId859" Type="http://schemas.openxmlformats.org/officeDocument/2006/relationships/hyperlink" Target="javascript:openLinkReference(&apos;237&apos;)" TargetMode="External"/><Relationship Id="rId860" Type="http://schemas.openxmlformats.org/officeDocument/2006/relationships/hyperlink" Target="javascript:openLinkReference(&apos;79&apos;)" TargetMode="External"/><Relationship Id="rId861" Type="http://schemas.openxmlformats.org/officeDocument/2006/relationships/hyperlink" Target="javascript:openLinkReference(&apos;237&apos;)" TargetMode="External"/><Relationship Id="rId862" Type="http://schemas.openxmlformats.org/officeDocument/2006/relationships/hyperlink" Target="javascript:openLinkReference(&apos;237&apos;)" TargetMode="External"/><Relationship Id="rId863" Type="http://schemas.openxmlformats.org/officeDocument/2006/relationships/hyperlink" Target="javascript:openLinkReference(&apos;237&apos;)" TargetMode="External"/><Relationship Id="rId864" Type="http://schemas.openxmlformats.org/officeDocument/2006/relationships/hyperlink" Target="javascript:openLinkReference(&apos;237&apos;)" TargetMode="External"/><Relationship Id="rId865" Type="http://schemas.openxmlformats.org/officeDocument/2006/relationships/hyperlink" Target="javascript:openLinkReference(&apos;237&apos;)" TargetMode="External"/><Relationship Id="rId866" Type="http://schemas.openxmlformats.org/officeDocument/2006/relationships/hyperlink" Target="javascript:openLinkReference(&apos;237&apos;)" TargetMode="External"/><Relationship Id="rId867" Type="http://schemas.openxmlformats.org/officeDocument/2006/relationships/hyperlink" Target="javascript:openLinkReference(&apos;237&apos;)" TargetMode="External"/><Relationship Id="rId868" Type="http://schemas.openxmlformats.org/officeDocument/2006/relationships/hyperlink" Target="javascript:openLinkReference(&apos;237&apos;)" TargetMode="External"/><Relationship Id="rId869" Type="http://schemas.openxmlformats.org/officeDocument/2006/relationships/hyperlink" Target="javascript:openLinkReference(&apos;79&apos;)" TargetMode="External"/><Relationship Id="rId870" Type="http://schemas.openxmlformats.org/officeDocument/2006/relationships/hyperlink" Target="javascript:openLinkReference(&apos;237&apos;)" TargetMode="External"/><Relationship Id="rId871" Type="http://schemas.openxmlformats.org/officeDocument/2006/relationships/hyperlink" Target="javascript:openLinkReference(&apos;237&apos;)" TargetMode="External"/><Relationship Id="rId872" Type="http://schemas.openxmlformats.org/officeDocument/2006/relationships/hyperlink" Target="javascript:openLinkReference(&apos;39&apos;)" TargetMode="External"/><Relationship Id="rId873" Type="http://schemas.openxmlformats.org/officeDocument/2006/relationships/hyperlink" Target="javascript:openLinkReference(&apos;237&apos;)" TargetMode="External"/><Relationship Id="rId874" Type="http://schemas.openxmlformats.org/officeDocument/2006/relationships/hyperlink" Target="javascript:openLinkReference(&apos;237&apos;)" TargetMode="External"/><Relationship Id="rId875" Type="http://schemas.openxmlformats.org/officeDocument/2006/relationships/hyperlink" Target="javascript:openLinkReference(&apos;237&apos;)" TargetMode="External"/><Relationship Id="rId876" Type="http://schemas.openxmlformats.org/officeDocument/2006/relationships/hyperlink" Target="javascript:openLinkReference(&apos;237&apos;)" TargetMode="External"/><Relationship Id="rId877" Type="http://schemas.openxmlformats.org/officeDocument/2006/relationships/hyperlink" Target="javascript:openLinkReference(&apos;237&apos;)" TargetMode="External"/><Relationship Id="rId878" Type="http://schemas.openxmlformats.org/officeDocument/2006/relationships/hyperlink" Target="javascript:openLinkReference(&apos;118&apos;)" TargetMode="External"/><Relationship Id="rId879" Type="http://schemas.openxmlformats.org/officeDocument/2006/relationships/hyperlink" Target="javascript:openLinkReference(&apos;118&apos;)" TargetMode="External"/><Relationship Id="rId880" Type="http://schemas.openxmlformats.org/officeDocument/2006/relationships/hyperlink" Target="javascript:openLinkReference(&apos;118&apos;)" TargetMode="External"/><Relationship Id="rId881" Type="http://schemas.openxmlformats.org/officeDocument/2006/relationships/hyperlink" Target="javascript:openLinkReference(&apos;237&apos;)" TargetMode="External"/><Relationship Id="rId882" Type="http://schemas.openxmlformats.org/officeDocument/2006/relationships/hyperlink" Target="javascript:openLinkReference(&apos;237&apos;)" TargetMode="External"/><Relationship Id="rId883" Type="http://schemas.openxmlformats.org/officeDocument/2006/relationships/hyperlink" Target="javascript:openLinkReference(&apos;237&apos;)" TargetMode="External"/><Relationship Id="rId884" Type="http://schemas.openxmlformats.org/officeDocument/2006/relationships/hyperlink" Target="javascript:openLinkReference(&apos;237&apos;)" TargetMode="External"/><Relationship Id="rId885" Type="http://schemas.openxmlformats.org/officeDocument/2006/relationships/hyperlink" Target="javascript:openLinkReference(&apos;237&apos;)" TargetMode="External"/><Relationship Id="rId886" Type="http://schemas.openxmlformats.org/officeDocument/2006/relationships/hyperlink" Target="javascript:openLinkReference(&apos;237&apos;)" TargetMode="External"/><Relationship Id="rId887" Type="http://schemas.openxmlformats.org/officeDocument/2006/relationships/hyperlink" Target="javascript:openLinkReference(&apos;237&apos;)" TargetMode="External"/><Relationship Id="rId888" Type="http://schemas.openxmlformats.org/officeDocument/2006/relationships/hyperlink" Target="javascript:openLinkReference(&apos;237&apos;)" TargetMode="External"/><Relationship Id="rId889" Type="http://schemas.openxmlformats.org/officeDocument/2006/relationships/hyperlink" Target="javascript:openLinkReference(&apos;237&apos;)" TargetMode="External"/><Relationship Id="rId890" Type="http://schemas.openxmlformats.org/officeDocument/2006/relationships/hyperlink" Target="javascript:openLinkReference(&apos;237&apos;)" TargetMode="External"/><Relationship Id="rId891" Type="http://schemas.openxmlformats.org/officeDocument/2006/relationships/hyperlink" Target="javascript:openLinkReference(&apos;237&apos;)" TargetMode="External"/><Relationship Id="rId892" Type="http://schemas.openxmlformats.org/officeDocument/2006/relationships/hyperlink" Target="javascript:openLinkReference(&apos;237&apos;)" TargetMode="External"/><Relationship Id="rId893" Type="http://schemas.openxmlformats.org/officeDocument/2006/relationships/hyperlink" Target="javascript:openLinkReference(&apos;237&apos;)" TargetMode="External"/><Relationship Id="rId894" Type="http://schemas.openxmlformats.org/officeDocument/2006/relationships/hyperlink" Target="javascript:openLinkReference(&apos;237&apos;)" TargetMode="External"/><Relationship Id="rId895" Type="http://schemas.openxmlformats.org/officeDocument/2006/relationships/hyperlink" Target="javascript:openLinkReference(&apos;237&apos;)" TargetMode="External"/><Relationship Id="rId896" Type="http://schemas.openxmlformats.org/officeDocument/2006/relationships/hyperlink" Target="javascript:openLinkReference(&apos;237&apos;)" TargetMode="External"/><Relationship Id="rId897" Type="http://schemas.openxmlformats.org/officeDocument/2006/relationships/hyperlink" Target="javascript:openLinkReference(&apos;237&apos;)" TargetMode="External"/><Relationship Id="rId898" Type="http://schemas.openxmlformats.org/officeDocument/2006/relationships/hyperlink" Target="javascript:openLinkReference(&apos;237&apos;)" TargetMode="External"/><Relationship Id="rId899" Type="http://schemas.openxmlformats.org/officeDocument/2006/relationships/hyperlink" Target="javascript:openLinkReference(&apos;237&apos;)" TargetMode="External"/><Relationship Id="rId900" Type="http://schemas.openxmlformats.org/officeDocument/2006/relationships/hyperlink" Target="javascript:openLinkReference(&apos;237&apos;)" TargetMode="External"/><Relationship Id="rId901" Type="http://schemas.openxmlformats.org/officeDocument/2006/relationships/hyperlink" Target="javascript:openLinkReference(&apos;67&apos;)" TargetMode="External"/><Relationship Id="rId902" Type="http://schemas.openxmlformats.org/officeDocument/2006/relationships/hyperlink" Target="javascript:openLinkReference(&apos;237&apos;)" TargetMode="External"/><Relationship Id="rId903" Type="http://schemas.openxmlformats.org/officeDocument/2006/relationships/hyperlink" Target="javascript:openLinkReference(&apos;237&apos;)" TargetMode="External"/><Relationship Id="rId904" Type="http://schemas.openxmlformats.org/officeDocument/2006/relationships/hyperlink" Target="javascript:openLinkReference(&apos;237&apos;)" TargetMode="External"/><Relationship Id="rId905" Type="http://schemas.openxmlformats.org/officeDocument/2006/relationships/hyperlink" Target="javascript:openLinkReference(&apos;237&apos;)" TargetMode="External"/><Relationship Id="rId906" Type="http://schemas.openxmlformats.org/officeDocument/2006/relationships/hyperlink" Target="javascript:openLinkReference(&apos;237&apos;)" TargetMode="External"/><Relationship Id="rId907" Type="http://schemas.openxmlformats.org/officeDocument/2006/relationships/hyperlink" Target="javascript:openLinkReference(&apos;237&apos;)" TargetMode="External"/><Relationship Id="rId908" Type="http://schemas.openxmlformats.org/officeDocument/2006/relationships/hyperlink" Target="javascript:openLinkReference(&apos;237&apos;)" TargetMode="External"/><Relationship Id="rId909" Type="http://schemas.openxmlformats.org/officeDocument/2006/relationships/hyperlink" Target="javascript:openLinkReference(&apos;237&apos;)" TargetMode="External"/><Relationship Id="rId910" Type="http://schemas.openxmlformats.org/officeDocument/2006/relationships/hyperlink" Target="javascript:openLinkReference(&apos;275&apos;)" TargetMode="External"/><Relationship Id="rId911" Type="http://schemas.openxmlformats.org/officeDocument/2006/relationships/hyperlink" Target="javascript:openLinkReference(&apos;237&apos;)" TargetMode="External"/><Relationship Id="rId912" Type="http://schemas.openxmlformats.org/officeDocument/2006/relationships/hyperlink" Target="javascript:openLinkReference(&apos;237&apos;)" TargetMode="External"/><Relationship Id="rId913" Type="http://schemas.openxmlformats.org/officeDocument/2006/relationships/hyperlink" Target="javascript:openLinkReference(&apos;237&apos;)" TargetMode="External"/><Relationship Id="rId914" Type="http://schemas.openxmlformats.org/officeDocument/2006/relationships/hyperlink" Target="javascript:openLinkReference(&apos;237&apos;)" TargetMode="External"/><Relationship Id="rId915" Type="http://schemas.openxmlformats.org/officeDocument/2006/relationships/hyperlink" Target="javascript:openLinkReference(&apos;237&apos;)" TargetMode="External"/><Relationship Id="rId916" Type="http://schemas.openxmlformats.org/officeDocument/2006/relationships/hyperlink" Target="javascript:openLinkReference(&apos;237&apos;)" TargetMode="External"/><Relationship Id="rId917" Type="http://schemas.openxmlformats.org/officeDocument/2006/relationships/hyperlink" Target="javascript:openLinkReference(&apos;237&apos;)" TargetMode="External"/><Relationship Id="rId918" Type="http://schemas.openxmlformats.org/officeDocument/2006/relationships/hyperlink" Target="javascript:openLinkReference(&apos;237&apos;)" TargetMode="External"/><Relationship Id="rId919" Type="http://schemas.openxmlformats.org/officeDocument/2006/relationships/hyperlink" Target="javascript:openLinkReference(&apos;237&apos;)" TargetMode="External"/><Relationship Id="rId920" Type="http://schemas.openxmlformats.org/officeDocument/2006/relationships/hyperlink" Target="javascript:openLinkReference(&apos;237&apos;)" TargetMode="External"/><Relationship Id="rId921" Type="http://schemas.openxmlformats.org/officeDocument/2006/relationships/hyperlink" Target="javascript:openLinkReference(&apos;237&apos;)" TargetMode="External"/><Relationship Id="rId922" Type="http://schemas.openxmlformats.org/officeDocument/2006/relationships/hyperlink" Target="javascript:openLinkReference(&apos;237&apos;)" TargetMode="External"/><Relationship Id="rId923" Type="http://schemas.openxmlformats.org/officeDocument/2006/relationships/hyperlink" Target="javascript:openLinkReference(&apos;237&apos;)" TargetMode="External"/><Relationship Id="rId924" Type="http://schemas.openxmlformats.org/officeDocument/2006/relationships/hyperlink" Target="javascript:openLinkReference(&apos;237&apos;)" TargetMode="External"/><Relationship Id="rId925" Type="http://schemas.openxmlformats.org/officeDocument/2006/relationships/hyperlink" Target="javascript:openLinkReference(&apos;237&apos;)" TargetMode="External"/><Relationship Id="rId926" Type="http://schemas.openxmlformats.org/officeDocument/2006/relationships/hyperlink" Target="javascript:openLinkReference(&apos;237&apos;)" TargetMode="External"/><Relationship Id="rId927" Type="http://schemas.openxmlformats.org/officeDocument/2006/relationships/hyperlink" Target="javascript:openLinkReference(&apos;237&apos;)" TargetMode="External"/><Relationship Id="rId928" Type="http://schemas.openxmlformats.org/officeDocument/2006/relationships/hyperlink" Target="javascript:openLinkReference(&apos;237&apos;)" TargetMode="External"/><Relationship Id="rId929" Type="http://schemas.openxmlformats.org/officeDocument/2006/relationships/hyperlink" Target="javascript:openLinkReference(&apos;237&apos;)" TargetMode="External"/><Relationship Id="rId930" Type="http://schemas.openxmlformats.org/officeDocument/2006/relationships/hyperlink" Target="javascript:openLinkReference(&apos;237&apos;)" TargetMode="External"/><Relationship Id="rId931" Type="http://schemas.openxmlformats.org/officeDocument/2006/relationships/hyperlink" Target="javascript:openLinkReference(&apos;237&apos;)" TargetMode="External"/><Relationship Id="rId932" Type="http://schemas.openxmlformats.org/officeDocument/2006/relationships/hyperlink" Target="javascript:openLinkReference(&apos;237&apos;)" TargetMode="External"/><Relationship Id="rId933" Type="http://schemas.openxmlformats.org/officeDocument/2006/relationships/hyperlink" Target="javascript:openLinkReference(&apos;237&apos;)" TargetMode="External"/><Relationship Id="rId934" Type="http://schemas.openxmlformats.org/officeDocument/2006/relationships/hyperlink" Target="javascript:openLinkReference(&apos;237&apos;)" TargetMode="External"/><Relationship Id="rId935" Type="http://schemas.openxmlformats.org/officeDocument/2006/relationships/hyperlink" Target="javascript:openLinkReference(&apos;237&apos;)" TargetMode="External"/><Relationship Id="rId936" Type="http://schemas.openxmlformats.org/officeDocument/2006/relationships/hyperlink" Target="javascript:openLinkReference(&apos;237&apos;)" TargetMode="External"/><Relationship Id="rId937" Type="http://schemas.openxmlformats.org/officeDocument/2006/relationships/hyperlink" Target="javascript:openLinkReference(&apos;237&apos;)" TargetMode="External"/><Relationship Id="rId938" Type="http://schemas.openxmlformats.org/officeDocument/2006/relationships/hyperlink" Target="javascript:openLinkReference(&apos;237&apos;)" TargetMode="External"/><Relationship Id="rId939" Type="http://schemas.openxmlformats.org/officeDocument/2006/relationships/hyperlink" Target="javascript:openLinkReference(&apos;237&apos;)" TargetMode="External"/><Relationship Id="rId940" Type="http://schemas.openxmlformats.org/officeDocument/2006/relationships/hyperlink" Target="javascript:openLinkReference(&apos;237&apos;)" TargetMode="External"/><Relationship Id="rId941" Type="http://schemas.openxmlformats.org/officeDocument/2006/relationships/hyperlink" Target="javascript:openLinkReference(&apos;237&apos;)" TargetMode="External"/><Relationship Id="rId942" Type="http://schemas.openxmlformats.org/officeDocument/2006/relationships/hyperlink" Target="javascript:openLinkReference(&apos;237&apos;)" TargetMode="External"/><Relationship Id="rId943" Type="http://schemas.openxmlformats.org/officeDocument/2006/relationships/hyperlink" Target="javascript:openLinkReference(&apos;237&apos;)" TargetMode="External"/><Relationship Id="rId944" Type="http://schemas.openxmlformats.org/officeDocument/2006/relationships/hyperlink" Target="javascript:openLinkReference(&apos;237&apos;)" TargetMode="External"/><Relationship Id="rId945" Type="http://schemas.openxmlformats.org/officeDocument/2006/relationships/hyperlink" Target="javascript:openLinkReference(&apos;237&apos;)" TargetMode="External"/><Relationship Id="rId946" Type="http://schemas.openxmlformats.org/officeDocument/2006/relationships/hyperlink" Target="javascript:openLinkReference(&apos;237&apos;)" TargetMode="External"/><Relationship Id="rId947" Type="http://schemas.openxmlformats.org/officeDocument/2006/relationships/hyperlink" Target="javascript:openLinkReference(&apos;237&apos;)" TargetMode="External"/><Relationship Id="rId948" Type="http://schemas.openxmlformats.org/officeDocument/2006/relationships/hyperlink" Target="javascript:openLinkReference(&apos;237&apos;)" TargetMode="External"/><Relationship Id="rId949" Type="http://schemas.openxmlformats.org/officeDocument/2006/relationships/hyperlink" Target="javascript:openLinkReference(&apos;237&apos;)" TargetMode="External"/><Relationship Id="rId950" Type="http://schemas.openxmlformats.org/officeDocument/2006/relationships/hyperlink" Target="javascript:openLinkReference(&apos;237&apos;)" TargetMode="External"/><Relationship Id="rId951" Type="http://schemas.openxmlformats.org/officeDocument/2006/relationships/hyperlink" Target="javascript:openLinkReference(&apos;237&apos;)" TargetMode="External"/><Relationship Id="rId952" Type="http://schemas.openxmlformats.org/officeDocument/2006/relationships/hyperlink" Target="javascript:openLinkReference(&apos;237&apos;)" TargetMode="External"/><Relationship Id="rId953" Type="http://schemas.openxmlformats.org/officeDocument/2006/relationships/hyperlink" Target="javascript:openLinkReference(&apos;237&apos;)" TargetMode="External"/><Relationship Id="rId954" Type="http://schemas.openxmlformats.org/officeDocument/2006/relationships/hyperlink" Target="javascript:openLinkReference(&apos;237&apos;)" TargetMode="External"/><Relationship Id="rId955" Type="http://schemas.openxmlformats.org/officeDocument/2006/relationships/hyperlink" Target="javascript:openLinkReference(&apos;64&apos;)" TargetMode="External"/><Relationship Id="rId956" Type="http://schemas.openxmlformats.org/officeDocument/2006/relationships/hyperlink" Target="javascript:openLinkReference(&apos;79&apos;)" TargetMode="External"/><Relationship Id="rId957" Type="http://schemas.openxmlformats.org/officeDocument/2006/relationships/hyperlink" Target="javascript:openLinkReference(&apos;79&apos;)" TargetMode="External"/><Relationship Id="rId958" Type="http://schemas.openxmlformats.org/officeDocument/2006/relationships/hyperlink" Target="javascript:openLinkReference(&apos;237&apos;)" TargetMode="External"/><Relationship Id="rId959" Type="http://schemas.openxmlformats.org/officeDocument/2006/relationships/hyperlink" Target="javascript:openLinkReference(&apos;237&apos;)" TargetMode="External"/><Relationship Id="rId960" Type="http://schemas.openxmlformats.org/officeDocument/2006/relationships/hyperlink" Target="javascript:openLinkReference(&apos;237&apos;)" TargetMode="External"/><Relationship Id="rId961" Type="http://schemas.openxmlformats.org/officeDocument/2006/relationships/hyperlink" Target="javascript:openLinkReference(&apos;237&apos;)" TargetMode="External"/><Relationship Id="rId962" Type="http://schemas.openxmlformats.org/officeDocument/2006/relationships/hyperlink" Target="javascript:openLinkReference(&apos;237&apos;)" TargetMode="External"/><Relationship Id="rId963" Type="http://schemas.openxmlformats.org/officeDocument/2006/relationships/hyperlink" Target="javascript:openLinkReference(&apos;237&apos;)" TargetMode="External"/><Relationship Id="rId964" Type="http://schemas.openxmlformats.org/officeDocument/2006/relationships/hyperlink" Target="javascript:openLinkReference(&apos;237&apos;)" TargetMode="External"/><Relationship Id="rId965" Type="http://schemas.openxmlformats.org/officeDocument/2006/relationships/hyperlink" Target="javascript:openLinkReference(&apos;237&apos;)" TargetMode="External"/><Relationship Id="rId966" Type="http://schemas.openxmlformats.org/officeDocument/2006/relationships/hyperlink" Target="javascript:openLinkReference(&apos;237&apos;)" TargetMode="External"/><Relationship Id="rId967" Type="http://schemas.openxmlformats.org/officeDocument/2006/relationships/hyperlink" Target="javascript:openLinkReference(&apos;237&apos;)" TargetMode="External"/><Relationship Id="rId968" Type="http://schemas.openxmlformats.org/officeDocument/2006/relationships/hyperlink" Target="javascript:openLinkReference(&apos;237&apos;)" TargetMode="External"/><Relationship Id="rId969" Type="http://schemas.openxmlformats.org/officeDocument/2006/relationships/hyperlink" Target="javascript:openLinkReference(&apos;237&apos;)" TargetMode="External"/><Relationship Id="rId970" Type="http://schemas.openxmlformats.org/officeDocument/2006/relationships/hyperlink" Target="javascript:openLinkReference(&apos;237&apos;)" TargetMode="External"/><Relationship Id="rId971" Type="http://schemas.openxmlformats.org/officeDocument/2006/relationships/hyperlink" Target="javascript:openLinkReference(&apos;237&apos;)" TargetMode="External"/><Relationship Id="rId972" Type="http://schemas.openxmlformats.org/officeDocument/2006/relationships/hyperlink" Target="javascript:openLinkReference(&apos;237&apos;)" TargetMode="External"/><Relationship Id="rId973" Type="http://schemas.openxmlformats.org/officeDocument/2006/relationships/hyperlink" Target="javascript:openLinkReference(&apos;237&apos;)" TargetMode="External"/><Relationship Id="rId974" Type="http://schemas.openxmlformats.org/officeDocument/2006/relationships/hyperlink" Target="javascript:openLinkReference(&apos;237&apos;)" TargetMode="External"/><Relationship Id="rId975" Type="http://schemas.openxmlformats.org/officeDocument/2006/relationships/hyperlink" Target="javascript:openLinkReference(&apos;237&apos;)" TargetMode="External"/><Relationship Id="rId976" Type="http://schemas.openxmlformats.org/officeDocument/2006/relationships/hyperlink" Target="javascript:openLinkReference(&apos;237&apos;)" TargetMode="External"/><Relationship Id="rId977" Type="http://schemas.openxmlformats.org/officeDocument/2006/relationships/hyperlink" Target="javascript:openLinkReference(&apos;237&apos;)" TargetMode="External"/><Relationship Id="rId978" Type="http://schemas.openxmlformats.org/officeDocument/2006/relationships/hyperlink" Target="javascript:openLinkReference(&apos;237&apos;)" TargetMode="External"/><Relationship Id="rId979" Type="http://schemas.openxmlformats.org/officeDocument/2006/relationships/hyperlink" Target="javascript:openLinkReference(&apos;237&apos;)" TargetMode="External"/><Relationship Id="rId980" Type="http://schemas.openxmlformats.org/officeDocument/2006/relationships/hyperlink" Target="javascript:openLinkReference(&apos;237&apos;)" TargetMode="External"/><Relationship Id="rId981" Type="http://schemas.openxmlformats.org/officeDocument/2006/relationships/hyperlink" Target="javascript:openLinkReference(&apos;237&apos;)" TargetMode="External"/><Relationship Id="rId982" Type="http://schemas.openxmlformats.org/officeDocument/2006/relationships/hyperlink" Target="javascript:openLinkReference(&apos;237&apos;)" TargetMode="External"/><Relationship Id="rId983" Type="http://schemas.openxmlformats.org/officeDocument/2006/relationships/hyperlink" Target="javascript:openLinkReference(&apos;237&apos;)" TargetMode="External"/><Relationship Id="rId984" Type="http://schemas.openxmlformats.org/officeDocument/2006/relationships/hyperlink" Target="javascript:openLinkReference(&apos;237&apos;)" TargetMode="External"/><Relationship Id="rId985" Type="http://schemas.openxmlformats.org/officeDocument/2006/relationships/hyperlink" Target="javascript:openLinkReference(&apos;237&apos;)" TargetMode="External"/><Relationship Id="rId986" Type="http://schemas.openxmlformats.org/officeDocument/2006/relationships/hyperlink" Target="javascript:openLinkReference(&apos;237&apos;)" TargetMode="External"/><Relationship Id="rId987" Type="http://schemas.openxmlformats.org/officeDocument/2006/relationships/hyperlink" Target="javascript:openLinkReference(&apos;237&apos;)" TargetMode="External"/><Relationship Id="rId988" Type="http://schemas.openxmlformats.org/officeDocument/2006/relationships/hyperlink" Target="javascript:openLinkReference(&apos;237&apos;)" TargetMode="External"/><Relationship Id="rId989" Type="http://schemas.openxmlformats.org/officeDocument/2006/relationships/hyperlink" Target="javascript:openLinkReference(&apos;108&apos;)" TargetMode="External"/><Relationship Id="rId990" Type="http://schemas.openxmlformats.org/officeDocument/2006/relationships/hyperlink" Target="javascript:openLinkReference(&apos;237&apos;)" TargetMode="External"/><Relationship Id="rId991" Type="http://schemas.openxmlformats.org/officeDocument/2006/relationships/hyperlink" Target="javascript:openLinkReference(&apos;237&apos;)" TargetMode="External"/><Relationship Id="rId992" Type="http://schemas.openxmlformats.org/officeDocument/2006/relationships/hyperlink" Target="javascript:openLinkReference(&apos;237&apos;)" TargetMode="External"/><Relationship Id="rId993" Type="http://schemas.openxmlformats.org/officeDocument/2006/relationships/hyperlink" Target="javascript:openLinkReference(&apos;237&apos;)" TargetMode="External"/><Relationship Id="rId994" Type="http://schemas.openxmlformats.org/officeDocument/2006/relationships/hyperlink" Target="javascript:openLinkReference(&apos;237&apos;)" TargetMode="External"/><Relationship Id="rId995" Type="http://schemas.openxmlformats.org/officeDocument/2006/relationships/hyperlink" Target="javascript:openLinkReference(&apos;237&apos;)" TargetMode="External"/><Relationship Id="rId996" Type="http://schemas.openxmlformats.org/officeDocument/2006/relationships/hyperlink" Target="javascript:openLinkReference(&apos;237&apos;)" TargetMode="External"/><Relationship Id="rId997" Type="http://schemas.openxmlformats.org/officeDocument/2006/relationships/hyperlink" Target="javascript:openLinkReference(&apos;237&apos;)" TargetMode="External"/><Relationship Id="rId998" Type="http://schemas.openxmlformats.org/officeDocument/2006/relationships/hyperlink" Target="javascript:openLinkReference(&apos;237&apos;)" TargetMode="External"/><Relationship Id="rId999" Type="http://schemas.openxmlformats.org/officeDocument/2006/relationships/hyperlink" Target="javascript:openLinkReference(&apos;237&apos;)" TargetMode="External"/><Relationship Id="rId1000" Type="http://schemas.openxmlformats.org/officeDocument/2006/relationships/hyperlink" Target="javascript:openLinkReference(&apos;108&apos;)" TargetMode="External"/><Relationship Id="rId1001" Type="http://schemas.openxmlformats.org/officeDocument/2006/relationships/hyperlink" Target="javascript:openLinkReference(&apos;237&apos;)" TargetMode="External"/><Relationship Id="rId1002" Type="http://schemas.openxmlformats.org/officeDocument/2006/relationships/hyperlink" Target="javascript:openLinkReference(&apos;237&apos;)" TargetMode="External"/><Relationship Id="rId1003" Type="http://schemas.openxmlformats.org/officeDocument/2006/relationships/hyperlink" Target="javascript:openLinkReference(&apos;237&apos;)" TargetMode="External"/><Relationship Id="rId1004" Type="http://schemas.openxmlformats.org/officeDocument/2006/relationships/hyperlink" Target="javascript:openLinkReference(&apos;237&apos;)" TargetMode="External"/><Relationship Id="rId1005" Type="http://schemas.openxmlformats.org/officeDocument/2006/relationships/hyperlink" Target="javascript:openLinkReference(&apos;237&apos;)" TargetMode="External"/><Relationship Id="rId1006" Type="http://schemas.openxmlformats.org/officeDocument/2006/relationships/hyperlink" Target="javascript:openLinkReference(&apos;237&apos;)" TargetMode="External"/><Relationship Id="rId1007" Type="http://schemas.openxmlformats.org/officeDocument/2006/relationships/hyperlink" Target="javascript:openLinkReference(&apos;237&apos;)" TargetMode="External"/><Relationship Id="rId1008" Type="http://schemas.openxmlformats.org/officeDocument/2006/relationships/hyperlink" Target="javascript:openLinkReference(&apos;237&apos;)" TargetMode="External"/><Relationship Id="rId1009" Type="http://schemas.openxmlformats.org/officeDocument/2006/relationships/hyperlink" Target="javascript:openLinkReference(&apos;237&apos;)" TargetMode="External"/><Relationship Id="rId1010" Type="http://schemas.openxmlformats.org/officeDocument/2006/relationships/hyperlink" Target="javascript:openLinkReference(&apos;237&apos;)" TargetMode="External"/><Relationship Id="rId1011" Type="http://schemas.openxmlformats.org/officeDocument/2006/relationships/hyperlink" Target="javascript:openLinkReference(&apos;79&apos;)" TargetMode="External"/><Relationship Id="rId1012" Type="http://schemas.openxmlformats.org/officeDocument/2006/relationships/hyperlink" Target="javascript:openLinkReference(&apos;237&apos;)" TargetMode="External"/><Relationship Id="rId1013" Type="http://schemas.openxmlformats.org/officeDocument/2006/relationships/hyperlink" Target="javascript:openLinkReference(&apos;237&apos;)" TargetMode="External"/><Relationship Id="rId1014" Type="http://schemas.openxmlformats.org/officeDocument/2006/relationships/hyperlink" Target="javascript:openLinkReference(&apos;237&apos;)" TargetMode="External"/><Relationship Id="rId1015" Type="http://schemas.openxmlformats.org/officeDocument/2006/relationships/hyperlink" Target="javascript:openLinkReference(&apos;237&apos;)" TargetMode="External"/><Relationship Id="rId1016" Type="http://schemas.openxmlformats.org/officeDocument/2006/relationships/hyperlink" Target="javascript:openLinkReference(&apos;237&apos;)" TargetMode="External"/><Relationship Id="rId1017" Type="http://schemas.openxmlformats.org/officeDocument/2006/relationships/hyperlink" Target="javascript:openLinkReference(&apos;237&apos;)" TargetMode="External"/><Relationship Id="rId1018" Type="http://schemas.openxmlformats.org/officeDocument/2006/relationships/hyperlink" Target="javascript:openLinkReference(&apos;237&apos;)" TargetMode="External"/><Relationship Id="rId1019" Type="http://schemas.openxmlformats.org/officeDocument/2006/relationships/hyperlink" Target="javascript:openLinkReference(&apos;237&apos;)" TargetMode="External"/><Relationship Id="rId1020" Type="http://schemas.openxmlformats.org/officeDocument/2006/relationships/hyperlink" Target="javascript:openLinkReference(&apos;237&apos;)" TargetMode="External"/><Relationship Id="rId1021" Type="http://schemas.openxmlformats.org/officeDocument/2006/relationships/hyperlink" Target="javascript:openLinkReference(&apos;237&apos;)" TargetMode="External"/><Relationship Id="rId1022" Type="http://schemas.openxmlformats.org/officeDocument/2006/relationships/hyperlink" Target="javascript:openLinkReference(&apos;252&apos;)" TargetMode="External"/><Relationship Id="rId1023" Type="http://schemas.openxmlformats.org/officeDocument/2006/relationships/hyperlink" Target="javascript:openLinkReference(&apos;252&apos;)" TargetMode="External"/><Relationship Id="rId1024" Type="http://schemas.openxmlformats.org/officeDocument/2006/relationships/hyperlink" Target="javascript:openLinkReference(&apos;237&apos;)" TargetMode="External"/><Relationship Id="rId1025" Type="http://schemas.openxmlformats.org/officeDocument/2006/relationships/hyperlink" Target="javascript:openLinkReference(&apos;237&apos;)" TargetMode="External"/><Relationship Id="rId1026" Type="http://schemas.openxmlformats.org/officeDocument/2006/relationships/hyperlink" Target="javascript:openLinkReference(&apos;237&apos;)" TargetMode="External"/><Relationship Id="rId1027" Type="http://schemas.openxmlformats.org/officeDocument/2006/relationships/hyperlink" Target="javascript:openLinkReference(&apos;237&apos;)" TargetMode="External"/><Relationship Id="rId1028" Type="http://schemas.openxmlformats.org/officeDocument/2006/relationships/hyperlink" Target="javascript:openLinkReference(&apos;79&apos;)" TargetMode="External"/><Relationship Id="rId1029" Type="http://schemas.openxmlformats.org/officeDocument/2006/relationships/hyperlink" Target="javascript:openLinkReference(&apos;237&apos;)" TargetMode="External"/><Relationship Id="rId1030" Type="http://schemas.openxmlformats.org/officeDocument/2006/relationships/hyperlink" Target="javascript:openLinkReference(&apos;237&apos;)" TargetMode="External"/><Relationship Id="rId1031" Type="http://schemas.openxmlformats.org/officeDocument/2006/relationships/hyperlink" Target="javascript:openLinkReference(&apos;237&apos;)" TargetMode="External"/><Relationship Id="rId1032" Type="http://schemas.openxmlformats.org/officeDocument/2006/relationships/hyperlink" Target="javascript:openLinkReference(&apos;237&apos;)" TargetMode="External"/><Relationship Id="rId1033" Type="http://schemas.openxmlformats.org/officeDocument/2006/relationships/hyperlink" Target="javascript:openLinkReference(&apos;237&apos;)" TargetMode="External"/><Relationship Id="rId1034" Type="http://schemas.openxmlformats.org/officeDocument/2006/relationships/hyperlink" Target="javascript:openLinkReference(&apos;108&apos;)" TargetMode="External"/><Relationship Id="rId1035" Type="http://schemas.openxmlformats.org/officeDocument/2006/relationships/hyperlink" Target="javascript:openLinkReference(&apos;237&apos;)" TargetMode="External"/><Relationship Id="rId1036" Type="http://schemas.openxmlformats.org/officeDocument/2006/relationships/hyperlink" Target="javascript:openLinkReference(&apos;237&apos;)" TargetMode="External"/><Relationship Id="rId1037" Type="http://schemas.openxmlformats.org/officeDocument/2006/relationships/hyperlink" Target="javascript:openLinkReference(&apos;237&apos;)" TargetMode="External"/><Relationship Id="rId1038" Type="http://schemas.openxmlformats.org/officeDocument/2006/relationships/hyperlink" Target="javascript:openLinkReference(&apos;237&apos;)" TargetMode="External"/><Relationship Id="rId1039" Type="http://schemas.openxmlformats.org/officeDocument/2006/relationships/hyperlink" Target="javascript:openLinkReference(&apos;237&apos;)" TargetMode="External"/><Relationship Id="rId1040" Type="http://schemas.openxmlformats.org/officeDocument/2006/relationships/hyperlink" Target="javascript:openLinkReference(&apos;237&apos;)" TargetMode="External"/><Relationship Id="rId1041" Type="http://schemas.openxmlformats.org/officeDocument/2006/relationships/hyperlink" Target="javascript:openLinkReference(&apos;108&apos;)" TargetMode="External"/><Relationship Id="rId1042" Type="http://schemas.openxmlformats.org/officeDocument/2006/relationships/hyperlink" Target="javascript:openLinkReference(&apos;237&apos;)" TargetMode="External"/><Relationship Id="rId1043" Type="http://schemas.openxmlformats.org/officeDocument/2006/relationships/hyperlink" Target="javascript:openLinkReference(&apos;237&apos;)" TargetMode="External"/><Relationship Id="rId1044" Type="http://schemas.openxmlformats.org/officeDocument/2006/relationships/hyperlink" Target="javascript:openLinkReference(&apos;237&apos;)" TargetMode="External"/><Relationship Id="rId1045" Type="http://schemas.openxmlformats.org/officeDocument/2006/relationships/hyperlink" Target="javascript:openLinkReference(&apos;79&apos;)" TargetMode="External"/><Relationship Id="rId1046" Type="http://schemas.openxmlformats.org/officeDocument/2006/relationships/hyperlink" Target="javascript:openLinkReference(&apos;237&apos;)" TargetMode="External"/><Relationship Id="rId1047" Type="http://schemas.openxmlformats.org/officeDocument/2006/relationships/hyperlink" Target="javascript:openLinkReference(&apos;237&apos;)" TargetMode="External"/><Relationship Id="rId1048" Type="http://schemas.openxmlformats.org/officeDocument/2006/relationships/hyperlink" Target="javascript:openLinkReference(&apos;237&apos;)" TargetMode="External"/><Relationship Id="rId1049" Type="http://schemas.openxmlformats.org/officeDocument/2006/relationships/hyperlink" Target="javascript:openLinkReference(&apos;237&apos;)" TargetMode="External"/><Relationship Id="rId1050" Type="http://schemas.openxmlformats.org/officeDocument/2006/relationships/hyperlink" Target="javascript:openLinkReference(&apos;237&apos;)" TargetMode="External"/><Relationship Id="rId1051" Type="http://schemas.openxmlformats.org/officeDocument/2006/relationships/hyperlink" Target="javascript:openLinkReference(&apos;237&apos;)" TargetMode="External"/><Relationship Id="rId1052" Type="http://schemas.openxmlformats.org/officeDocument/2006/relationships/hyperlink" Target="javascript:openLinkReference(&apos;237&apos;)" TargetMode="External"/><Relationship Id="rId1053" Type="http://schemas.openxmlformats.org/officeDocument/2006/relationships/hyperlink" Target="javascript:openLinkReference(&apos;237&apos;)" TargetMode="External"/><Relationship Id="rId1054" Type="http://schemas.openxmlformats.org/officeDocument/2006/relationships/hyperlink" Target="javascript:openLinkReference(&apos;108&apos;)" TargetMode="External"/><Relationship Id="rId1055" Type="http://schemas.openxmlformats.org/officeDocument/2006/relationships/hyperlink" Target="javascript:openLinkReference(&apos;237&apos;)" TargetMode="External"/><Relationship Id="rId1056" Type="http://schemas.openxmlformats.org/officeDocument/2006/relationships/hyperlink" Target="javascript:openLinkReference(&apos;13&apos;)" TargetMode="External"/><Relationship Id="rId1057" Type="http://schemas.openxmlformats.org/officeDocument/2006/relationships/hyperlink" Target="javascript:openLinkReference(&apos;13&apos;)" TargetMode="External"/><Relationship Id="rId1058" Type="http://schemas.openxmlformats.org/officeDocument/2006/relationships/hyperlink" Target="javascript:openLinkReference(&apos;237&apos;)" TargetMode="External"/><Relationship Id="rId1059" Type="http://schemas.openxmlformats.org/officeDocument/2006/relationships/hyperlink" Target="javascript:openLinkReference(&apos;237&apos;)" TargetMode="External"/><Relationship Id="rId1060" Type="http://schemas.openxmlformats.org/officeDocument/2006/relationships/hyperlink" Target="javascript:openLinkReference(&apos;237&apos;)" TargetMode="External"/><Relationship Id="rId1061" Type="http://schemas.openxmlformats.org/officeDocument/2006/relationships/hyperlink" Target="javascript:openLinkReference(&apos;237&apos;)" TargetMode="External"/><Relationship Id="rId1062" Type="http://schemas.openxmlformats.org/officeDocument/2006/relationships/hyperlink" Target="javascript:openLinkReference(&apos;29&apos;)" TargetMode="External"/><Relationship Id="rId1063" Type="http://schemas.openxmlformats.org/officeDocument/2006/relationships/hyperlink" Target="javascript:openLinkReference(&apos;29&apos;)" TargetMode="External"/><Relationship Id="rId1064" Type="http://schemas.openxmlformats.org/officeDocument/2006/relationships/hyperlink" Target="javascript:openLinkReference(&apos;237&apos;)" TargetMode="External"/><Relationship Id="rId1065" Type="http://schemas.openxmlformats.org/officeDocument/2006/relationships/hyperlink" Target="javascript:openLinkReference(&apos;13&apos;)" TargetMode="External"/><Relationship Id="rId1066" Type="http://schemas.openxmlformats.org/officeDocument/2006/relationships/hyperlink" Target="javascript:openLinkReference(&apos;13&apos;)" TargetMode="External"/><Relationship Id="rId1067" Type="http://schemas.openxmlformats.org/officeDocument/2006/relationships/hyperlink" Target="javascript:openLinkReference(&apos;237&apos;)" TargetMode="External"/><Relationship Id="rId1068" Type="http://schemas.openxmlformats.org/officeDocument/2006/relationships/hyperlink" Target="javascript:openLinkReference(&apos;237&apos;)" TargetMode="External"/><Relationship Id="rId1069" Type="http://schemas.openxmlformats.org/officeDocument/2006/relationships/hyperlink" Target="javascript:openLinkReference(&apos;237&apos;)" TargetMode="External"/><Relationship Id="rId1070" Type="http://schemas.openxmlformats.org/officeDocument/2006/relationships/hyperlink" Target="javascript:openLinkReference(&apos;13&apos;)" TargetMode="External"/><Relationship Id="rId1071" Type="http://schemas.openxmlformats.org/officeDocument/2006/relationships/hyperlink" Target="javascript:openLinkReference(&apos;13&apos;)" TargetMode="External"/><Relationship Id="rId1072" Type="http://schemas.openxmlformats.org/officeDocument/2006/relationships/hyperlink" Target="javascript:openLinkReference(&apos;29&apos;)" TargetMode="External"/><Relationship Id="rId1073" Type="http://schemas.openxmlformats.org/officeDocument/2006/relationships/hyperlink" Target="javascript:openLinkReference(&apos;29&apos;)" TargetMode="External"/><Relationship Id="rId1074" Type="http://schemas.openxmlformats.org/officeDocument/2006/relationships/hyperlink" Target="javascript:openLinkReference(&apos;237&apos;)" TargetMode="External"/><Relationship Id="rId1075" Type="http://schemas.openxmlformats.org/officeDocument/2006/relationships/hyperlink" Target="javascript:openLinkReference(&apos;237&apos;)" TargetMode="External"/><Relationship Id="rId1076" Type="http://schemas.openxmlformats.org/officeDocument/2006/relationships/hyperlink" Target="javascript:openLinkReference(&apos;237&apos;)" TargetMode="External"/><Relationship Id="rId1077" Type="http://schemas.openxmlformats.org/officeDocument/2006/relationships/hyperlink" Target="javascript:openLinkReference(&apos;13&apos;)" TargetMode="External"/><Relationship Id="rId1078" Type="http://schemas.openxmlformats.org/officeDocument/2006/relationships/hyperlink" Target="javascript:openLinkReference(&apos;13&apos;)" TargetMode="External"/><Relationship Id="rId1079" Type="http://schemas.openxmlformats.org/officeDocument/2006/relationships/hyperlink" Target="javascript:openLinkReference(&apos;147&apos;)" TargetMode="External"/><Relationship Id="rId1080" Type="http://schemas.openxmlformats.org/officeDocument/2006/relationships/hyperlink" Target="javascript:openLinkReference(&apos;13&apos;)" TargetMode="External"/><Relationship Id="rId1081" Type="http://schemas.openxmlformats.org/officeDocument/2006/relationships/hyperlink" Target="javascript:openLinkReference(&apos;13&apos;)" TargetMode="External"/><Relationship Id="rId1082" Type="http://schemas.openxmlformats.org/officeDocument/2006/relationships/hyperlink" Target="javascript:openLinkReference(&apos;230&apos;)" TargetMode="External"/><Relationship Id="rId1083" Type="http://schemas.openxmlformats.org/officeDocument/2006/relationships/hyperlink" Target="javascript:openLinkReference(&apos;230&apos;)" TargetMode="External"/><Relationship Id="rId1084" Type="http://schemas.openxmlformats.org/officeDocument/2006/relationships/hyperlink" Target="javascript:openLinkReference(&apos;237&apos;)" TargetMode="External"/><Relationship Id="rId1085" Type="http://schemas.openxmlformats.org/officeDocument/2006/relationships/hyperlink" Target="javascript:openLinkReference(&apos;13&apos;)" TargetMode="External"/><Relationship Id="rId1086" Type="http://schemas.openxmlformats.org/officeDocument/2006/relationships/hyperlink" Target="javascript:openLinkReference(&apos;237&apos;)" TargetMode="External"/><Relationship Id="rId1087" Type="http://schemas.openxmlformats.org/officeDocument/2006/relationships/hyperlink" Target="javascript:openLinkReference(&apos;237&apos;)" TargetMode="External"/><Relationship Id="rId1088" Type="http://schemas.openxmlformats.org/officeDocument/2006/relationships/hyperlink" Target="javascript:openLinkReference(&apos;13&apos;)" TargetMode="External"/><Relationship Id="rId1089" Type="http://schemas.openxmlformats.org/officeDocument/2006/relationships/hyperlink" Target="javascript:openLinkReference(&apos;13&apos;)" TargetMode="External"/><Relationship Id="rId1090" Type="http://schemas.openxmlformats.org/officeDocument/2006/relationships/hyperlink" Target="javascript:openLinkReference(&apos;237&apos;)" TargetMode="External"/><Relationship Id="rId1091" Type="http://schemas.openxmlformats.org/officeDocument/2006/relationships/hyperlink" Target="javascript:openLinkReference(&apos;237&apos;)" TargetMode="External"/><Relationship Id="rId1092" Type="http://schemas.openxmlformats.org/officeDocument/2006/relationships/hyperlink" Target="javascript:openLinkReference(&apos;13&apos;)" TargetMode="External"/><Relationship Id="rId1093" Type="http://schemas.openxmlformats.org/officeDocument/2006/relationships/hyperlink" Target="javascript:openLinkReference(&apos;13&apos;)" TargetMode="External"/><Relationship Id="rId1094" Type="http://schemas.openxmlformats.org/officeDocument/2006/relationships/hyperlink" Target="javascript:openLinkReference(&apos;237&apos;)" TargetMode="External"/><Relationship Id="rId1095" Type="http://schemas.openxmlformats.org/officeDocument/2006/relationships/hyperlink" Target="javascript:openLinkReference(&apos;13&apos;)" TargetMode="External"/><Relationship Id="rId1096" Type="http://schemas.openxmlformats.org/officeDocument/2006/relationships/hyperlink" Target="javascript:openLinkReference(&apos;13&apos;)" TargetMode="External"/><Relationship Id="rId1097" Type="http://schemas.openxmlformats.org/officeDocument/2006/relationships/hyperlink" Target="javascript:openLinkReference(&apos;237&apos;)" TargetMode="External"/><Relationship Id="rId1098" Type="http://schemas.openxmlformats.org/officeDocument/2006/relationships/hyperlink" Target="javascript:openLinkReference(&apos;237&apos;)" TargetMode="External"/><Relationship Id="rId1099" Type="http://schemas.openxmlformats.org/officeDocument/2006/relationships/hyperlink" Target="javascript:openLinkReference(&apos;237&apos;)" TargetMode="External"/><Relationship Id="rId1100" Type="http://schemas.openxmlformats.org/officeDocument/2006/relationships/hyperlink" Target="javascript:openLinkReference(&apos;13&apos;)" TargetMode="External"/><Relationship Id="rId1101" Type="http://schemas.openxmlformats.org/officeDocument/2006/relationships/hyperlink" Target="javascript:openLinkReference(&apos;13&apos;)" TargetMode="External"/><Relationship Id="rId1102" Type="http://schemas.openxmlformats.org/officeDocument/2006/relationships/hyperlink" Target="javascript:openLinkReference(&apos;237&apos;)" TargetMode="External"/><Relationship Id="rId1103" Type="http://schemas.openxmlformats.org/officeDocument/2006/relationships/hyperlink" Target="javascript:openLinkReference(&apos;13&apos;)" TargetMode="External"/><Relationship Id="rId1104" Type="http://schemas.openxmlformats.org/officeDocument/2006/relationships/hyperlink" Target="javascript:openLinkReference(&apos;13&apos;)" TargetMode="External"/><Relationship Id="rId1105" Type="http://schemas.openxmlformats.org/officeDocument/2006/relationships/hyperlink" Target="javascript:openLinkReference(&apos;237&apos;)" TargetMode="External"/><Relationship Id="rId1106" Type="http://schemas.openxmlformats.org/officeDocument/2006/relationships/hyperlink" Target="javascript:openLinkReference(&apos;13&apos;)" TargetMode="External"/><Relationship Id="rId1107" Type="http://schemas.openxmlformats.org/officeDocument/2006/relationships/hyperlink" Target="javascript:openLinkReference(&apos;13&apos;)" TargetMode="External"/><Relationship Id="rId1108" Type="http://schemas.openxmlformats.org/officeDocument/2006/relationships/hyperlink" Target="javascript:openLinkReference(&apos;237&apos;)" TargetMode="External"/><Relationship Id="rId1109" Type="http://schemas.openxmlformats.org/officeDocument/2006/relationships/hyperlink" Target="javascript:openLinkReference(&apos;237&apos;)" TargetMode="External"/><Relationship Id="rId1110" Type="http://schemas.openxmlformats.org/officeDocument/2006/relationships/hyperlink" Target="javascript:openLinkReference(&apos;237&apos;)" TargetMode="External"/><Relationship Id="rId1111" Type="http://schemas.openxmlformats.org/officeDocument/2006/relationships/hyperlink" Target="javascript:openLinkReference(&apos;237&apos;)" TargetMode="External"/><Relationship Id="rId1112" Type="http://schemas.openxmlformats.org/officeDocument/2006/relationships/hyperlink" Target="javascript:openLinkReference(&apos;237&apos;)" TargetMode="External"/><Relationship Id="rId1113" Type="http://schemas.openxmlformats.org/officeDocument/2006/relationships/hyperlink" Target="javascript:openLinkReference(&apos;237&apos;)" TargetMode="External"/><Relationship Id="rId1114" Type="http://schemas.openxmlformats.org/officeDocument/2006/relationships/hyperlink" Target="javascript:openLinkReference(&apos;237&apos;)" TargetMode="External"/><Relationship Id="rId1115" Type="http://schemas.openxmlformats.org/officeDocument/2006/relationships/hyperlink" Target="javascript:openLinkReference(&apos;60&apos;)" TargetMode="External"/><Relationship Id="rId1116" Type="http://schemas.openxmlformats.org/officeDocument/2006/relationships/hyperlink" Target="javascript:openLinkReference(&apos;60&apos;)" TargetMode="External"/><Relationship Id="rId1117" Type="http://schemas.openxmlformats.org/officeDocument/2006/relationships/hyperlink" Target="javascript:openLinkReference(&apos;60&apos;)" TargetMode="External"/><Relationship Id="rId1118" Type="http://schemas.openxmlformats.org/officeDocument/2006/relationships/hyperlink" Target="javascript:openLinkReference(&apos;67&apos;)" TargetMode="External"/><Relationship Id="rId1119" Type="http://schemas.openxmlformats.org/officeDocument/2006/relationships/hyperlink" Target="javascript:openLinkReference(&apos;67&apos;)" TargetMode="External"/><Relationship Id="rId1120" Type="http://schemas.openxmlformats.org/officeDocument/2006/relationships/hyperlink" Target="javascript:openLinkReference(&apos;60&apos;)" TargetMode="External"/><Relationship Id="rId1121" Type="http://schemas.openxmlformats.org/officeDocument/2006/relationships/hyperlink" Target="javascript:openLinkReference(&apos;60&apos;)" TargetMode="External"/><Relationship Id="rId1122" Type="http://schemas.openxmlformats.org/officeDocument/2006/relationships/hyperlink" Target="javascript:openLinkReference(&apos;60&apos;)" TargetMode="External"/><Relationship Id="rId1123" Type="http://schemas.openxmlformats.org/officeDocument/2006/relationships/hyperlink" Target="javascript:openLinkReference(&apos;67&apos;)" TargetMode="External"/><Relationship Id="rId1124" Type="http://schemas.openxmlformats.org/officeDocument/2006/relationships/hyperlink" Target="javascript:openLinkReference(&apos;67&apos;)" TargetMode="External"/><Relationship Id="rId1125" Type="http://schemas.openxmlformats.org/officeDocument/2006/relationships/hyperlink" Target="javascript:openLinkReference(&apos;60&apos;)" TargetMode="External"/><Relationship Id="rId1126" Type="http://schemas.openxmlformats.org/officeDocument/2006/relationships/hyperlink" Target="javascript:openLinkReference(&apos;60&apos;)" TargetMode="External"/><Relationship Id="rId1127" Type="http://schemas.openxmlformats.org/officeDocument/2006/relationships/hyperlink" Target="javascript:openLinkReference(&apos;60&apos;)" TargetMode="External"/><Relationship Id="rId1128" Type="http://schemas.openxmlformats.org/officeDocument/2006/relationships/hyperlink" Target="javascript:openLinkReference(&apos;60&apos;)" TargetMode="External"/><Relationship Id="rId1129" Type="http://schemas.openxmlformats.org/officeDocument/2006/relationships/hyperlink" Target="javascript:openLinkReference(&apos;60&apos;)" TargetMode="External"/><Relationship Id="rId1130" Type="http://schemas.openxmlformats.org/officeDocument/2006/relationships/hyperlink" Target="javascript:openLinkReference(&apos;60&apos;)" TargetMode="External"/><Relationship Id="rId1131" Type="http://schemas.openxmlformats.org/officeDocument/2006/relationships/hyperlink" Target="javascript:openLinkReference(&apos;60&apos;)" TargetMode="External"/><Relationship Id="rId1132" Type="http://schemas.openxmlformats.org/officeDocument/2006/relationships/hyperlink" Target="javascript:openLinkReference(&apos;60&apos;)" TargetMode="External"/><Relationship Id="rId1133" Type="http://schemas.openxmlformats.org/officeDocument/2006/relationships/hyperlink" Target="javascript:openLinkReference(&apos;60&apos;)" TargetMode="External"/><Relationship Id="rId1134" Type="http://schemas.openxmlformats.org/officeDocument/2006/relationships/hyperlink" Target="javascript:openLinkReference(&apos;67&apos;)" TargetMode="External"/><Relationship Id="rId1135" Type="http://schemas.openxmlformats.org/officeDocument/2006/relationships/hyperlink" Target="javascript:openLinkReference(&apos;237&apos;)" TargetMode="External"/><Relationship Id="rId1136" Type="http://schemas.openxmlformats.org/officeDocument/2006/relationships/hyperlink" Target="javascript:openLinkReference(&apos;67&apos;)" TargetMode="External"/><Relationship Id="rId1137" Type="http://schemas.openxmlformats.org/officeDocument/2006/relationships/hyperlink" Target="javascript:openLinkReference(&apos;67&apos;)" TargetMode="External"/><Relationship Id="rId1138" Type="http://schemas.openxmlformats.org/officeDocument/2006/relationships/hyperlink" Target="javascript:openLinkReference(&apos;60&apos;)" TargetMode="External"/><Relationship Id="rId1139" Type="http://schemas.openxmlformats.org/officeDocument/2006/relationships/hyperlink" Target="javascript:openLinkReference(&apos;60&apos;)" TargetMode="External"/><Relationship Id="rId1140" Type="http://schemas.openxmlformats.org/officeDocument/2006/relationships/hyperlink" Target="javascript:openLinkReference(&apos;60&apos;)" TargetMode="External"/><Relationship Id="rId1141" Type="http://schemas.openxmlformats.org/officeDocument/2006/relationships/hyperlink" Target="javascript:openLinkReference(&apos;237&apos;)" TargetMode="External"/><Relationship Id="rId1142" Type="http://schemas.openxmlformats.org/officeDocument/2006/relationships/hyperlink" Target="javascript:openLinkReference(&apos;60&apos;)" TargetMode="External"/><Relationship Id="rId1143" Type="http://schemas.openxmlformats.org/officeDocument/2006/relationships/hyperlink" Target="javascript:openLinkReference(&apos;60&apos;)" TargetMode="External"/><Relationship Id="rId1144" Type="http://schemas.openxmlformats.org/officeDocument/2006/relationships/hyperlink" Target="javascript:openLinkReference(&apos;60&apos;)" TargetMode="External"/><Relationship Id="rId1145" Type="http://schemas.openxmlformats.org/officeDocument/2006/relationships/hyperlink" Target="javascript:openLinkReference(&apos;67&apos;)" TargetMode="External"/><Relationship Id="rId1146" Type="http://schemas.openxmlformats.org/officeDocument/2006/relationships/hyperlink" Target="javascript:openLinkReference(&apos;67&apos;)" TargetMode="External"/><Relationship Id="rId1147" Type="http://schemas.openxmlformats.org/officeDocument/2006/relationships/hyperlink" Target="javascript:openLinkReference(&apos;67&apos;)" TargetMode="External"/><Relationship Id="rId1148" Type="http://schemas.openxmlformats.org/officeDocument/2006/relationships/hyperlink" Target="javascript:openLinkReference(&apos;67&apos;)" TargetMode="External"/><Relationship Id="rId1149" Type="http://schemas.openxmlformats.org/officeDocument/2006/relationships/hyperlink" Target="javascript:openLinkReference(&apos;237&apos;)" TargetMode="External"/><Relationship Id="rId1150" Type="http://schemas.openxmlformats.org/officeDocument/2006/relationships/hyperlink" Target="javascript:openLinkReference(&apos;237&apos;)" TargetMode="External"/><Relationship Id="rId1151" Type="http://schemas.openxmlformats.org/officeDocument/2006/relationships/hyperlink" Target="javascript:openLinkReference(&apos;237&apos;)" TargetMode="External"/><Relationship Id="rId1152" Type="http://schemas.openxmlformats.org/officeDocument/2006/relationships/hyperlink" Target="javascript:openLinkReference(&apos;237&apos;)" TargetMode="External"/><Relationship Id="rId1153" Type="http://schemas.openxmlformats.org/officeDocument/2006/relationships/hyperlink" Target="javascript:openLinkReference(&apos;237&apos;)" TargetMode="External"/><Relationship Id="rId1154" Type="http://schemas.openxmlformats.org/officeDocument/2006/relationships/hyperlink" Target="javascript:openLinkReference(&apos;237&apos;)" TargetMode="External"/><Relationship Id="rId1155" Type="http://schemas.openxmlformats.org/officeDocument/2006/relationships/hyperlink" Target="javascript:openLinkReference(&apos;237&apos;)" TargetMode="External"/><Relationship Id="rId1156" Type="http://schemas.openxmlformats.org/officeDocument/2006/relationships/hyperlink" Target="javascript:openLinkReference(&apos;239&apos;)" TargetMode="External"/><Relationship Id="rId1157" Type="http://schemas.openxmlformats.org/officeDocument/2006/relationships/hyperlink" Target="javascript:openLinkReference(&apos;239&apos;)" TargetMode="External"/><Relationship Id="rId1158" Type="http://schemas.openxmlformats.org/officeDocument/2006/relationships/hyperlink" Target="javascript:openLinkReference(&apos;239&apos;)" TargetMode="External"/><Relationship Id="rId1159" Type="http://schemas.openxmlformats.org/officeDocument/2006/relationships/hyperlink" Target="javascript:openLinkReference(&apos;91&apos;)" TargetMode="External"/><Relationship Id="rId1160" Type="http://schemas.openxmlformats.org/officeDocument/2006/relationships/hyperlink" Target="javascript:openLinkReference(&apos;91&apos;)" TargetMode="External"/><Relationship Id="rId1161" Type="http://schemas.openxmlformats.org/officeDocument/2006/relationships/hyperlink" Target="javascript:openLinkReference(&apos;91&apos;)" TargetMode="External"/><Relationship Id="rId1162" Type="http://schemas.openxmlformats.org/officeDocument/2006/relationships/hyperlink" Target="javascript:openLinkReference(&apos;131&apos;)" TargetMode="External"/><Relationship Id="rId1163" Type="http://schemas.openxmlformats.org/officeDocument/2006/relationships/hyperlink" Target="javascript:openLinkReference(&apos;237&apos;)" TargetMode="External"/><Relationship Id="rId1164" Type="http://schemas.openxmlformats.org/officeDocument/2006/relationships/hyperlink" Target="javascript:openLinkReference(&apos;237&apos;)" TargetMode="External"/><Relationship Id="rId1165" Type="http://schemas.openxmlformats.org/officeDocument/2006/relationships/hyperlink" Target="javascript:openLinkReference(&apos;131&apos;)" TargetMode="External"/><Relationship Id="rId1166" Type="http://schemas.openxmlformats.org/officeDocument/2006/relationships/hyperlink" Target="javascript:openLinkReference(&apos;237&apos;)" TargetMode="External"/><Relationship Id="rId1167" Type="http://schemas.openxmlformats.org/officeDocument/2006/relationships/hyperlink" Target="javascript:openLinkReference(&apos;237&apos;)" TargetMode="External"/><Relationship Id="rId1168" Type="http://schemas.openxmlformats.org/officeDocument/2006/relationships/hyperlink" Target="javascript:openLinkReference(&apos;237&apos;)" TargetMode="External"/><Relationship Id="rId1169" Type="http://schemas.openxmlformats.org/officeDocument/2006/relationships/hyperlink" Target="javascript:openLinkReference(&apos;237&apos;)" TargetMode="External"/><Relationship Id="rId1170" Type="http://schemas.openxmlformats.org/officeDocument/2006/relationships/hyperlink" Target="javascript:openLinkReference(&apos;237&apos;)" TargetMode="External"/><Relationship Id="rId1171" Type="http://schemas.openxmlformats.org/officeDocument/2006/relationships/hyperlink" Target="javascript:openLinkReference(&apos;237&apos;)" TargetMode="External"/><Relationship Id="rId1172" Type="http://schemas.openxmlformats.org/officeDocument/2006/relationships/hyperlink" Target="javascript:openLinkReference(&apos;237&apos;)" TargetMode="External"/><Relationship Id="rId1173" Type="http://schemas.openxmlformats.org/officeDocument/2006/relationships/hyperlink" Target="javascript:openLinkReference(&apos;237&apos;)" TargetMode="External"/><Relationship Id="rId1174" Type="http://schemas.openxmlformats.org/officeDocument/2006/relationships/hyperlink" Target="javascript:openLinkReference(&apos;237&apos;)" TargetMode="External"/><Relationship Id="rId1175" Type="http://schemas.openxmlformats.org/officeDocument/2006/relationships/hyperlink" Target="javascript:openLinkReference(&apos;237&apos;)" TargetMode="External"/><Relationship Id="rId1176" Type="http://schemas.openxmlformats.org/officeDocument/2006/relationships/hyperlink" Target="javascript:openLinkReference(&apos;237&apos;)" TargetMode="External"/><Relationship Id="rId1177" Type="http://schemas.openxmlformats.org/officeDocument/2006/relationships/hyperlink" Target="javascript:openLinkReference(&apos;237&apos;)" TargetMode="External"/><Relationship Id="rId1178" Type="http://schemas.openxmlformats.org/officeDocument/2006/relationships/hyperlink" Target="javascript:openLinkReference(&apos;237&apos;)" TargetMode="External"/><Relationship Id="rId1179" Type="http://schemas.openxmlformats.org/officeDocument/2006/relationships/hyperlink" Target="javascript:openLinkReference(&apos;237&apos;)" TargetMode="External"/><Relationship Id="rId1180" Type="http://schemas.openxmlformats.org/officeDocument/2006/relationships/hyperlink" Target="javascript:openLinkReference(&apos;237&apos;)" TargetMode="External"/><Relationship Id="rId1181" Type="http://schemas.openxmlformats.org/officeDocument/2006/relationships/hyperlink" Target="javascript:openLinkReference(&apos;237&apos;)" TargetMode="External"/><Relationship Id="rId1182" Type="http://schemas.openxmlformats.org/officeDocument/2006/relationships/hyperlink" Target="javascript:openLinkReference(&apos;237&apos;)" TargetMode="External"/><Relationship Id="rId1183" Type="http://schemas.openxmlformats.org/officeDocument/2006/relationships/hyperlink" Target="javascript:openLinkReference(&apos;237&apos;)" TargetMode="External"/><Relationship Id="rId1184" Type="http://schemas.openxmlformats.org/officeDocument/2006/relationships/hyperlink" Target="javascript:openLinkReference(&apos;237&apos;)" TargetMode="External"/><Relationship Id="rId1185" Type="http://schemas.openxmlformats.org/officeDocument/2006/relationships/hyperlink" Target="javascript:openLinkReference(&apos;237&apos;)" TargetMode="External"/><Relationship Id="rId1186" Type="http://schemas.openxmlformats.org/officeDocument/2006/relationships/hyperlink" Target="javascript:openLinkReference(&apos;237&apos;)" TargetMode="External"/><Relationship Id="rId1187" Type="http://schemas.openxmlformats.org/officeDocument/2006/relationships/hyperlink" Target="javascript:openLinkReference(&apos;237&apos;)" TargetMode="External"/><Relationship Id="rId1188" Type="http://schemas.openxmlformats.org/officeDocument/2006/relationships/hyperlink" Target="javascript:openLinkReference(&apos;237&apos;)" TargetMode="External"/><Relationship Id="rId1189" Type="http://schemas.openxmlformats.org/officeDocument/2006/relationships/hyperlink" Target="javascript:openLinkReference(&apos;237&apos;)" TargetMode="External"/><Relationship Id="rId1190" Type="http://schemas.openxmlformats.org/officeDocument/2006/relationships/hyperlink" Target="javascript:openLinkReference(&apos;237&apos;)" TargetMode="External"/><Relationship Id="rId1191" Type="http://schemas.openxmlformats.org/officeDocument/2006/relationships/hyperlink" Target="javascript:openLinkReference(&apos;237&apos;)" TargetMode="External"/><Relationship Id="rId1192" Type="http://schemas.openxmlformats.org/officeDocument/2006/relationships/hyperlink" Target="javascript:openLinkReference(&apos;237&apos;)" TargetMode="External"/><Relationship Id="rId1193" Type="http://schemas.openxmlformats.org/officeDocument/2006/relationships/hyperlink" Target="javascript:openLinkReference(&apos;237&apos;)" TargetMode="External"/><Relationship Id="rId1194" Type="http://schemas.openxmlformats.org/officeDocument/2006/relationships/hyperlink" Target="javascript:openLinkReference(&apos;237&apos;)" TargetMode="External"/><Relationship Id="rId1195" Type="http://schemas.openxmlformats.org/officeDocument/2006/relationships/hyperlink" Target="javascript:openLinkReference(&apos;237&apos;)" TargetMode="External"/><Relationship Id="rId1196" Type="http://schemas.openxmlformats.org/officeDocument/2006/relationships/hyperlink" Target="javascript:openLinkReference(&apos;237&apos;)" TargetMode="External"/><Relationship Id="rId1197" Type="http://schemas.openxmlformats.org/officeDocument/2006/relationships/hyperlink" Target="javascript:openLinkReference(&apos;108&apos;)" TargetMode="External"/><Relationship Id="rId1198" Type="http://schemas.openxmlformats.org/officeDocument/2006/relationships/hyperlink" Target="javascript:openLinkReference(&apos;110&apos;)" TargetMode="Externa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AN1372"/>
  <sheetViews>
    <sheetView windowProtection="false"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D994" activeCellId="0" sqref="D994"/>
    </sheetView>
  </sheetViews>
  <sheetFormatPr defaultRowHeight="15"/>
  <cols>
    <col collapsed="false" hidden="false" max="1" min="1" style="0" width="36.6356275303644"/>
    <col collapsed="false" hidden="false" max="2" min="2" style="0" width="13.497975708502"/>
    <col collapsed="false" hidden="false" max="3" min="3" style="0" width="14.8906882591093"/>
    <col collapsed="false" hidden="false" max="6" min="4" style="0" width="13.497975708502"/>
    <col collapsed="false" hidden="false" max="13" min="7" style="1" width="9.10526315789474"/>
    <col collapsed="false" hidden="false" max="14" min="14" style="1" width="10.6032388663968"/>
    <col collapsed="false" hidden="false" max="15" min="15" style="1" width="20.6720647773279"/>
    <col collapsed="false" hidden="false" max="16" min="16" style="1" width="5.1417004048583"/>
    <col collapsed="false" hidden="false" max="17" min="17" style="1" width="9.10526315789474"/>
    <col collapsed="false" hidden="false" max="18" min="18" style="1" width="8.57085020242915"/>
    <col collapsed="false" hidden="false" max="19" min="19" style="1" width="9.10526315789474"/>
    <col collapsed="false" hidden="false" max="20" min="20" style="1" width="10.2834008097166"/>
    <col collapsed="false" hidden="false" max="23" min="21" style="1" width="9.10526315789474"/>
    <col collapsed="false" hidden="false" max="24" min="24" style="1" width="8.67611336032389"/>
    <col collapsed="false" hidden="false" max="25" min="25" style="1" width="8.89068825910931"/>
    <col collapsed="false" hidden="false" max="27" min="26" style="1" width="9.10526315789474"/>
    <col collapsed="false" hidden="false" max="29" min="28" style="1" width="8.89068825910931"/>
    <col collapsed="false" hidden="false" max="33" min="30" style="1" width="9.10526315789474"/>
    <col collapsed="false" hidden="false" max="34" min="34" style="1" width="8.67611336032389"/>
    <col collapsed="false" hidden="false" max="35" min="35" style="1" width="8.89068825910931"/>
    <col collapsed="false" hidden="false" max="36" min="36" style="1" width="9.10526315789474"/>
    <col collapsed="false" hidden="false" max="37" min="37" style="1" width="110.226720647773"/>
    <col collapsed="false" hidden="false" max="38" min="38" style="1" width="62.4493927125506"/>
    <col collapsed="false" hidden="false" max="39" min="39" style="1" width="21.8542510121457"/>
    <col collapsed="false" hidden="false" max="40" min="40" style="1" width="159.927125506073"/>
    <col collapsed="false" hidden="false" max="41" min="41" style="0" width="126.076923076923"/>
    <col collapsed="false" hidden="false" max="1025" min="42" style="0" width="8.57085020242915"/>
  </cols>
  <sheetData>
    <row r="1" customFormat="false" ht="15" hidden="false" customHeight="false" outlineLevel="0" collapsed="false">
      <c r="A1" s="0" t="s">
        <v>0</v>
      </c>
      <c r="G1" s="0"/>
      <c r="H1" s="0"/>
      <c r="I1" s="0"/>
      <c r="J1" s="0"/>
      <c r="K1" s="0"/>
      <c r="L1" s="0"/>
      <c r="M1" s="0"/>
      <c r="N1" s="0"/>
      <c r="O1" s="0"/>
      <c r="P1" s="0"/>
      <c r="Q1" s="0"/>
      <c r="R1" s="0"/>
      <c r="S1" s="0"/>
      <c r="T1" s="0"/>
      <c r="U1" s="0"/>
      <c r="V1" s="0"/>
      <c r="W1" s="0"/>
      <c r="X1" s="0"/>
      <c r="Y1" s="0"/>
      <c r="Z1" s="0"/>
      <c r="AA1" s="0"/>
      <c r="AB1" s="0"/>
      <c r="AC1" s="0"/>
      <c r="AD1" s="0"/>
      <c r="AE1" s="0"/>
      <c r="AF1" s="0"/>
      <c r="AG1" s="0"/>
      <c r="AH1" s="0"/>
      <c r="AI1" s="0"/>
      <c r="AJ1" s="0"/>
      <c r="AK1" s="0"/>
      <c r="AL1" s="0"/>
      <c r="AM1" s="0"/>
      <c r="AN1" s="0"/>
    </row>
    <row r="2" customFormat="false" ht="15" hidden="false" customHeight="false" outlineLevel="0" collapsed="false">
      <c r="A2" s="0" t="s">
        <v>1</v>
      </c>
      <c r="G2" s="0"/>
      <c r="H2" s="0"/>
      <c r="I2" s="0"/>
      <c r="J2" s="0"/>
      <c r="K2" s="0"/>
      <c r="L2" s="0"/>
      <c r="M2" s="0"/>
      <c r="N2" s="0"/>
      <c r="O2" s="0"/>
      <c r="P2" s="0"/>
      <c r="Q2" s="2" t="s">
        <v>2</v>
      </c>
      <c r="R2" s="2" t="s">
        <v>2</v>
      </c>
      <c r="S2" s="2" t="s">
        <v>2</v>
      </c>
      <c r="T2" s="2" t="s">
        <v>2</v>
      </c>
      <c r="U2" s="2" t="s">
        <v>2</v>
      </c>
      <c r="V2" s="2" t="s">
        <v>2</v>
      </c>
      <c r="W2" s="2" t="s">
        <v>2</v>
      </c>
      <c r="X2" s="2" t="s">
        <v>2</v>
      </c>
      <c r="Y2" s="2" t="s">
        <v>2</v>
      </c>
      <c r="Z2" s="2" t="s">
        <v>2</v>
      </c>
      <c r="AA2" s="2" t="s">
        <v>2</v>
      </c>
      <c r="AB2" s="2"/>
      <c r="AC2" s="2"/>
      <c r="AD2" s="2"/>
      <c r="AE2" s="2"/>
      <c r="AF2" s="2"/>
      <c r="AG2" s="2"/>
      <c r="AH2" s="2"/>
      <c r="AI2" s="2"/>
      <c r="AJ2" s="0"/>
      <c r="AK2" s="0"/>
      <c r="AL2" s="0"/>
      <c r="AM2" s="0"/>
      <c r="AN2" s="0"/>
    </row>
    <row r="3" customFormat="false" ht="15" hidden="false" customHeight="false" outlineLevel="0" collapsed="false">
      <c r="G3" s="0"/>
      <c r="H3" s="0"/>
      <c r="I3" s="0"/>
      <c r="J3" s="0"/>
      <c r="K3" s="0"/>
      <c r="L3" s="0"/>
      <c r="M3" s="0"/>
      <c r="N3" s="0"/>
      <c r="O3" s="0"/>
      <c r="P3" s="0"/>
      <c r="Q3" s="1" t="n">
        <v>2</v>
      </c>
      <c r="R3" s="1" t="n">
        <v>7</v>
      </c>
      <c r="S3" s="1" t="n">
        <v>6</v>
      </c>
      <c r="T3" s="1" t="n">
        <v>16</v>
      </c>
      <c r="U3" s="1" t="n">
        <v>1</v>
      </c>
      <c r="V3" s="1" t="n">
        <v>3</v>
      </c>
      <c r="W3" s="1" t="n">
        <v>8</v>
      </c>
      <c r="X3" s="1" t="n">
        <v>9</v>
      </c>
      <c r="Y3" s="1" t="n">
        <v>5</v>
      </c>
      <c r="Z3" s="1" t="n">
        <v>10</v>
      </c>
      <c r="AA3" s="1" t="n">
        <v>4</v>
      </c>
      <c r="AB3" s="1" t="n">
        <v>15</v>
      </c>
      <c r="AC3" s="1" t="n">
        <v>14</v>
      </c>
      <c r="AD3" s="1" t="n">
        <v>17</v>
      </c>
      <c r="AE3" s="1" t="n">
        <v>19</v>
      </c>
      <c r="AF3" s="1" t="n">
        <v>11</v>
      </c>
      <c r="AG3" s="1" t="n">
        <v>20</v>
      </c>
      <c r="AH3" s="1" t="n">
        <v>12</v>
      </c>
      <c r="AI3" s="1" t="n">
        <v>13</v>
      </c>
      <c r="AJ3" s="0"/>
      <c r="AK3" s="0"/>
      <c r="AL3" s="0"/>
      <c r="AM3" s="0"/>
      <c r="AN3" s="0"/>
    </row>
    <row r="4" customFormat="false" ht="45" hidden="false" customHeight="false" outlineLevel="0" collapsed="false">
      <c r="A4" s="3" t="s">
        <v>3</v>
      </c>
      <c r="B4" s="3" t="s">
        <v>4</v>
      </c>
      <c r="C4" s="4" t="s">
        <v>5</v>
      </c>
      <c r="D4" s="5" t="s">
        <v>6</v>
      </c>
      <c r="E4" s="4" t="s">
        <v>7</v>
      </c>
      <c r="F4" s="4" t="s">
        <v>8</v>
      </c>
      <c r="G4" s="6"/>
      <c r="H4" s="6"/>
      <c r="I4" s="6"/>
      <c r="J4" s="6"/>
      <c r="K4" s="6"/>
      <c r="L4" s="6"/>
      <c r="M4" s="6"/>
      <c r="N4" s="6"/>
      <c r="O4" s="6"/>
      <c r="P4" s="6"/>
      <c r="Q4" s="6" t="n">
        <f aca="false">U4+1</f>
        <v>2</v>
      </c>
      <c r="R4" s="6" t="n">
        <f aca="false">T4+1</f>
        <v>10</v>
      </c>
      <c r="S4" s="6" t="n">
        <f aca="false">W4+1</f>
        <v>4</v>
      </c>
      <c r="T4" s="6" t="n">
        <f aca="false">Y4+1</f>
        <v>9</v>
      </c>
      <c r="U4" s="6" t="n">
        <v>1</v>
      </c>
      <c r="V4" s="6" t="n">
        <f aca="false">AF4+1</f>
        <v>6</v>
      </c>
      <c r="W4" s="6" t="n">
        <f aca="false">Q4+1</f>
        <v>3</v>
      </c>
      <c r="X4" s="6" t="n">
        <f aca="false">R4+1</f>
        <v>11</v>
      </c>
      <c r="Y4" s="6" t="n">
        <f aca="false">AA4+1</f>
        <v>8</v>
      </c>
      <c r="Z4" s="6" t="n">
        <f aca="false">AB4+1</f>
        <v>16</v>
      </c>
      <c r="AA4" s="6" t="n">
        <f aca="false">V4+1</f>
        <v>7</v>
      </c>
      <c r="AB4" s="6" t="n">
        <f aca="false">AC4+1</f>
        <v>15</v>
      </c>
      <c r="AC4" s="6" t="n">
        <f aca="false">AI4+1</f>
        <v>14</v>
      </c>
      <c r="AD4" s="6" t="n">
        <v>17</v>
      </c>
      <c r="AE4" s="6" t="n">
        <v>19</v>
      </c>
      <c r="AF4" s="6" t="n">
        <f aca="false">S4+1</f>
        <v>5</v>
      </c>
      <c r="AG4" s="6" t="n">
        <v>20</v>
      </c>
      <c r="AH4" s="6" t="n">
        <f aca="false">X4+1</f>
        <v>12</v>
      </c>
      <c r="AI4" s="6" t="n">
        <f aca="false">AH4+1</f>
        <v>13</v>
      </c>
      <c r="AJ4" s="6"/>
      <c r="AK4" s="6"/>
      <c r="AL4" s="6" t="s">
        <v>9</v>
      </c>
      <c r="AM4" s="6" t="s">
        <v>10</v>
      </c>
      <c r="AN4" s="6"/>
    </row>
    <row r="5" customFormat="false" ht="45.75" hidden="false" customHeight="false" outlineLevel="0" collapsed="false">
      <c r="A5" s="7" t="s">
        <v>11</v>
      </c>
      <c r="B5" s="3" t="s">
        <v>4</v>
      </c>
      <c r="C5" s="4" t="s">
        <v>5</v>
      </c>
      <c r="D5" s="5" t="s">
        <v>6</v>
      </c>
      <c r="E5" s="4" t="s">
        <v>7</v>
      </c>
      <c r="F5" s="4" t="s">
        <v>8</v>
      </c>
      <c r="G5" s="6" t="s">
        <v>12</v>
      </c>
      <c r="H5" s="6" t="s">
        <v>13</v>
      </c>
      <c r="I5" s="6" t="s">
        <v>14</v>
      </c>
      <c r="J5" s="6" t="s">
        <v>15</v>
      </c>
      <c r="K5" s="6" t="s">
        <v>16</v>
      </c>
      <c r="L5" s="6" t="s">
        <v>17</v>
      </c>
      <c r="M5" s="6" t="s">
        <v>18</v>
      </c>
      <c r="N5" s="6" t="s">
        <v>19</v>
      </c>
      <c r="O5" s="6" t="s">
        <v>20</v>
      </c>
      <c r="P5" s="6" t="s">
        <v>21</v>
      </c>
      <c r="Q5" s="6" t="s">
        <v>22</v>
      </c>
      <c r="R5" s="6" t="s">
        <v>23</v>
      </c>
      <c r="S5" s="6" t="s">
        <v>24</v>
      </c>
      <c r="T5" s="6" t="s">
        <v>25</v>
      </c>
      <c r="U5" s="6" t="s">
        <v>26</v>
      </c>
      <c r="V5" s="6" t="s">
        <v>27</v>
      </c>
      <c r="W5" s="8" t="s">
        <v>28</v>
      </c>
      <c r="X5" s="6" t="s">
        <v>29</v>
      </c>
      <c r="Y5" s="6" t="s">
        <v>30</v>
      </c>
      <c r="Z5" s="6" t="s">
        <v>31</v>
      </c>
      <c r="AA5" s="6" t="s">
        <v>32</v>
      </c>
      <c r="AB5" s="6" t="s">
        <v>33</v>
      </c>
      <c r="AC5" s="6" t="s">
        <v>34</v>
      </c>
      <c r="AD5" s="8" t="s">
        <v>35</v>
      </c>
      <c r="AE5" s="8" t="s">
        <v>36</v>
      </c>
      <c r="AF5" s="6" t="s">
        <v>37</v>
      </c>
      <c r="AG5" s="6" t="s">
        <v>38</v>
      </c>
      <c r="AH5" s="6" t="s">
        <v>39</v>
      </c>
      <c r="AI5" s="6" t="s">
        <v>40</v>
      </c>
      <c r="AJ5" s="6" t="s">
        <v>41</v>
      </c>
      <c r="AK5" s="6" t="s">
        <v>42</v>
      </c>
      <c r="AL5" s="7" t="s">
        <v>43</v>
      </c>
      <c r="AM5" s="7" t="s">
        <v>44</v>
      </c>
      <c r="AN5" s="6" t="s">
        <v>45</v>
      </c>
    </row>
    <row r="6" customFormat="false" ht="15" hidden="false" customHeight="true" outlineLevel="0" collapsed="false">
      <c r="A6" s="9" t="s">
        <v>46</v>
      </c>
      <c r="B6" s="10" t="n">
        <v>1</v>
      </c>
      <c r="C6" s="11" t="n">
        <f aca="false">B6+IF(H6="IV",-0.2,IF(H6="IP",-0.1,IF(H6="IM",0.1,IF(H6="SC",0.2,IF(H6="IC (cerebral)",-0.3,0)))))</f>
        <v>0.8</v>
      </c>
      <c r="D6" s="12" t="n">
        <f aca="false">VALUE(MID(AJ6,1,FIND(" ",AJ6)))</f>
        <v>0.001</v>
      </c>
      <c r="E6" s="13" t="n">
        <f aca="false">IF(G6="LD50 (median)",1,IF(G6="LDLo (lowest)",0,IF(G6="LD",-1,"")))</f>
        <v>1</v>
      </c>
      <c r="F6" s="13" t="n">
        <f aca="false">IF(O6="🐀 Rat",1,IF(O6="🐭 Mouse",2,IF(O6="🐕 Dog",3,IF(O6="🐵 Monkey",5,IF(O6="🐈 Cat",4,IF(O6="🐇 Rabbit",6,IF(O6="🕊 Pigeon",7,IF(O6="🐹 Guinea Pig",8,IF(O6="🐔 Chicken",9,IF(O6="🐸 Frog",10,IF(O6="🍼 Mammal",10,0)))))))))))</f>
        <v>2</v>
      </c>
      <c r="G6" s="14" t="s">
        <v>47</v>
      </c>
      <c r="H6" s="14" t="s">
        <v>15</v>
      </c>
      <c r="I6" s="14" t="str">
        <f aca="false">IF(H6="IC",-0.3,"")</f>
        <v/>
      </c>
      <c r="J6" s="14" t="n">
        <f aca="false">IF(H6="IV",-0.2,"")</f>
        <v>-0.2</v>
      </c>
      <c r="K6" s="14" t="str">
        <f aca="false">IF(H6="IP",-0.1,"")</f>
        <v/>
      </c>
      <c r="L6" s="14" t="str">
        <f aca="false">IF(H6="IM",0.1,"")</f>
        <v/>
      </c>
      <c r="M6" s="14" t="str">
        <f aca="false">IF(H6="SC",0.2,"")</f>
        <v/>
      </c>
      <c r="N6" s="15" t="str">
        <f aca="false">IF(H6="???",0.2,"")</f>
        <v/>
      </c>
      <c r="O6" s="16" t="s">
        <v>22</v>
      </c>
      <c r="P6" s="17" t="str">
        <f aca="false">IF(SUM(Q6:AI6)&gt;0,"",IF(SUM(Q6:AI6)=0,IF(O6&gt;0,1,"")))</f>
        <v/>
      </c>
      <c r="Q6" s="16" t="n">
        <f aca="false">IF(O6="🐭 Mouse",2,"")</f>
        <v>2</v>
      </c>
      <c r="R6" s="16" t="str">
        <f aca="false">IF(O6="🕊 Pigeon",7,"")</f>
        <v/>
      </c>
      <c r="S6" s="16" t="str">
        <f aca="false">IF(O6="🐇 Rabbit",6,"")</f>
        <v/>
      </c>
      <c r="T6" s="16" t="str">
        <f aca="false">IF(O6="🍼 Mammal",16,"")</f>
        <v/>
      </c>
      <c r="U6" s="16" t="str">
        <f aca="false">IF(O6="🐀 Rat",1,"")</f>
        <v/>
      </c>
      <c r="V6" s="16" t="str">
        <f aca="false">IF(O6="🐕 Dog",3,"")</f>
        <v/>
      </c>
      <c r="W6" s="16" t="str">
        <f aca="false">IF(O6="🐹 Guinea Pig",8,"")</f>
        <v/>
      </c>
      <c r="X6" s="16" t="str">
        <f aca="false">IF(O6="🐔 Chicken",9,"")</f>
        <v/>
      </c>
      <c r="Y6" s="16" t="str">
        <f aca="false">IF(O6="🐵 Monkey",5,"")</f>
        <v/>
      </c>
      <c r="Z6" s="16" t="str">
        <f aca="false">IF(O6="🐸 Frog",10,"")</f>
        <v/>
      </c>
      <c r="AA6" s="16" t="str">
        <f aca="false">IF(O6="🐈 Cat",4,"")</f>
        <v/>
      </c>
      <c r="AB6" s="16" t="str">
        <f aca="false">IF(O6="Gecko",15,"")</f>
        <v/>
      </c>
      <c r="AC6" s="16" t="str">
        <f aca="false">IF(O6="Skink",14,"")</f>
        <v/>
      </c>
      <c r="AD6" s="16" t="str">
        <f aca="false">IF(O6="🐄 Cattle",17,"")</f>
        <v/>
      </c>
      <c r="AE6" s="16" t="str">
        <f aca="false">IF(O6="🐷 Pig",19,"")</f>
        <v/>
      </c>
      <c r="AF6" s="16" t="str">
        <f aca="false">IF(O6="Squirrel",11,"")</f>
        <v/>
      </c>
      <c r="AG6" s="16" t="str">
        <f aca="false">IF(O6="🐝 Honey Bee",20,"")</f>
        <v/>
      </c>
      <c r="AH6" s="16" t="str">
        <f aca="false">IF(O6="🦆 Duck",12,"")</f>
        <v/>
      </c>
      <c r="AI6" s="16" t="str">
        <f aca="false">IF(O6="`",13,"")</f>
        <v/>
      </c>
      <c r="AJ6" s="18" t="s">
        <v>48</v>
      </c>
      <c r="AK6" s="16" t="s">
        <v>49</v>
      </c>
      <c r="AL6" s="19" t="s">
        <v>50</v>
      </c>
      <c r="AM6" s="16" t="s">
        <v>51</v>
      </c>
      <c r="AN6" s="20" t="s">
        <v>52</v>
      </c>
    </row>
    <row r="7" customFormat="false" ht="30.75" hidden="false" customHeight="false" outlineLevel="0" collapsed="false">
      <c r="A7" s="21" t="s">
        <v>46</v>
      </c>
      <c r="B7" s="22" t="n">
        <v>1</v>
      </c>
      <c r="C7" s="23" t="n">
        <f aca="false">B7+IF(H7="IV",-0.2,IF(H7="IP",-0.1,IF(H7="IM",0.1,IF(H7="SC",0.2,IF(H7="IC (cerebral)",-0.3,0)))))</f>
        <v>1.2</v>
      </c>
      <c r="D7" s="24" t="n">
        <f aca="false">VALUE(MID(AJ7,1,FIND(" ",AJ7)))</f>
        <v>0.04</v>
      </c>
      <c r="E7" s="25" t="n">
        <f aca="false">IF(G7="LD50 (median)",1,IF(G7="LDLo (lowest)",0,IF(G7="LD",-1,"")))</f>
        <v>0</v>
      </c>
      <c r="F7" s="25" t="n">
        <f aca="false">IF(O7="🐀 Rat",1,IF(O7="🐭 Mouse",2,IF(O7="🐕 Dog",3,IF(O7="🐵 Monkey",5,IF(O7="🐈 Cat",4,IF(O7="🐇 Rabbit",6,IF(O7="🕊 Pigeon",7,IF(O7="🐹 Guinea Pig",8,IF(O7="🐔 Chicken",9,IF(O7="🐸 Frog",10,IF(O7="🍼 Mammal",10,0)))))))))))</f>
        <v>8</v>
      </c>
      <c r="G7" s="26" t="s">
        <v>53</v>
      </c>
      <c r="H7" s="26" t="s">
        <v>18</v>
      </c>
      <c r="I7" s="14" t="str">
        <f aca="false">IF(H7="IC",-0.3,"")</f>
        <v/>
      </c>
      <c r="J7" s="14" t="str">
        <f aca="false">IF(H7="IV",-0.2,"")</f>
        <v/>
      </c>
      <c r="K7" s="14" t="str">
        <f aca="false">IF(H7="IP",-0.1,"")</f>
        <v/>
      </c>
      <c r="L7" s="14" t="str">
        <f aca="false">IF(H7="IM",0.1,"")</f>
        <v/>
      </c>
      <c r="M7" s="14" t="n">
        <f aca="false">IF(H7="SC",0.2,"")</f>
        <v>0.2</v>
      </c>
      <c r="N7" s="15" t="str">
        <f aca="false">IF(H7="???",0.2,"")</f>
        <v/>
      </c>
      <c r="O7" s="27" t="s">
        <v>28</v>
      </c>
      <c r="P7" s="17" t="str">
        <f aca="false">IF(SUM(Q7:AI7)&gt;0,"",IF(SUM(Q7:AI7)=0,IF(O7&gt;0,1,"")))</f>
        <v/>
      </c>
      <c r="Q7" s="16" t="str">
        <f aca="false">IF(O7="🐭 Mouse",2,"")</f>
        <v/>
      </c>
      <c r="R7" s="16" t="str">
        <f aca="false">IF(O7="🕊 Pigeon",7,"")</f>
        <v/>
      </c>
      <c r="S7" s="16" t="str">
        <f aca="false">IF(O7="🐇 Rabbit",6,"")</f>
        <v/>
      </c>
      <c r="T7" s="16" t="str">
        <f aca="false">IF(O7="🍼 Mammal",16,"")</f>
        <v/>
      </c>
      <c r="U7" s="16" t="str">
        <f aca="false">IF(O7="🐀 Rat",1,"")</f>
        <v/>
      </c>
      <c r="V7" s="16" t="str">
        <f aca="false">IF(O7="🐕 Dog",3,"")</f>
        <v/>
      </c>
      <c r="W7" s="16" t="n">
        <f aca="false">IF(O7="🐹 Guinea Pig",8,"")</f>
        <v>8</v>
      </c>
      <c r="X7" s="16" t="str">
        <f aca="false">IF(O7="🐔 Chicken",9,"")</f>
        <v/>
      </c>
      <c r="Y7" s="16" t="str">
        <f aca="false">IF(O7="`",5,"")</f>
        <v/>
      </c>
      <c r="Z7" s="16" t="str">
        <f aca="false">IF(O7="🐸 Frog",10,"")</f>
        <v/>
      </c>
      <c r="AA7" s="16" t="str">
        <f aca="false">IF(O7="🐈 Cat",4,"")</f>
        <v/>
      </c>
      <c r="AB7" s="16" t="str">
        <f aca="false">IF(O7="Gecko",15,"")</f>
        <v/>
      </c>
      <c r="AC7" s="16" t="str">
        <f aca="false">IF(O7="Skink",14,"")</f>
        <v/>
      </c>
      <c r="AD7" s="16" t="str">
        <f aca="false">IF(O7="🐄 Cattle",17,"")</f>
        <v/>
      </c>
      <c r="AE7" s="16" t="str">
        <f aca="false">IF(O7="🐷 Pig",19,"")</f>
        <v/>
      </c>
      <c r="AF7" s="16" t="str">
        <f aca="false">IF(O7="Squirrel",11,"")</f>
        <v/>
      </c>
      <c r="AG7" s="16" t="str">
        <f aca="false">IF(O7="🐝 Honey Bee",20,"")</f>
        <v/>
      </c>
      <c r="AH7" s="16" t="str">
        <f aca="false">IF(O7="🦆 Duck",12,"")</f>
        <v/>
      </c>
      <c r="AI7" s="16" t="str">
        <f aca="false">IF(O7="🐦 Bird",13,"")</f>
        <v/>
      </c>
      <c r="AJ7" s="28" t="s">
        <v>54</v>
      </c>
      <c r="AK7" s="27" t="s">
        <v>55</v>
      </c>
      <c r="AL7" s="29" t="s">
        <v>50</v>
      </c>
      <c r="AM7" s="27" t="s">
        <v>51</v>
      </c>
      <c r="AN7" s="30"/>
    </row>
    <row r="8" customFormat="false" ht="30.75" hidden="false" customHeight="false" outlineLevel="0" collapsed="false">
      <c r="A8" s="31" t="s">
        <v>46</v>
      </c>
      <c r="B8" s="31" t="n">
        <v>1</v>
      </c>
      <c r="C8" s="32" t="n">
        <f aca="false">B8+IF(H8="IV",-0.2,IF(H8="IP",-0.1,IF(H8="IM",0.1,IF(H8="SC",0.2,IF(H8="IC (cerebral)",-0.3,0)))))</f>
        <v>1.2</v>
      </c>
      <c r="D8" s="33" t="n">
        <f aca="false">VALUE(MID(AJ8,1,FIND(" ",AJ8)))</f>
        <v>0.041</v>
      </c>
      <c r="E8" s="34" t="n">
        <f aca="false">IF(G8="LD50 (median)",1,IF(G8="LDLo (lowest)",0,IF(G8="LD",-1,"")))</f>
        <v>1</v>
      </c>
      <c r="F8" s="34" t="n">
        <f aca="false">IF(O8="🐀 Rat",1,IF(O8="🐭 Mouse",2,IF(O8="🐕 Dog",3,IF(O8="🐵 Monkey",5,IF(O8="🐈 Cat",4,IF(O8="🐇 Rabbit",6,IF(O8="🕊 Pigeon",7,IF(O8="🐹 Guinea Pig",8,IF(O8="🐔 Chicken",9,IF(O8="🐸 Frog",10,IF(O8="🍼 Mammal",10,0)))))))))))</f>
        <v>2</v>
      </c>
      <c r="G8" s="15" t="s">
        <v>47</v>
      </c>
      <c r="H8" s="15" t="s">
        <v>18</v>
      </c>
      <c r="I8" s="14" t="str">
        <f aca="false">IF(H8="IC",-0.3,"")</f>
        <v/>
      </c>
      <c r="J8" s="14" t="str">
        <f aca="false">IF(H8="IV",-0.2,"")</f>
        <v/>
      </c>
      <c r="K8" s="14" t="str">
        <f aca="false">IF(H8="IP",-0.1,"")</f>
        <v/>
      </c>
      <c r="L8" s="14" t="str">
        <f aca="false">IF(H8="IM",0.1,"")</f>
        <v/>
      </c>
      <c r="M8" s="14" t="n">
        <f aca="false">IF(H8="SC",0.2,"")</f>
        <v>0.2</v>
      </c>
      <c r="N8" s="15" t="str">
        <f aca="false">IF(H8="???",0.2,"")</f>
        <v/>
      </c>
      <c r="O8" s="35" t="s">
        <v>22</v>
      </c>
      <c r="P8" s="17" t="str">
        <f aca="false">IF(SUM(Q8:AI8)&gt;0,"",IF(SUM(Q8:AI8)=0,IF(O8&gt;0,1,"")))</f>
        <v/>
      </c>
      <c r="Q8" s="16" t="n">
        <f aca="false">IF(O8="🐭 Mouse",2,"")</f>
        <v>2</v>
      </c>
      <c r="R8" s="16" t="str">
        <f aca="false">IF(O8="🕊 Pigeon",7,"")</f>
        <v/>
      </c>
      <c r="S8" s="16" t="str">
        <f aca="false">IF(O8="🐇 Rabbit",6,"")</f>
        <v/>
      </c>
      <c r="T8" s="16" t="str">
        <f aca="false">IF(O8="🍼 Mammal",16,"")</f>
        <v/>
      </c>
      <c r="U8" s="16" t="str">
        <f aca="false">IF(O8="🐀 Rat",1,"")</f>
        <v/>
      </c>
      <c r="V8" s="16" t="str">
        <f aca="false">IF(O8="🐕 Dog",3,"")</f>
        <v/>
      </c>
      <c r="W8" s="16" t="str">
        <f aca="false">IF(O8="🐹 Guinea Pig",8,"")</f>
        <v/>
      </c>
      <c r="X8" s="16" t="str">
        <f aca="false">IF(O8="🐔 Chicken",9,"")</f>
        <v/>
      </c>
      <c r="Y8" s="16" t="str">
        <f aca="false">IF(O8="🐵 Monkey",5,"")</f>
        <v/>
      </c>
      <c r="Z8" s="16" t="str">
        <f aca="false">IF(O8="🐸 Frog",10,"")</f>
        <v/>
      </c>
      <c r="AA8" s="16" t="str">
        <f aca="false">IF(O8="🐈 Cat",4,"")</f>
        <v/>
      </c>
      <c r="AB8" s="16" t="str">
        <f aca="false">IF(O8="Gecko",15,"")</f>
        <v/>
      </c>
      <c r="AC8" s="16" t="str">
        <f aca="false">IF(O8="Skink",14,"")</f>
        <v/>
      </c>
      <c r="AD8" s="16" t="str">
        <f aca="false">IF(O8="🐄 Cattle",17,"")</f>
        <v/>
      </c>
      <c r="AE8" s="16" t="str">
        <f aca="false">IF(O8="🐷 Pig",19,"")</f>
        <v/>
      </c>
      <c r="AF8" s="16" t="str">
        <f aca="false">IF(O8="Squirrel",11,"")</f>
        <v/>
      </c>
      <c r="AG8" s="16" t="str">
        <f aca="false">IF(O8="🐝 Honey Bee",20,"")</f>
        <v/>
      </c>
      <c r="AH8" s="16" t="str">
        <f aca="false">IF(O8="🦆 Duck",12,"")</f>
        <v/>
      </c>
      <c r="AI8" s="16" t="str">
        <f aca="false">IF(O8="🐦 Bird",13,"")</f>
        <v/>
      </c>
      <c r="AJ8" s="36" t="s">
        <v>56</v>
      </c>
      <c r="AK8" s="35" t="s">
        <v>57</v>
      </c>
      <c r="AL8" s="37" t="s">
        <v>58</v>
      </c>
      <c r="AM8" s="35" t="s">
        <v>59</v>
      </c>
      <c r="AN8" s="35" t="s">
        <v>60</v>
      </c>
    </row>
    <row r="9" customFormat="false" ht="30.75" hidden="false" customHeight="false" outlineLevel="0" collapsed="false">
      <c r="A9" s="38" t="s">
        <v>46</v>
      </c>
      <c r="B9" s="38" t="n">
        <v>1</v>
      </c>
      <c r="C9" s="32" t="n">
        <f aca="false">B9+IF(H9="IV",-0.2,IF(H9="IP",-0.1,IF(H9="IM",0.1,IF(H9="SC",0.2,IF(H9="IC (cerebral)",-0.3,0)))))</f>
        <v>1.2</v>
      </c>
      <c r="D9" s="33" t="n">
        <f aca="false">VALUE(MID(AJ9,1,FIND(" ",AJ9)))</f>
        <v>0.041</v>
      </c>
      <c r="E9" s="34" t="n">
        <f aca="false">IF(G9="LD50 (median)",1,IF(G9="LDLo (lowest)",0,IF(G9="LD",-1,"")))</f>
        <v>1</v>
      </c>
      <c r="F9" s="34" t="n">
        <f aca="false">IF(O9="🐀 Rat",1,IF(O9="🐭 Mouse",2,IF(O9="🐕 Dog",3,IF(O9="🐵 Monkey",5,IF(O9="🐈 Cat",4,IF(O9="🐇 Rabbit",6,IF(O9="🕊 Pigeon",7,IF(O9="🐹 Guinea Pig",8,IF(O9="🐔 Chicken",9,IF(O9="🐸 Frog",10,IF(O9="🍼 Mammal",10,0)))))))))))</f>
        <v>2</v>
      </c>
      <c r="G9" s="39" t="s">
        <v>47</v>
      </c>
      <c r="H9" s="39" t="s">
        <v>18</v>
      </c>
      <c r="I9" s="14" t="str">
        <f aca="false">IF(H9="IC",-0.3,"")</f>
        <v/>
      </c>
      <c r="J9" s="14" t="str">
        <f aca="false">IF(H9="IV",-0.2,"")</f>
        <v/>
      </c>
      <c r="K9" s="14" t="str">
        <f aca="false">IF(H9="IP",-0.1,"")</f>
        <v/>
      </c>
      <c r="L9" s="14" t="str">
        <f aca="false">IF(H9="IM",0.1,"")</f>
        <v/>
      </c>
      <c r="M9" s="14" t="n">
        <f aca="false">IF(H9="SC",0.2,"")</f>
        <v>0.2</v>
      </c>
      <c r="N9" s="15" t="str">
        <f aca="false">IF(H9="???",0.2,"")</f>
        <v/>
      </c>
      <c r="O9" s="40" t="s">
        <v>22</v>
      </c>
      <c r="P9" s="17" t="str">
        <f aca="false">IF(SUM(Q9:AI9)&gt;0,"",IF(SUM(Q9:AI9)=0,IF(O9&gt;0,1,"")))</f>
        <v/>
      </c>
      <c r="Q9" s="16" t="n">
        <f aca="false">IF(O9="🐭 Mouse",2,"")</f>
        <v>2</v>
      </c>
      <c r="R9" s="16" t="str">
        <f aca="false">IF(O9="🕊 Pigeon",7,"")</f>
        <v/>
      </c>
      <c r="S9" s="16" t="str">
        <f aca="false">IF(O9="🐇 Rabbit",6,"")</f>
        <v/>
      </c>
      <c r="T9" s="16" t="str">
        <f aca="false">IF(O9="🍼 Mammal",16,"")</f>
        <v/>
      </c>
      <c r="U9" s="16" t="str">
        <f aca="false">IF(O9="🐀 Rat",1,"")</f>
        <v/>
      </c>
      <c r="V9" s="16" t="str">
        <f aca="false">IF(O9="🐕 Dog",3,"")</f>
        <v/>
      </c>
      <c r="W9" s="16" t="str">
        <f aca="false">IF(O9="🐹 Guinea Pig",8,"")</f>
        <v/>
      </c>
      <c r="X9" s="16" t="str">
        <f aca="false">IF(O9="🐔 Chicken",9,"")</f>
        <v/>
      </c>
      <c r="Y9" s="16" t="str">
        <f aca="false">IF(O9="🐵 Monkey",5,"")</f>
        <v/>
      </c>
      <c r="Z9" s="16" t="str">
        <f aca="false">IF(O9="🐸 Frog",10,"")</f>
        <v/>
      </c>
      <c r="AA9" s="16" t="str">
        <f aca="false">IF(O9="🐈 Cat",4,"")</f>
        <v/>
      </c>
      <c r="AB9" s="16" t="str">
        <f aca="false">IF(O9="Gecko",15,"")</f>
        <v/>
      </c>
      <c r="AC9" s="16" t="str">
        <f aca="false">IF(O9="Skink",14,"")</f>
        <v/>
      </c>
      <c r="AD9" s="16" t="str">
        <f aca="false">IF(O9="🐄 Cattle",17,"")</f>
        <v/>
      </c>
      <c r="AE9" s="16" t="str">
        <f aca="false">IF(O9="🐷 Pig",19,"")</f>
        <v/>
      </c>
      <c r="AF9" s="16" t="str">
        <f aca="false">IF(O9="Squirrel",11,"")</f>
        <v/>
      </c>
      <c r="AG9" s="16" t="str">
        <f aca="false">IF(O9="🐝 Honey Bee",20,"")</f>
        <v/>
      </c>
      <c r="AH9" s="16" t="str">
        <f aca="false">IF(O9="🦆 Duck",12,"")</f>
        <v/>
      </c>
      <c r="AI9" s="16" t="str">
        <f aca="false">IF(O9="🐦 Bird",13,"")</f>
        <v/>
      </c>
      <c r="AJ9" s="41" t="s">
        <v>56</v>
      </c>
      <c r="AK9" s="40" t="s">
        <v>61</v>
      </c>
      <c r="AL9" s="42" t="s">
        <v>50</v>
      </c>
      <c r="AM9" s="40" t="s">
        <v>51</v>
      </c>
      <c r="AN9" s="40"/>
    </row>
    <row r="10" customFormat="false" ht="30.75" hidden="false" customHeight="false" outlineLevel="0" collapsed="false">
      <c r="A10" s="38" t="s">
        <v>46</v>
      </c>
      <c r="B10" s="38" t="n">
        <v>1</v>
      </c>
      <c r="C10" s="32" t="n">
        <f aca="false">B10+IF(H10="IV",-0.2,IF(H10="IP",-0.1,IF(H10="IM",0.1,IF(H10="SC",0.2,IF(H10="IC (cerebral)",-0.3,0)))))</f>
        <v>1.2</v>
      </c>
      <c r="D10" s="33" t="n">
        <f aca="false">VALUE(MID(AJ10,1,FIND(" ",AJ10)))</f>
        <v>0.053</v>
      </c>
      <c r="E10" s="34" t="n">
        <f aca="false">IF(G10="LD50 (median)",1,IF(G10="LDLo (lowest)",0,IF(G10="LD",-1,"")))</f>
        <v>1</v>
      </c>
      <c r="F10" s="34" t="n">
        <f aca="false">IF(O10="🐀 Rat",1,IF(O10="🐭 Mouse",2,IF(O10="🐕 Dog",3,IF(O10="🐵 Monkey",5,IF(O10="🐈 Cat",4,IF(O10="🐇 Rabbit",6,IF(O10="🕊 Pigeon",7,IF(O10="🐹 Guinea Pig",8,IF(O10="🐔 Chicken",9,IF(O10="🐸 Frog",10,IF(O10="🍼 Mammal",10,0)))))))))))</f>
        <v>2</v>
      </c>
      <c r="G10" s="39" t="s">
        <v>47</v>
      </c>
      <c r="H10" s="39" t="s">
        <v>18</v>
      </c>
      <c r="I10" s="14" t="str">
        <f aca="false">IF(H10="IC",-0.3,"")</f>
        <v/>
      </c>
      <c r="J10" s="14" t="str">
        <f aca="false">IF(H10="IV",-0.2,"")</f>
        <v/>
      </c>
      <c r="K10" s="14" t="str">
        <f aca="false">IF(H10="IP",-0.1,"")</f>
        <v/>
      </c>
      <c r="L10" s="14" t="str">
        <f aca="false">IF(H10="IM",0.1,"")</f>
        <v/>
      </c>
      <c r="M10" s="14" t="n">
        <f aca="false">IF(H10="SC",0.2,"")</f>
        <v>0.2</v>
      </c>
      <c r="N10" s="15" t="str">
        <f aca="false">IF(H10="???",0.2,"")</f>
        <v/>
      </c>
      <c r="O10" s="40" t="s">
        <v>22</v>
      </c>
      <c r="P10" s="17" t="str">
        <f aca="false">IF(SUM(Q10:AI10)&gt;0,"",IF(SUM(Q10:AI10)=0,IF(O10&gt;0,1,"")))</f>
        <v/>
      </c>
      <c r="Q10" s="16" t="n">
        <f aca="false">IF(O10="🐭 Mouse",2,"")</f>
        <v>2</v>
      </c>
      <c r="R10" s="16" t="str">
        <f aca="false">IF(O10="🕊 Pigeon",7,"")</f>
        <v/>
      </c>
      <c r="S10" s="16" t="str">
        <f aca="false">IF(O10="🐇 Rabbit",6,"")</f>
        <v/>
      </c>
      <c r="T10" s="16" t="str">
        <f aca="false">IF(O10="🍼 Mammal",16,"")</f>
        <v/>
      </c>
      <c r="U10" s="16" t="str">
        <f aca="false">IF(O10="🐀 Rat",1,"")</f>
        <v/>
      </c>
      <c r="V10" s="16" t="str">
        <f aca="false">IF(O10="🐕 Dog",3,"")</f>
        <v/>
      </c>
      <c r="W10" s="16" t="str">
        <f aca="false">IF(O10="🐹 Guinea Pig",8,"")</f>
        <v/>
      </c>
      <c r="X10" s="16" t="str">
        <f aca="false">IF(O10="🐔 Chicken",9,"")</f>
        <v/>
      </c>
      <c r="Y10" s="16" t="str">
        <f aca="false">IF(O10="🐵 Monkey",5,"")</f>
        <v/>
      </c>
      <c r="Z10" s="16" t="str">
        <f aca="false">IF(O10="🐸 Frog",10,"")</f>
        <v/>
      </c>
      <c r="AA10" s="16" t="str">
        <f aca="false">IF(O10="🐈 Cat",4,"")</f>
        <v/>
      </c>
      <c r="AB10" s="16" t="str">
        <f aca="false">IF(O10="Gecko",15,"")</f>
        <v/>
      </c>
      <c r="AC10" s="16" t="str">
        <f aca="false">IF(O10="Skink",14,"")</f>
        <v/>
      </c>
      <c r="AD10" s="16" t="str">
        <f aca="false">IF(O10="🐄 Cattle",17,"")</f>
        <v/>
      </c>
      <c r="AE10" s="16" t="str">
        <f aca="false">IF(O10="🐷 Pig",19,"")</f>
        <v/>
      </c>
      <c r="AF10" s="16" t="str">
        <f aca="false">IF(O10="Squirrel",11,"")</f>
        <v/>
      </c>
      <c r="AG10" s="16" t="str">
        <f aca="false">IF(O10="🐝 Honey Bee",20,"")</f>
        <v/>
      </c>
      <c r="AH10" s="16" t="str">
        <f aca="false">IF(O10="🦆 Duck",12,"")</f>
        <v/>
      </c>
      <c r="AI10" s="16" t="str">
        <f aca="false">IF(O10="🐦 Bird",13,"")</f>
        <v/>
      </c>
      <c r="AJ10" s="41" t="s">
        <v>62</v>
      </c>
      <c r="AK10" s="40" t="s">
        <v>57</v>
      </c>
      <c r="AL10" s="42" t="s">
        <v>58</v>
      </c>
      <c r="AM10" s="40" t="s">
        <v>59</v>
      </c>
      <c r="AN10" s="40" t="s">
        <v>63</v>
      </c>
    </row>
    <row r="11" customFormat="false" ht="30.75" hidden="false" customHeight="false" outlineLevel="0" collapsed="false">
      <c r="A11" s="38" t="s">
        <v>46</v>
      </c>
      <c r="B11" s="38" t="n">
        <v>1</v>
      </c>
      <c r="C11" s="32" t="n">
        <f aca="false">B11+IF(H11="IV",-0.2,IF(H11="IP",-0.1,IF(H11="IM",0.1,IF(H11="SC",0.2,IF(H11="IC (cerebral)",-0.3,0)))))</f>
        <v>0.9</v>
      </c>
      <c r="D11" s="33" t="n">
        <f aca="false">VALUE(MID(AJ11,1,FIND(" ",AJ11)))</f>
        <v>0.31</v>
      </c>
      <c r="E11" s="34" t="n">
        <f aca="false">IF(G11="LD50 (median)",1,IF(G11="LDLo (lowest)",0,IF(G11="LD",-1,"")))</f>
        <v>1</v>
      </c>
      <c r="F11" s="34" t="n">
        <f aca="false">IF(O11="🐀 Rat",1,IF(O11="🐭 Mouse",2,IF(O11="🐕 Dog",3,IF(O11="🐵 Monkey",5,IF(O11="🐈 Cat",4,IF(O11="🐇 Rabbit",6,IF(O11="🕊 Pigeon",7,IF(O11="🐹 Guinea Pig",8,IF(O11="🐔 Chicken",9,IF(O11="🐸 Frog",10,IF(O11="🍼 Mammal",10,0)))))))))))</f>
        <v>2</v>
      </c>
      <c r="G11" s="39" t="s">
        <v>47</v>
      </c>
      <c r="H11" s="39" t="s">
        <v>16</v>
      </c>
      <c r="I11" s="14" t="str">
        <f aca="false">IF(H11="IC",-0.3,"")</f>
        <v/>
      </c>
      <c r="J11" s="14" t="str">
        <f aca="false">IF(H11="IV",-0.2,"")</f>
        <v/>
      </c>
      <c r="K11" s="14" t="n">
        <f aca="false">IF(H11="IP",-0.1,"")</f>
        <v>-0.1</v>
      </c>
      <c r="L11" s="14" t="str">
        <f aca="false">IF(H11="IM",0.1,"")</f>
        <v/>
      </c>
      <c r="M11" s="14" t="str">
        <f aca="false">IF(H11="SC",0.2,"")</f>
        <v/>
      </c>
      <c r="N11" s="15" t="str">
        <f aca="false">IF(H11="???",0.2,"")</f>
        <v/>
      </c>
      <c r="O11" s="40" t="s">
        <v>22</v>
      </c>
      <c r="P11" s="17" t="str">
        <f aca="false">IF(SUM(Q11:AI11)&gt;0,"",IF(SUM(Q11:AI11)=0,IF(O11&gt;0,1,"")))</f>
        <v/>
      </c>
      <c r="Q11" s="16" t="n">
        <f aca="false">IF(O11="🐭 Mouse",2,"")</f>
        <v>2</v>
      </c>
      <c r="R11" s="16" t="str">
        <f aca="false">IF(O11="🕊 Pigeon",7,"")</f>
        <v/>
      </c>
      <c r="S11" s="16" t="str">
        <f aca="false">IF(O11="🐇 Rabbit",6,"")</f>
        <v/>
      </c>
      <c r="T11" s="16" t="str">
        <f aca="false">IF(O11="🍼 Mammal",16,"")</f>
        <v/>
      </c>
      <c r="U11" s="16" t="str">
        <f aca="false">IF(O11="🐀 Rat",1,"")</f>
        <v/>
      </c>
      <c r="V11" s="16" t="str">
        <f aca="false">IF(O11="🐕 Dog",3,"")</f>
        <v/>
      </c>
      <c r="W11" s="16" t="str">
        <f aca="false">IF(O11="🐹 Guinea Pig",8,"")</f>
        <v/>
      </c>
      <c r="X11" s="16" t="str">
        <f aca="false">IF(O11="🐔 Chicken",9,"")</f>
        <v/>
      </c>
      <c r="Y11" s="16" t="str">
        <f aca="false">IF(O11="🐵 Monkey",5,"")</f>
        <v/>
      </c>
      <c r="Z11" s="16" t="str">
        <f aca="false">IF(O11="🐸 Frog",10,"")</f>
        <v/>
      </c>
      <c r="AA11" s="16" t="str">
        <f aca="false">IF(O11="🐈 Cat",4,"")</f>
        <v/>
      </c>
      <c r="AB11" s="16" t="str">
        <f aca="false">IF(O11="Gecko",15,"")</f>
        <v/>
      </c>
      <c r="AC11" s="16" t="str">
        <f aca="false">IF(O11="Skink",14,"")</f>
        <v/>
      </c>
      <c r="AD11" s="16" t="str">
        <f aca="false">IF(O11="🐄 Cattle",17,"")</f>
        <v/>
      </c>
      <c r="AE11" s="16" t="str">
        <f aca="false">IF(O11="🐷 Pig",19,"")</f>
        <v/>
      </c>
      <c r="AF11" s="16" t="str">
        <f aca="false">IF(O11="Squirrel",11,"")</f>
        <v/>
      </c>
      <c r="AG11" s="16" t="str">
        <f aca="false">IF(O11="🐝 Honey Bee",20,"")</f>
        <v/>
      </c>
      <c r="AH11" s="16" t="str">
        <f aca="false">IF(O11="🦆 Duck",12,"")</f>
        <v/>
      </c>
      <c r="AI11" s="16" t="str">
        <f aca="false">IF(O11="🐦 Bird",13,"")</f>
        <v/>
      </c>
      <c r="AJ11" s="41" t="s">
        <v>64</v>
      </c>
      <c r="AK11" s="40" t="s">
        <v>65</v>
      </c>
      <c r="AL11" s="42" t="s">
        <v>50</v>
      </c>
      <c r="AM11" s="40" t="s">
        <v>51</v>
      </c>
      <c r="AN11" s="40"/>
    </row>
    <row r="12" customFormat="false" ht="30.75" hidden="false" customHeight="false" outlineLevel="0" collapsed="false">
      <c r="A12" s="38" t="s">
        <v>46</v>
      </c>
      <c r="B12" s="38" t="n">
        <v>1</v>
      </c>
      <c r="C12" s="32" t="n">
        <f aca="false">B12+IF(H12="IV",-0.2,IF(H12="IP",-0.1,IF(H12="IM",0.1,IF(H12="SC",0.2,IF(H12="IC (cerebral)",-0.3,0)))))</f>
        <v>1.1</v>
      </c>
      <c r="D12" s="33" t="n">
        <f aca="false">VALUE(MID(AJ12,1,FIND(" ",AJ12)))</f>
        <v>0.5</v>
      </c>
      <c r="E12" s="34" t="n">
        <f aca="false">IF(G12="LD50 (median)",1,IF(G12="LDLo (lowest)",0,IF(G12="LD",-1,"")))</f>
        <v>0</v>
      </c>
      <c r="F12" s="34" t="n">
        <f aca="false">IF(O12="🐀 Rat",1,IF(O12="🐭 Mouse",2,IF(O12="🐕 Dog",3,IF(O12="🐵 Monkey",5,IF(O12="🐈 Cat",4,IF(O12="🐇 Rabbit",6,IF(O12="🕊 Pigeon",7,IF(O12="🐹 Guinea Pig",8,IF(O12="🐔 Chicken",9,IF(O12="🐸 Frog",10,IF(O12="🍼 Mammal",10,0)))))))))))</f>
        <v>10</v>
      </c>
      <c r="G12" s="39" t="s">
        <v>53</v>
      </c>
      <c r="H12" s="39" t="s">
        <v>17</v>
      </c>
      <c r="I12" s="14" t="str">
        <f aca="false">IF(H12="IC",-0.3,"")</f>
        <v/>
      </c>
      <c r="J12" s="14" t="str">
        <f aca="false">IF(H12="IV",-0.2,"")</f>
        <v/>
      </c>
      <c r="K12" s="14" t="str">
        <f aca="false">IF(H12="IP",-0.1,"")</f>
        <v/>
      </c>
      <c r="L12" s="14" t="n">
        <f aca="false">IF(H12="IM",0.1,"")</f>
        <v>0.1</v>
      </c>
      <c r="M12" s="14" t="str">
        <f aca="false">IF(H12="SC",0.2,"")</f>
        <v/>
      </c>
      <c r="N12" s="15" t="str">
        <f aca="false">IF(H12="???",0.2,"")</f>
        <v/>
      </c>
      <c r="O12" s="40" t="s">
        <v>31</v>
      </c>
      <c r="P12" s="17" t="str">
        <f aca="false">IF(SUM(Q12:AI12)&gt;0,"",IF(SUM(Q12:AI12)=0,IF(O12&gt;0,1,"")))</f>
        <v/>
      </c>
      <c r="Q12" s="16" t="str">
        <f aca="false">IF(O12="🐭 Mouse",2,"")</f>
        <v/>
      </c>
      <c r="R12" s="16" t="str">
        <f aca="false">IF(O12="🕊 Pigeon",7,"")</f>
        <v/>
      </c>
      <c r="S12" s="16" t="str">
        <f aca="false">IF(O12="🐇 Rabbit",6,"")</f>
        <v/>
      </c>
      <c r="T12" s="16" t="str">
        <f aca="false">IF(O12="🍼 Mammal",16,"")</f>
        <v/>
      </c>
      <c r="U12" s="16" t="str">
        <f aca="false">IF(O12="🐀 Rat",1,"")</f>
        <v/>
      </c>
      <c r="V12" s="16" t="str">
        <f aca="false">IF(O12="🐕 Dog",3,"")</f>
        <v/>
      </c>
      <c r="W12" s="16" t="str">
        <f aca="false">IF(O12="🐹 Guinea Pig",8,"")</f>
        <v/>
      </c>
      <c r="X12" s="16" t="str">
        <f aca="false">IF(O12="🐔 Chicken",9,"")</f>
        <v/>
      </c>
      <c r="Y12" s="16" t="str">
        <f aca="false">IF(O12="🐵 Monkey",5,"")</f>
        <v/>
      </c>
      <c r="Z12" s="16" t="n">
        <f aca="false">IF(O12="🐸 Frog",10,"")</f>
        <v>10</v>
      </c>
      <c r="AA12" s="16" t="str">
        <f aca="false">IF(O12="🐈 Cat",4,"")</f>
        <v/>
      </c>
      <c r="AB12" s="16" t="str">
        <f aca="false">IF(O12="Gecko",15,"")</f>
        <v/>
      </c>
      <c r="AC12" s="16" t="str">
        <f aca="false">IF(O12="Skink",14,"")</f>
        <v/>
      </c>
      <c r="AD12" s="16" t="str">
        <f aca="false">IF(O12="🐄 Cattle",17,"")</f>
        <v/>
      </c>
      <c r="AE12" s="16" t="str">
        <f aca="false">IF(O12="🐷 Pig",19,"")</f>
        <v/>
      </c>
      <c r="AF12" s="16" t="str">
        <f aca="false">IF(O12="Squirrel",11,"")</f>
        <v/>
      </c>
      <c r="AG12" s="16" t="str">
        <f aca="false">IF(O12="🐝 Honey Bee",20,"")</f>
        <v/>
      </c>
      <c r="AH12" s="16" t="str">
        <f aca="false">IF(O12="🦆 Duck",12,"")</f>
        <v/>
      </c>
      <c r="AI12" s="16" t="str">
        <f aca="false">IF(O12="🐦 Bird",13,"")</f>
        <v/>
      </c>
      <c r="AJ12" s="41" t="s">
        <v>66</v>
      </c>
      <c r="AK12" s="40" t="s">
        <v>67</v>
      </c>
      <c r="AL12" s="42" t="s">
        <v>50</v>
      </c>
      <c r="AM12" s="40" t="s">
        <v>51</v>
      </c>
      <c r="AN12" s="40"/>
    </row>
    <row r="13" customFormat="false" ht="15.75" hidden="false" customHeight="false" outlineLevel="0" collapsed="false">
      <c r="D13" s="33"/>
      <c r="E13" s="34"/>
      <c r="F13" s="34"/>
      <c r="G13" s="0"/>
      <c r="H13" s="0"/>
      <c r="I13" s="14" t="str">
        <f aca="false">IF(H13="IC",-0.3,"")</f>
        <v/>
      </c>
      <c r="J13" s="0"/>
      <c r="K13" s="0"/>
      <c r="L13" s="0"/>
      <c r="M13" s="0"/>
      <c r="N13" s="15" t="str">
        <f aca="false">IF(H13="???",0.2,"")</f>
        <v/>
      </c>
      <c r="O13" s="0"/>
      <c r="P13" s="17" t="str">
        <f aca="false">IF(SUM(Q13:AI13)&gt;0,"",IF(SUM(Q13:AI13)=0,IF(O13&gt;0,1,"")))</f>
        <v/>
      </c>
      <c r="Q13" s="16" t="str">
        <f aca="false">IF(O13="🐭 Mouse",2,"")</f>
        <v/>
      </c>
      <c r="R13" s="16" t="str">
        <f aca="false">IF(O13="🕊 Pigeon",7,"")</f>
        <v/>
      </c>
      <c r="S13" s="16" t="str">
        <f aca="false">IF(O13="🐇 Rabbit",6,"")</f>
        <v/>
      </c>
      <c r="T13" s="16" t="str">
        <f aca="false">IF(O13="🍼 Mammal",16,"")</f>
        <v/>
      </c>
      <c r="U13" s="16" t="str">
        <f aca="false">IF(O13="🐀 Rat",1,"")</f>
        <v/>
      </c>
      <c r="V13" s="16" t="str">
        <f aca="false">IF(O13="🐕 Dog",3,"")</f>
        <v/>
      </c>
      <c r="W13" s="16" t="str">
        <f aca="false">IF(O13="🐹 Guinea Pig",8,"")</f>
        <v/>
      </c>
      <c r="X13" s="16" t="str">
        <f aca="false">IF(O13="🐔 Chicken",9,"")</f>
        <v/>
      </c>
      <c r="Y13" s="16" t="str">
        <f aca="false">IF(O13="🐵 Monkey",5,"")</f>
        <v/>
      </c>
      <c r="Z13" s="16" t="str">
        <f aca="false">IF(O13="🐸 Frog",10,"")</f>
        <v/>
      </c>
      <c r="AA13" s="16" t="str">
        <f aca="false">IF(O13="🐈 Cat",4,"")</f>
        <v/>
      </c>
      <c r="AB13" s="16" t="str">
        <f aca="false">IF(O13="Gecko",15,"")</f>
        <v/>
      </c>
      <c r="AC13" s="16" t="str">
        <f aca="false">IF(O13="Skink",14,"")</f>
        <v/>
      </c>
      <c r="AD13" s="16" t="str">
        <f aca="false">IF(O13="🐄 Cattle",17,"")</f>
        <v/>
      </c>
      <c r="AE13" s="16" t="str">
        <f aca="false">IF(O13="🐷 Pig",19,"")</f>
        <v/>
      </c>
      <c r="AF13" s="16" t="str">
        <f aca="false">IF(O13="Squirrel",11,"")</f>
        <v/>
      </c>
      <c r="AG13" s="16" t="str">
        <f aca="false">IF(O13="🐝 Honey Bee",20,"")</f>
        <v/>
      </c>
      <c r="AH13" s="16" t="str">
        <f aca="false">IF(O13="🦆 Duck",12,"")</f>
        <v/>
      </c>
      <c r="AI13" s="16" t="str">
        <f aca="false">IF(O13="🐦 Bird",13,"")</f>
        <v/>
      </c>
      <c r="AJ13" s="0"/>
      <c r="AK13" s="0"/>
      <c r="AL13" s="0"/>
      <c r="AM13" s="0"/>
      <c r="AN13" s="0"/>
    </row>
    <row r="14" customFormat="false" ht="15" hidden="false" customHeight="true" outlineLevel="0" collapsed="false">
      <c r="A14" s="38" t="s">
        <v>68</v>
      </c>
      <c r="B14" s="38" t="n">
        <v>2</v>
      </c>
      <c r="C14" s="32" t="n">
        <f aca="false">B14+IF(H14="IV",-0.2,IF(H14="IP",-0.1,IF(H14="IM",0.1,IF(H14="SC",0.2,IF(H14="IC (cerebral)",-0.3,0)))))</f>
        <v>1.8</v>
      </c>
      <c r="D14" s="33" t="n">
        <f aca="false">VALUE(MID(AJ14,1,FIND(" ",AJ14)))</f>
        <v>0.001</v>
      </c>
      <c r="E14" s="34" t="n">
        <f aca="false">IF(G14="LD50 (median)",1,IF(G14="LDLo (lowest)",0,IF(G14="LD",-1,"")))</f>
        <v>0</v>
      </c>
      <c r="F14" s="34" t="n">
        <f aca="false">IF(O14="🐀 Rat",1,IF(O14="🐭 Mouse",2,IF(O14="🐕 Dog",3,IF(O14="🐵 Monkey",5,IF(O14="🐈 Cat",4,IF(O14="🐇 Rabbit",6,IF(O14="🕊 Pigeon",7,IF(O14="🐹 Guinea Pig",8,IF(O14="🐔 Chicken",9,IF(O14="🐸 Frog",10,IF(O14="🍼 Mammal",10,0)))))))))))</f>
        <v>6</v>
      </c>
      <c r="G14" s="39" t="s">
        <v>53</v>
      </c>
      <c r="H14" s="39" t="s">
        <v>15</v>
      </c>
      <c r="I14" s="14" t="str">
        <f aca="false">IF(H14="IC",-0.3,"")</f>
        <v/>
      </c>
      <c r="J14" s="14" t="n">
        <f aca="false">IF(H14="IV",-0.2,"")</f>
        <v>-0.2</v>
      </c>
      <c r="K14" s="14" t="str">
        <f aca="false">IF(H14="IP",-0.1,"")</f>
        <v/>
      </c>
      <c r="L14" s="14" t="str">
        <f aca="false">IF(H14="IM",0.1,"")</f>
        <v/>
      </c>
      <c r="M14" s="14" t="str">
        <f aca="false">IF(H14="SC",0.2,"")</f>
        <v/>
      </c>
      <c r="N14" s="15" t="str">
        <f aca="false">IF(H14="???",0.2,"")</f>
        <v/>
      </c>
      <c r="O14" s="40" t="s">
        <v>24</v>
      </c>
      <c r="P14" s="17" t="str">
        <f aca="false">IF(SUM(Q14:AI14)&gt;0,"",IF(SUM(Q14:AI14)=0,IF(O14&gt;0,1,"")))</f>
        <v/>
      </c>
      <c r="Q14" s="16" t="str">
        <f aca="false">IF(O14="🐭 Mouse",2,"")</f>
        <v/>
      </c>
      <c r="R14" s="16" t="str">
        <f aca="false">IF(O14="🕊 Pigeon",7,"")</f>
        <v/>
      </c>
      <c r="S14" s="16" t="n">
        <f aca="false">IF(O14="🐇 Rabbit",6,"")</f>
        <v>6</v>
      </c>
      <c r="T14" s="16" t="str">
        <f aca="false">IF(O14="🍼 Mammal",16,"")</f>
        <v/>
      </c>
      <c r="U14" s="16" t="str">
        <f aca="false">IF(O14="🐀 Rat",1,"")</f>
        <v/>
      </c>
      <c r="V14" s="16" t="str">
        <f aca="false">IF(O14="🐕 Dog",3,"")</f>
        <v/>
      </c>
      <c r="W14" s="16" t="str">
        <f aca="false">IF(O14="🐹 Guinea Pig",8,"")</f>
        <v/>
      </c>
      <c r="X14" s="16" t="str">
        <f aca="false">IF(O14="🐔 Chicken",9,"")</f>
        <v/>
      </c>
      <c r="Y14" s="16" t="str">
        <f aca="false">IF(O14="🐵 Monkey",5,"")</f>
        <v/>
      </c>
      <c r="Z14" s="16" t="str">
        <f aca="false">IF(O14="🐸 Frog",10,"")</f>
        <v/>
      </c>
      <c r="AA14" s="16" t="str">
        <f aca="false">IF(O14="🐈 Cat",4,"")</f>
        <v/>
      </c>
      <c r="AB14" s="16" t="str">
        <f aca="false">IF(O14="Gecko",15,"")</f>
        <v/>
      </c>
      <c r="AC14" s="16" t="str">
        <f aca="false">IF(O14="Skink",14,"")</f>
        <v/>
      </c>
      <c r="AD14" s="16" t="str">
        <f aca="false">IF(O14="🐄 Cattle",17,"")</f>
        <v/>
      </c>
      <c r="AE14" s="16" t="str">
        <f aca="false">IF(O14="🐷 Pig",19,"")</f>
        <v/>
      </c>
      <c r="AF14" s="16" t="str">
        <f aca="false">IF(O14="Squirrel",11,"")</f>
        <v/>
      </c>
      <c r="AG14" s="16" t="str">
        <f aca="false">IF(O14="🐝 Honey Bee",20,"")</f>
        <v/>
      </c>
      <c r="AH14" s="16" t="str">
        <f aca="false">IF(O14="🦆 Duck",12,"")</f>
        <v/>
      </c>
      <c r="AI14" s="16" t="str">
        <f aca="false">IF(O14="🐦 Bird",13,"")</f>
        <v/>
      </c>
      <c r="AJ14" s="41" t="s">
        <v>48</v>
      </c>
      <c r="AK14" s="40" t="s">
        <v>69</v>
      </c>
      <c r="AL14" s="42" t="s">
        <v>50</v>
      </c>
      <c r="AM14" s="40" t="s">
        <v>51</v>
      </c>
      <c r="AN14" s="40"/>
    </row>
    <row r="15" customFormat="false" ht="45.75" hidden="false" customHeight="false" outlineLevel="0" collapsed="false">
      <c r="A15" s="38" t="s">
        <v>68</v>
      </c>
      <c r="B15" s="38" t="n">
        <v>2</v>
      </c>
      <c r="C15" s="32" t="n">
        <f aca="false">B15+IF(H15="IV",-0.2,IF(H15="IP",-0.1,IF(H15="IM",0.1,IF(H15="SC",0.2,IF(H15="IC (cerebral)",-0.3,0)))))</f>
        <v>1.8</v>
      </c>
      <c r="D15" s="33" t="n">
        <f aca="false">VALUE(MID(AJ15,1,FIND(" ",AJ15)))</f>
        <v>0.01</v>
      </c>
      <c r="E15" s="34" t="n">
        <f aca="false">IF(G15="LD50 (median)",1,IF(G15="LDLo (lowest)",0,IF(G15="LD",-1,"")))</f>
        <v>1</v>
      </c>
      <c r="F15" s="34" t="n">
        <f aca="false">IF(O15="🐀 Rat",1,IF(O15="🐭 Mouse",2,IF(O15="🐕 Dog",3,IF(O15="🐵 Monkey",5,IF(O15="🐈 Cat",4,IF(O15="🐇 Rabbit",6,IF(O15="🕊 Pigeon",7,IF(O15="🐹 Guinea Pig",8,IF(O15="🐔 Chicken",9,IF(O15="🐸 Frog",10,IF(O15="🍼 Mammal",10,0)))))))))))</f>
        <v>2</v>
      </c>
      <c r="G15" s="39" t="s">
        <v>47</v>
      </c>
      <c r="H15" s="39" t="s">
        <v>15</v>
      </c>
      <c r="I15" s="14" t="str">
        <f aca="false">IF(H15="IC",-0.3,"")</f>
        <v/>
      </c>
      <c r="J15" s="14" t="n">
        <f aca="false">IF(H15="IV",-0.2,"")</f>
        <v>-0.2</v>
      </c>
      <c r="K15" s="14" t="str">
        <f aca="false">IF(H15="IP",-0.1,"")</f>
        <v/>
      </c>
      <c r="L15" s="14" t="str">
        <f aca="false">IF(H15="IM",0.1,"")</f>
        <v/>
      </c>
      <c r="M15" s="14" t="str">
        <f aca="false">IF(H15="SC",0.2,"")</f>
        <v/>
      </c>
      <c r="N15" s="15" t="str">
        <f aca="false">IF(H15="???",0.2,"")</f>
        <v/>
      </c>
      <c r="O15" s="40" t="s">
        <v>22</v>
      </c>
      <c r="P15" s="17" t="str">
        <f aca="false">IF(SUM(Q15:AI15)&gt;0,"",IF(SUM(Q15:AI15)=0,IF(O15&gt;0,1,"")))</f>
        <v/>
      </c>
      <c r="Q15" s="16" t="n">
        <f aca="false">IF(O15="🐭 Mouse",2,"")</f>
        <v>2</v>
      </c>
      <c r="R15" s="16" t="str">
        <f aca="false">IF(O15="🕊 Pigeon",7,"")</f>
        <v/>
      </c>
      <c r="S15" s="16" t="str">
        <f aca="false">IF(O15="🐇 Rabbit",6,"")</f>
        <v/>
      </c>
      <c r="T15" s="16" t="str">
        <f aca="false">IF(O15="🍼 Mammal",16,"")</f>
        <v/>
      </c>
      <c r="U15" s="16" t="str">
        <f aca="false">IF(O15="🐀 Rat",1,"")</f>
        <v/>
      </c>
      <c r="V15" s="16" t="str">
        <f aca="false">IF(O15="🐕 Dog",3,"")</f>
        <v/>
      </c>
      <c r="W15" s="16" t="str">
        <f aca="false">IF(O15="🐹 Guinea Pig",8,"")</f>
        <v/>
      </c>
      <c r="X15" s="16" t="str">
        <f aca="false">IF(O15="🐔 Chicken",9,"")</f>
        <v/>
      </c>
      <c r="Y15" s="16" t="str">
        <f aca="false">IF(O15="🐵 Monkey",5,"")</f>
        <v/>
      </c>
      <c r="Z15" s="16" t="str">
        <f aca="false">IF(O15="🐸 Frog",10,"")</f>
        <v/>
      </c>
      <c r="AA15" s="16" t="str">
        <f aca="false">IF(O15="🐈 Cat",4,"")</f>
        <v/>
      </c>
      <c r="AB15" s="16" t="str">
        <f aca="false">IF(O15="Gecko",15,"")</f>
        <v/>
      </c>
      <c r="AC15" s="16" t="str">
        <f aca="false">IF(O15="Skink",14,"")</f>
        <v/>
      </c>
      <c r="AD15" s="16" t="str">
        <f aca="false">IF(O15="🐄 Cattle",17,"")</f>
        <v/>
      </c>
      <c r="AE15" s="16" t="str">
        <f aca="false">IF(O15="🐷 Pig",19,"")</f>
        <v/>
      </c>
      <c r="AF15" s="16" t="str">
        <f aca="false">IF(O15="Squirrel",11,"")</f>
        <v/>
      </c>
      <c r="AG15" s="16" t="str">
        <f aca="false">IF(O15="🐝 Honey Bee",20,"")</f>
        <v/>
      </c>
      <c r="AH15" s="16" t="str">
        <f aca="false">IF(O15="🦆 Duck",12,"")</f>
        <v/>
      </c>
      <c r="AI15" s="16" t="str">
        <f aca="false">IF(O15="🐦 Bird",13,"")</f>
        <v/>
      </c>
      <c r="AJ15" s="41" t="s">
        <v>70</v>
      </c>
      <c r="AK15" s="40" t="s">
        <v>71</v>
      </c>
      <c r="AL15" s="42" t="s">
        <v>50</v>
      </c>
      <c r="AM15" s="40" t="s">
        <v>51</v>
      </c>
      <c r="AN15" s="40" t="s">
        <v>72</v>
      </c>
    </row>
    <row r="16" customFormat="false" ht="15" hidden="false" customHeight="true" outlineLevel="0" collapsed="false">
      <c r="A16" s="38" t="s">
        <v>68</v>
      </c>
      <c r="B16" s="38" t="n">
        <v>2</v>
      </c>
      <c r="C16" s="32" t="n">
        <f aca="false">B16+IF(H16="IV",-0.2,IF(H16="IP",-0.1,IF(H16="IM",0.1,IF(H16="SC",0.2,IF(H16="IC (cerebral)",-0.3,0)))))</f>
        <v>1.8</v>
      </c>
      <c r="D16" s="33" t="n">
        <f aca="false">VALUE(MID(AJ16,1,FIND(" ",AJ16)))</f>
        <v>0.01</v>
      </c>
      <c r="E16" s="34" t="n">
        <f aca="false">IF(G16="LD50 (median)",1,IF(G16="LDLo (lowest)",0,IF(G16="LD",-1,"")))</f>
        <v>1</v>
      </c>
      <c r="F16" s="34" t="n">
        <f aca="false">IF(O16="🐀 Rat",1,IF(O16="🐭 Mouse",2,IF(O16="🐕 Dog",3,IF(O16="🐵 Monkey",5,IF(O16="🐈 Cat",4,IF(O16="🐇 Rabbit",6,IF(O16="🕊 Pigeon",7,IF(O16="🐹 Guinea Pig",8,IF(O16="🐔 Chicken",9,IF(O16="🐸 Frog",10,IF(O16="🍼 Mammal",10,0)))))))))))</f>
        <v>2</v>
      </c>
      <c r="G16" s="39" t="s">
        <v>47</v>
      </c>
      <c r="H16" s="39" t="s">
        <v>15</v>
      </c>
      <c r="I16" s="14" t="str">
        <f aca="false">IF(H16="IC",-0.3,"")</f>
        <v/>
      </c>
      <c r="J16" s="14" t="n">
        <f aca="false">IF(H16="IV",-0.2,"")</f>
        <v>-0.2</v>
      </c>
      <c r="K16" s="14" t="str">
        <f aca="false">IF(H16="IP",-0.1,"")</f>
        <v/>
      </c>
      <c r="L16" s="14" t="str">
        <f aca="false">IF(H16="IM",0.1,"")</f>
        <v/>
      </c>
      <c r="M16" s="14" t="str">
        <f aca="false">IF(H16="SC",0.2,"")</f>
        <v/>
      </c>
      <c r="N16" s="15" t="str">
        <f aca="false">IF(H16="???",0.2,"")</f>
        <v/>
      </c>
      <c r="O16" s="40" t="s">
        <v>22</v>
      </c>
      <c r="P16" s="17" t="str">
        <f aca="false">IF(SUM(Q16:AI16)&gt;0,"",IF(SUM(Q16:AI16)=0,IF(O16&gt;0,1,"")))</f>
        <v/>
      </c>
      <c r="Q16" s="16" t="n">
        <f aca="false">IF(O16="🐭 Mouse",2,"")</f>
        <v>2</v>
      </c>
      <c r="R16" s="16" t="str">
        <f aca="false">IF(O16="🕊 Pigeon",7,"")</f>
        <v/>
      </c>
      <c r="S16" s="16" t="str">
        <f aca="false">IF(O16="🐇 Rabbit",6,"")</f>
        <v/>
      </c>
      <c r="T16" s="16" t="str">
        <f aca="false">IF(O16="🍼 Mammal",16,"")</f>
        <v/>
      </c>
      <c r="U16" s="16" t="str">
        <f aca="false">IF(O16="🐀 Rat",1,"")</f>
        <v/>
      </c>
      <c r="V16" s="16" t="str">
        <f aca="false">IF(O16="🐕 Dog",3,"")</f>
        <v/>
      </c>
      <c r="W16" s="16" t="str">
        <f aca="false">IF(O16="🐹 Guinea Pig",8,"")</f>
        <v/>
      </c>
      <c r="X16" s="16" t="str">
        <f aca="false">IF(O16="🐔 Chicken",9,"")</f>
        <v/>
      </c>
      <c r="Y16" s="16" t="str">
        <f aca="false">IF(O16="🐵 Monkey",5,"")</f>
        <v/>
      </c>
      <c r="Z16" s="16" t="str">
        <f aca="false">IF(O16="🐸 Frog",10,"")</f>
        <v/>
      </c>
      <c r="AA16" s="16" t="str">
        <f aca="false">IF(O16="🐈 Cat",4,"")</f>
        <v/>
      </c>
      <c r="AB16" s="16" t="str">
        <f aca="false">IF(O16="Gecko",15,"")</f>
        <v/>
      </c>
      <c r="AC16" s="16" t="str">
        <f aca="false">IF(O16="Skink",14,"")</f>
        <v/>
      </c>
      <c r="AD16" s="16" t="str">
        <f aca="false">IF(O16="🐄 Cattle",17,"")</f>
        <v/>
      </c>
      <c r="AE16" s="16" t="str">
        <f aca="false">IF(O16="🐷 Pig",19,"")</f>
        <v/>
      </c>
      <c r="AF16" s="16" t="str">
        <f aca="false">IF(O16="Squirrel",11,"")</f>
        <v/>
      </c>
      <c r="AG16" s="16" t="str">
        <f aca="false">IF(O16="🐝 Honey Bee",20,"")</f>
        <v/>
      </c>
      <c r="AH16" s="16" t="str">
        <f aca="false">IF(O16="🦆 Duck",12,"")</f>
        <v/>
      </c>
      <c r="AI16" s="16" t="str">
        <f aca="false">IF(O16="🐦 Bird",13,"")</f>
        <v/>
      </c>
      <c r="AJ16" s="41" t="s">
        <v>70</v>
      </c>
      <c r="AK16" s="40" t="s">
        <v>73</v>
      </c>
      <c r="AL16" s="42" t="s">
        <v>50</v>
      </c>
      <c r="AM16" s="40" t="s">
        <v>51</v>
      </c>
      <c r="AN16" s="40" t="s">
        <v>72</v>
      </c>
    </row>
    <row r="17" customFormat="false" ht="45.75" hidden="false" customHeight="false" outlineLevel="0" collapsed="false">
      <c r="A17" s="38" t="s">
        <v>74</v>
      </c>
      <c r="B17" s="38" t="n">
        <v>2</v>
      </c>
      <c r="C17" s="32" t="n">
        <f aca="false">B17+IF(H17="IV",-0.2,IF(H17="IP",-0.1,IF(H17="IM",0.1,IF(H17="SC",0.2,IF(H17="IC (cerebral)",-0.3,0)))))</f>
        <v>1.8</v>
      </c>
      <c r="D17" s="33" t="n">
        <f aca="false">VALUE(MID(AJ17,1,FIND(" ",AJ17)))</f>
        <v>0.01</v>
      </c>
      <c r="E17" s="34" t="n">
        <f aca="false">IF(G17="LD50 (median)",1,IF(G17="LDLo (lowest)",0,IF(G17="LD",-1,"")))</f>
        <v>1</v>
      </c>
      <c r="F17" s="34" t="n">
        <f aca="false">IF(O17="🐀 Rat",1,IF(O17="🐭 Mouse",2,IF(O17="🐕 Dog",3,IF(O17="🐵 Monkey",5,IF(O17="🐈 Cat",4,IF(O17="🐇 Rabbit",6,IF(O17="🕊 Pigeon",7,IF(O17="🐹 Guinea Pig",8,IF(O17="🐔 Chicken",9,IF(O17="🐸 Frog",10,IF(O17="🍼 Mammal",10,0)))))))))))</f>
        <v>2</v>
      </c>
      <c r="G17" s="39" t="s">
        <v>47</v>
      </c>
      <c r="H17" s="39" t="s">
        <v>15</v>
      </c>
      <c r="I17" s="14" t="str">
        <f aca="false">IF(H17="IC",-0.3,"")</f>
        <v/>
      </c>
      <c r="J17" s="14" t="n">
        <f aca="false">IF(H17="IV",-0.2,"")</f>
        <v>-0.2</v>
      </c>
      <c r="K17" s="14" t="str">
        <f aca="false">IF(H17="IP",-0.1,"")</f>
        <v/>
      </c>
      <c r="L17" s="14" t="str">
        <f aca="false">IF(H17="IM",0.1,"")</f>
        <v/>
      </c>
      <c r="M17" s="14" t="str">
        <f aca="false">IF(H17="SC",0.2,"")</f>
        <v/>
      </c>
      <c r="N17" s="15" t="str">
        <f aca="false">IF(H17="???",0.2,"")</f>
        <v/>
      </c>
      <c r="O17" s="40" t="s">
        <v>22</v>
      </c>
      <c r="P17" s="17" t="str">
        <f aca="false">IF(SUM(Q17:AI17)&gt;0,"",IF(SUM(Q17:AI17)=0,IF(O17&gt;0,1,"")))</f>
        <v/>
      </c>
      <c r="Q17" s="16" t="n">
        <f aca="false">IF(O17="🐭 Mouse",2,"")</f>
        <v>2</v>
      </c>
      <c r="R17" s="16" t="str">
        <f aca="false">IF(O17="🕊 Pigeon",7,"")</f>
        <v/>
      </c>
      <c r="S17" s="16" t="str">
        <f aca="false">IF(O17="🐇 Rabbit",6,"")</f>
        <v/>
      </c>
      <c r="T17" s="16" t="str">
        <f aca="false">IF(O17="🍼 Mammal",16,"")</f>
        <v/>
      </c>
      <c r="U17" s="16" t="str">
        <f aca="false">IF(O17="🐀 Rat",1,"")</f>
        <v/>
      </c>
      <c r="V17" s="16" t="str">
        <f aca="false">IF(O17="🐕 Dog",3,"")</f>
        <v/>
      </c>
      <c r="W17" s="16" t="str">
        <f aca="false">IF(O17="🐹 Guinea Pig",8,"")</f>
        <v/>
      </c>
      <c r="X17" s="16" t="str">
        <f aca="false">IF(O17="🐔 Chicken",9,"")</f>
        <v/>
      </c>
      <c r="Y17" s="16" t="str">
        <f aca="false">IF(O17="🐵 Monkey",5,"")</f>
        <v/>
      </c>
      <c r="Z17" s="16" t="str">
        <f aca="false">IF(O17="🐸 Frog",10,"")</f>
        <v/>
      </c>
      <c r="AA17" s="16" t="str">
        <f aca="false">IF(O17="🐈 Cat",4,"")</f>
        <v/>
      </c>
      <c r="AB17" s="16" t="str">
        <f aca="false">IF(O17="Gecko",15,"")</f>
        <v/>
      </c>
      <c r="AC17" s="16" t="str">
        <f aca="false">IF(O17="Skink",14,"")</f>
        <v/>
      </c>
      <c r="AD17" s="16" t="str">
        <f aca="false">IF(O17="🐄 Cattle",17,"")</f>
        <v/>
      </c>
      <c r="AE17" s="16" t="str">
        <f aca="false">IF(O17="🐷 Pig",19,"")</f>
        <v/>
      </c>
      <c r="AF17" s="16" t="str">
        <f aca="false">IF(O17="Squirrel",11,"")</f>
        <v/>
      </c>
      <c r="AG17" s="16" t="str">
        <f aca="false">IF(O17="🐝 Honey Bee",20,"")</f>
        <v/>
      </c>
      <c r="AH17" s="16" t="str">
        <f aca="false">IF(O17="🦆 Duck",12,"")</f>
        <v/>
      </c>
      <c r="AI17" s="16" t="str">
        <f aca="false">IF(O17="🐦 Bird",13,"")</f>
        <v/>
      </c>
      <c r="AJ17" s="41" t="s">
        <v>70</v>
      </c>
      <c r="AK17" s="40" t="s">
        <v>71</v>
      </c>
      <c r="AL17" s="42" t="s">
        <v>50</v>
      </c>
      <c r="AM17" s="40" t="s">
        <v>51</v>
      </c>
      <c r="AN17" s="40" t="s">
        <v>72</v>
      </c>
    </row>
    <row r="18" customFormat="false" ht="30.75" hidden="false" customHeight="false" outlineLevel="0" collapsed="false">
      <c r="A18" s="38" t="s">
        <v>68</v>
      </c>
      <c r="B18" s="38" t="n">
        <v>2</v>
      </c>
      <c r="C18" s="32" t="n">
        <f aca="false">B18+IF(H18="IV",-0.2,IF(H18="IP",-0.1,IF(H18="IM",0.1,IF(H18="SC",0.2,IF(H18="IC (cerebral)",-0.3,0)))))</f>
        <v>2.2</v>
      </c>
      <c r="D18" s="33" t="n">
        <f aca="false">VALUE(MID(AJ18,1,FIND(" ",AJ18)))</f>
        <v>0.02</v>
      </c>
      <c r="E18" s="34" t="n">
        <f aca="false">IF(G18="LD50 (median)",1,IF(G18="LDLo (lowest)",0,IF(G18="LD",-1,"")))</f>
        <v>0</v>
      </c>
      <c r="F18" s="34" t="n">
        <f aca="false">IF(O18="🐀 Rat",1,IF(O18="🐭 Mouse",2,IF(O18="🐕 Dog",3,IF(O18="🐵 Monkey",5,IF(O18="🐈 Cat",4,IF(O18="🐇 Rabbit",6,IF(O18="🕊 Pigeon",7,IF(O18="🐹 Guinea Pig",8,IF(O18="🐔 Chicken",9,IF(O18="🐸 Frog",10,IF(O18="🍼 Mammal",10,0)))))))))))</f>
        <v>8</v>
      </c>
      <c r="G18" s="39" t="s">
        <v>53</v>
      </c>
      <c r="H18" s="39" t="s">
        <v>18</v>
      </c>
      <c r="I18" s="14" t="str">
        <f aca="false">IF(H18="IC",-0.3,"")</f>
        <v/>
      </c>
      <c r="J18" s="14" t="str">
        <f aca="false">IF(H18="IV",-0.2,"")</f>
        <v/>
      </c>
      <c r="K18" s="14" t="str">
        <f aca="false">IF(H18="IP",-0.1,"")</f>
        <v/>
      </c>
      <c r="L18" s="14" t="str">
        <f aca="false">IF(H18="IM",0.1,"")</f>
        <v/>
      </c>
      <c r="M18" s="14" t="n">
        <f aca="false">IF(H18="SC",0.2,"")</f>
        <v>0.2</v>
      </c>
      <c r="N18" s="15" t="str">
        <f aca="false">IF(H18="???",0.2,"")</f>
        <v/>
      </c>
      <c r="O18" s="40" t="s">
        <v>28</v>
      </c>
      <c r="P18" s="17" t="str">
        <f aca="false">IF(SUM(Q18:AI18)&gt;0,"",IF(SUM(Q18:AI18)=0,IF(O18&gt;0,1,"")))</f>
        <v/>
      </c>
      <c r="Q18" s="16" t="str">
        <f aca="false">IF(O18="🐭 Mouse",2,"")</f>
        <v/>
      </c>
      <c r="R18" s="16" t="str">
        <f aca="false">IF(O18="🕊 Pigeon",7,"")</f>
        <v/>
      </c>
      <c r="S18" s="16" t="str">
        <f aca="false">IF(O18="🐇 Rabbit",6,"")</f>
        <v/>
      </c>
      <c r="T18" s="16" t="str">
        <f aca="false">IF(O18="🍼 Mammal",16,"")</f>
        <v/>
      </c>
      <c r="U18" s="16" t="str">
        <f aca="false">IF(O18="🐀 Rat",1,"")</f>
        <v/>
      </c>
      <c r="V18" s="16" t="str">
        <f aca="false">IF(O18="🐕 Dog",3,"")</f>
        <v/>
      </c>
      <c r="W18" s="16" t="n">
        <f aca="false">IF(O18="🐹 Guinea Pig",8,"")</f>
        <v>8</v>
      </c>
      <c r="X18" s="16" t="str">
        <f aca="false">IF(O18="🐔 Chicken",9,"")</f>
        <v/>
      </c>
      <c r="Y18" s="16" t="str">
        <f aca="false">IF(O18="🐵 Monkey",5,"")</f>
        <v/>
      </c>
      <c r="Z18" s="16" t="str">
        <f aca="false">IF(O18="🐸 Frog",10,"")</f>
        <v/>
      </c>
      <c r="AA18" s="16" t="str">
        <f aca="false">IF(O18="🐈 Cat",4,"")</f>
        <v/>
      </c>
      <c r="AB18" s="16" t="str">
        <f aca="false">IF(O18="Gecko",15,"")</f>
        <v/>
      </c>
      <c r="AC18" s="16" t="str">
        <f aca="false">IF(O18="Skink",14,"")</f>
        <v/>
      </c>
      <c r="AD18" s="16" t="str">
        <f aca="false">IF(O18="🐄 Cattle",17,"")</f>
        <v/>
      </c>
      <c r="AE18" s="16" t="str">
        <f aca="false">IF(O18="🐷 Pig",19,"")</f>
        <v/>
      </c>
      <c r="AF18" s="16" t="str">
        <f aca="false">IF(O18="Squirrel",11,"")</f>
        <v/>
      </c>
      <c r="AG18" s="16" t="str">
        <f aca="false">IF(O18="🐝 Honey Bee",20,"")</f>
        <v/>
      </c>
      <c r="AH18" s="16" t="str">
        <f aca="false">IF(O18="🦆 Duck",12,"")</f>
        <v/>
      </c>
      <c r="AI18" s="16" t="str">
        <f aca="false">IF(O18="🐦 Bird",13,"")</f>
        <v/>
      </c>
      <c r="AJ18" s="41" t="s">
        <v>75</v>
      </c>
      <c r="AK18" s="40" t="s">
        <v>55</v>
      </c>
      <c r="AL18" s="42" t="s">
        <v>50</v>
      </c>
      <c r="AM18" s="40" t="s">
        <v>51</v>
      </c>
      <c r="AN18" s="40"/>
    </row>
    <row r="19" customFormat="false" ht="45.75" hidden="false" customHeight="false" outlineLevel="0" collapsed="false">
      <c r="A19" s="38" t="s">
        <v>68</v>
      </c>
      <c r="B19" s="38" t="n">
        <v>2</v>
      </c>
      <c r="C19" s="32" t="n">
        <f aca="false">B19+IF(H19="IV",-0.2,IF(H19="IP",-0.1,IF(H19="IM",0.1,IF(H19="SC",0.2,IF(H19="IC (cerebral)",-0.3,0)))))</f>
        <v>1.8</v>
      </c>
      <c r="D19" s="33" t="n">
        <f aca="false">VALUE(MID(AJ19,1,FIND(" ",AJ19)))</f>
        <v>0.02</v>
      </c>
      <c r="E19" s="34" t="n">
        <f aca="false">IF(G19="LD50 (median)",1,IF(G19="LDLo (lowest)",0,IF(G19="LD",-1,"")))</f>
        <v>1</v>
      </c>
      <c r="F19" s="34" t="n">
        <f aca="false">IF(O19="🐀 Rat",1,IF(O19="🐭 Mouse",2,IF(O19="🐕 Dog",3,IF(O19="🐵 Monkey",5,IF(O19="🐈 Cat",4,IF(O19="🐇 Rabbit",6,IF(O19="🕊 Pigeon",7,IF(O19="🐹 Guinea Pig",8,IF(O19="🐔 Chicken",9,IF(O19="🐸 Frog",10,IF(O19="🍼 Mammal",10,0)))))))))))</f>
        <v>2</v>
      </c>
      <c r="G19" s="39" t="s">
        <v>47</v>
      </c>
      <c r="H19" s="39" t="s">
        <v>15</v>
      </c>
      <c r="I19" s="14" t="str">
        <f aca="false">IF(H19="IC",-0.3,"")</f>
        <v/>
      </c>
      <c r="J19" s="14" t="n">
        <f aca="false">IF(H19="IV",-0.2,"")</f>
        <v>-0.2</v>
      </c>
      <c r="K19" s="14" t="str">
        <f aca="false">IF(H19="IP",-0.1,"")</f>
        <v/>
      </c>
      <c r="L19" s="14" t="str">
        <f aca="false">IF(H19="IM",0.1,"")</f>
        <v/>
      </c>
      <c r="M19" s="14" t="str">
        <f aca="false">IF(H19="SC",0.2,"")</f>
        <v/>
      </c>
      <c r="N19" s="15" t="str">
        <f aca="false">IF(H19="???",0.2,"")</f>
        <v/>
      </c>
      <c r="O19" s="40" t="s">
        <v>22</v>
      </c>
      <c r="P19" s="17" t="str">
        <f aca="false">IF(SUM(Q19:AI19)&gt;0,"",IF(SUM(Q19:AI19)=0,IF(O19&gt;0,1,"")))</f>
        <v/>
      </c>
      <c r="Q19" s="16" t="n">
        <f aca="false">IF(O19="🐭 Mouse",2,"")</f>
        <v>2</v>
      </c>
      <c r="R19" s="16" t="str">
        <f aca="false">IF(O19="🕊 Pigeon",7,"")</f>
        <v/>
      </c>
      <c r="S19" s="16" t="str">
        <f aca="false">IF(O19="🐇 Rabbit",6,"")</f>
        <v/>
      </c>
      <c r="T19" s="16" t="str">
        <f aca="false">IF(O19="🍼 Mammal",16,"")</f>
        <v/>
      </c>
      <c r="U19" s="16" t="str">
        <f aca="false">IF(O19="🐀 Rat",1,"")</f>
        <v/>
      </c>
      <c r="V19" s="16" t="str">
        <f aca="false">IF(O19="🐕 Dog",3,"")</f>
        <v/>
      </c>
      <c r="W19" s="16" t="str">
        <f aca="false">IF(O19="🐹 Guinea Pig",8,"")</f>
        <v/>
      </c>
      <c r="X19" s="16" t="str">
        <f aca="false">IF(O19="🐔 Chicken",9,"")</f>
        <v/>
      </c>
      <c r="Y19" s="16" t="str">
        <f aca="false">IF(O19="🐵 Monkey",5,"")</f>
        <v/>
      </c>
      <c r="Z19" s="16" t="str">
        <f aca="false">IF(O19="🐸 Frog",10,"")</f>
        <v/>
      </c>
      <c r="AA19" s="16" t="str">
        <f aca="false">IF(O19="🐈 Cat",4,"")</f>
        <v/>
      </c>
      <c r="AB19" s="16" t="str">
        <f aca="false">IF(O19="Gecko",15,"")</f>
        <v/>
      </c>
      <c r="AC19" s="16" t="str">
        <f aca="false">IF(O19="Skink",14,"")</f>
        <v/>
      </c>
      <c r="AD19" s="16" t="str">
        <f aca="false">IF(O19="🐄 Cattle",17,"")</f>
        <v/>
      </c>
      <c r="AE19" s="16" t="str">
        <f aca="false">IF(O19="🐷 Pig",19,"")</f>
        <v/>
      </c>
      <c r="AF19" s="16" t="str">
        <f aca="false">IF(O19="Squirrel",11,"")</f>
        <v/>
      </c>
      <c r="AG19" s="16" t="str">
        <f aca="false">IF(O19="🐝 Honey Bee",20,"")</f>
        <v/>
      </c>
      <c r="AH19" s="16" t="str">
        <f aca="false">IF(O19="🦆 Duck",12,"")</f>
        <v/>
      </c>
      <c r="AI19" s="16" t="str">
        <f aca="false">IF(O19="🐦 Bird",13,"")</f>
        <v/>
      </c>
      <c r="AJ19" s="41" t="s">
        <v>75</v>
      </c>
      <c r="AK19" s="40" t="s">
        <v>71</v>
      </c>
      <c r="AL19" s="42" t="s">
        <v>50</v>
      </c>
      <c r="AM19" s="40" t="s">
        <v>51</v>
      </c>
      <c r="AN19" s="40" t="s">
        <v>72</v>
      </c>
    </row>
    <row r="20" customFormat="false" ht="15" hidden="false" customHeight="true" outlineLevel="0" collapsed="false">
      <c r="A20" s="38" t="s">
        <v>68</v>
      </c>
      <c r="B20" s="38" t="n">
        <v>2</v>
      </c>
      <c r="C20" s="32" t="n">
        <f aca="false">B20+IF(H20="IV",-0.2,IF(H20="IP",-0.1,IF(H20="IM",0.1,IF(H20="SC",0.2,IF(H20="IC (cerebral)",-0.3,0)))))</f>
        <v>1.8</v>
      </c>
      <c r="D20" s="33" t="n">
        <f aca="false">VALUE(MID(AJ20,1,FIND(" ",AJ20)))</f>
        <v>0.04</v>
      </c>
      <c r="E20" s="34" t="n">
        <f aca="false">IF(G20="LD50 (median)",1,IF(G20="LDLo (lowest)",0,IF(G20="LD",-1,"")))</f>
        <v>1</v>
      </c>
      <c r="F20" s="34" t="n">
        <f aca="false">IF(O20="🐀 Rat",1,IF(O20="🐭 Mouse",2,IF(O20="🐕 Dog",3,IF(O20="🐵 Monkey",5,IF(O20="🐈 Cat",4,IF(O20="🐇 Rabbit",6,IF(O20="🕊 Pigeon",7,IF(O20="🐹 Guinea Pig",8,IF(O20="🐔 Chicken",9,IF(O20="🐸 Frog",10,IF(O20="🍼 Mammal",10,0)))))))))))</f>
        <v>2</v>
      </c>
      <c r="G20" s="39" t="s">
        <v>47</v>
      </c>
      <c r="H20" s="39" t="s">
        <v>15</v>
      </c>
      <c r="I20" s="14" t="str">
        <f aca="false">IF(H20="IC",-0.3,"")</f>
        <v/>
      </c>
      <c r="J20" s="14" t="n">
        <f aca="false">IF(H20="IV",-0.2,"")</f>
        <v>-0.2</v>
      </c>
      <c r="K20" s="14" t="str">
        <f aca="false">IF(H20="IP",-0.1,"")</f>
        <v/>
      </c>
      <c r="L20" s="14" t="str">
        <f aca="false">IF(H20="IM",0.1,"")</f>
        <v/>
      </c>
      <c r="M20" s="14" t="str">
        <f aca="false">IF(H20="SC",0.2,"")</f>
        <v/>
      </c>
      <c r="N20" s="15" t="str">
        <f aca="false">IF(H20="???",0.2,"")</f>
        <v/>
      </c>
      <c r="O20" s="40" t="s">
        <v>22</v>
      </c>
      <c r="P20" s="17" t="str">
        <f aca="false">IF(SUM(Q20:AI20)&gt;0,"",IF(SUM(Q20:AI20)=0,IF(O20&gt;0,1,"")))</f>
        <v/>
      </c>
      <c r="Q20" s="16" t="n">
        <f aca="false">IF(O20="🐭 Mouse",2,"")</f>
        <v>2</v>
      </c>
      <c r="R20" s="16" t="str">
        <f aca="false">IF(O20="🕊 Pigeon",7,"")</f>
        <v/>
      </c>
      <c r="S20" s="16" t="str">
        <f aca="false">IF(O20="🐇 Rabbit",6,"")</f>
        <v/>
      </c>
      <c r="T20" s="16" t="str">
        <f aca="false">IF(O20="🍼 Mammal",16,"")</f>
        <v/>
      </c>
      <c r="U20" s="16" t="str">
        <f aca="false">IF(O20="🐀 Rat",1,"")</f>
        <v/>
      </c>
      <c r="V20" s="16" t="str">
        <f aca="false">IF(O20="🐕 Dog",3,"")</f>
        <v/>
      </c>
      <c r="W20" s="16" t="str">
        <f aca="false">IF(O20="🐹 Guinea Pig",8,"")</f>
        <v/>
      </c>
      <c r="X20" s="16" t="str">
        <f aca="false">IF(O20="🐔 Chicken",9,"")</f>
        <v/>
      </c>
      <c r="Y20" s="16" t="str">
        <f aca="false">IF(O20="🐵 Monkey",5,"")</f>
        <v/>
      </c>
      <c r="Z20" s="16" t="str">
        <f aca="false">IF(O20="🐸 Frog",10,"")</f>
        <v/>
      </c>
      <c r="AA20" s="16" t="str">
        <f aca="false">IF(O20="🐈 Cat",4,"")</f>
        <v/>
      </c>
      <c r="AB20" s="16" t="str">
        <f aca="false">IF(O20="Gecko",15,"")</f>
        <v/>
      </c>
      <c r="AC20" s="16" t="str">
        <f aca="false">IF(O20="Skink",14,"")</f>
        <v/>
      </c>
      <c r="AD20" s="16" t="str">
        <f aca="false">IF(O20="🐄 Cattle",17,"")</f>
        <v/>
      </c>
      <c r="AE20" s="16" t="str">
        <f aca="false">IF(O20="🐷 Pig",19,"")</f>
        <v/>
      </c>
      <c r="AF20" s="16" t="str">
        <f aca="false">IF(O20="Squirrel",11,"")</f>
        <v/>
      </c>
      <c r="AG20" s="16" t="str">
        <f aca="false">IF(O20="🐝 Honey Bee",20,"")</f>
        <v/>
      </c>
      <c r="AH20" s="16" t="str">
        <f aca="false">IF(O20="🦆 Duck",12,"")</f>
        <v/>
      </c>
      <c r="AI20" s="16" t="str">
        <f aca="false">IF(O20="🐦 Bird",13,"")</f>
        <v/>
      </c>
      <c r="AJ20" s="41" t="s">
        <v>54</v>
      </c>
      <c r="AK20" s="40"/>
      <c r="AL20" s="42" t="s">
        <v>76</v>
      </c>
      <c r="AM20" s="40" t="s">
        <v>59</v>
      </c>
      <c r="AN20" s="40" t="s">
        <v>77</v>
      </c>
    </row>
    <row r="21" customFormat="false" ht="15" hidden="false" customHeight="true" outlineLevel="0" collapsed="false">
      <c r="A21" s="38" t="s">
        <v>68</v>
      </c>
      <c r="B21" s="38" t="n">
        <v>2</v>
      </c>
      <c r="C21" s="32" t="n">
        <f aca="false">B21+IF(H21="IV",-0.2,IF(H21="IP",-0.1,IF(H21="IM",0.1,IF(H21="SC",0.2,IF(H21="IC (cerebral)",-0.3,0)))))</f>
        <v>1.8</v>
      </c>
      <c r="D21" s="33" t="n">
        <f aca="false">VALUE(MID(AJ21,1,FIND(" ",AJ21)))</f>
        <v>0.04</v>
      </c>
      <c r="E21" s="34" t="n">
        <f aca="false">IF(G21="LD50 (median)",1,IF(G21="LDLo (lowest)",0,IF(G21="LD",-1,"")))</f>
        <v>1</v>
      </c>
      <c r="F21" s="34" t="n">
        <f aca="false">IF(O21="🐀 Rat",1,IF(O21="🐭 Mouse",2,IF(O21="🐕 Dog",3,IF(O21="🐵 Monkey",5,IF(O21="🐈 Cat",4,IF(O21="🐇 Rabbit",6,IF(O21="🕊 Pigeon",7,IF(O21="🐹 Guinea Pig",8,IF(O21="🐔 Chicken",9,IF(O21="🐸 Frog",10,IF(O21="🍼 Mammal",10,0)))))))))))</f>
        <v>2</v>
      </c>
      <c r="G21" s="39" t="s">
        <v>47</v>
      </c>
      <c r="H21" s="39" t="s">
        <v>15</v>
      </c>
      <c r="I21" s="14" t="str">
        <f aca="false">IF(H21="IC",-0.3,"")</f>
        <v/>
      </c>
      <c r="J21" s="14" t="n">
        <f aca="false">IF(H21="IV",-0.2,"")</f>
        <v>-0.2</v>
      </c>
      <c r="K21" s="14" t="str">
        <f aca="false">IF(H21="IP",-0.1,"")</f>
        <v/>
      </c>
      <c r="L21" s="14" t="str">
        <f aca="false">IF(H21="IM",0.1,"")</f>
        <v/>
      </c>
      <c r="M21" s="14" t="str">
        <f aca="false">IF(H21="SC",0.2,"")</f>
        <v/>
      </c>
      <c r="N21" s="15" t="str">
        <f aca="false">IF(H21="???",0.2,"")</f>
        <v/>
      </c>
      <c r="O21" s="40" t="s">
        <v>22</v>
      </c>
      <c r="P21" s="17" t="str">
        <f aca="false">IF(SUM(Q21:AI21)&gt;0,"",IF(SUM(Q21:AI21)=0,IF(O21&gt;0,1,"")))</f>
        <v/>
      </c>
      <c r="Q21" s="16" t="n">
        <f aca="false">IF(O21="🐭 Mouse",2,"")</f>
        <v>2</v>
      </c>
      <c r="R21" s="16" t="str">
        <f aca="false">IF(O21="🕊 Pigeon",7,"")</f>
        <v/>
      </c>
      <c r="S21" s="16" t="str">
        <f aca="false">IF(O21="🐇 Rabbit",6,"")</f>
        <v/>
      </c>
      <c r="T21" s="16" t="str">
        <f aca="false">IF(O21="🍼 Mammal",16,"")</f>
        <v/>
      </c>
      <c r="U21" s="16" t="str">
        <f aca="false">IF(O21="🐀 Rat",1,"")</f>
        <v/>
      </c>
      <c r="V21" s="16" t="str">
        <f aca="false">IF(O21="🐕 Dog",3,"")</f>
        <v/>
      </c>
      <c r="W21" s="16" t="str">
        <f aca="false">IF(O21="🐹 Guinea Pig",8,"")</f>
        <v/>
      </c>
      <c r="X21" s="16" t="str">
        <f aca="false">IF(O21="🐔 Chicken",9,"")</f>
        <v/>
      </c>
      <c r="Y21" s="16" t="str">
        <f aca="false">IF(O21="🐵 Monkey",5,"")</f>
        <v/>
      </c>
      <c r="Z21" s="16" t="str">
        <f aca="false">IF(O21="🐸 Frog",10,"")</f>
        <v/>
      </c>
      <c r="AA21" s="16" t="str">
        <f aca="false">IF(O21="🐈 Cat",4,"")</f>
        <v/>
      </c>
      <c r="AB21" s="16" t="str">
        <f aca="false">IF(O21="Gecko",15,"")</f>
        <v/>
      </c>
      <c r="AC21" s="16" t="str">
        <f aca="false">IF(O21="Skink",14,"")</f>
        <v/>
      </c>
      <c r="AD21" s="16" t="str">
        <f aca="false">IF(O21="🐄 Cattle",17,"")</f>
        <v/>
      </c>
      <c r="AE21" s="16" t="str">
        <f aca="false">IF(O21="🐷 Pig",19,"")</f>
        <v/>
      </c>
      <c r="AF21" s="16" t="str">
        <f aca="false">IF(O21="Squirrel",11,"")</f>
        <v/>
      </c>
      <c r="AG21" s="16" t="str">
        <f aca="false">IF(O21="🐝 Honey Bee",20,"")</f>
        <v/>
      </c>
      <c r="AH21" s="16" t="str">
        <f aca="false">IF(O21="🦆 Duck",12,"")</f>
        <v/>
      </c>
      <c r="AI21" s="16" t="str">
        <f aca="false">IF(O21="🐦 Bird",13,"")</f>
        <v/>
      </c>
      <c r="AJ21" s="41" t="s">
        <v>54</v>
      </c>
      <c r="AK21" s="40" t="s">
        <v>78</v>
      </c>
      <c r="AL21" s="42" t="s">
        <v>50</v>
      </c>
      <c r="AM21" s="40" t="s">
        <v>51</v>
      </c>
      <c r="AN21" s="40"/>
    </row>
    <row r="22" customFormat="false" ht="30.75" hidden="false" customHeight="false" outlineLevel="0" collapsed="false">
      <c r="A22" s="38" t="s">
        <v>68</v>
      </c>
      <c r="B22" s="38" t="n">
        <v>2</v>
      </c>
      <c r="C22" s="32" t="n">
        <f aca="false">B22+IF(H22="IV",-0.2,IF(H22="IP",-0.1,IF(H22="IM",0.1,IF(H22="SC",0.2,IF(H22="IC (cerebral)",-0.3,0)))))</f>
        <v>1.9</v>
      </c>
      <c r="D22" s="33" t="n">
        <f aca="false">VALUE(MID(AJ22,1,FIND(" ",AJ22)))</f>
        <v>0.04</v>
      </c>
      <c r="E22" s="34" t="n">
        <f aca="false">IF(G22="LD50 (median)",1,IF(G22="LDLo (lowest)",0,IF(G22="LD",-1,"")))</f>
        <v>1</v>
      </c>
      <c r="F22" s="34" t="n">
        <f aca="false">IF(O22="🐀 Rat",1,IF(O22="🐭 Mouse",2,IF(O22="🐕 Dog",3,IF(O22="🐵 Monkey",5,IF(O22="🐈 Cat",4,IF(O22="🐇 Rabbit",6,IF(O22="🕊 Pigeon",7,IF(O22="🐹 Guinea Pig",8,IF(O22="🐔 Chicken",9,IF(O22="🐸 Frog",10,IF(O22="🍼 Mammal",10,0)))))))))))</f>
        <v>10</v>
      </c>
      <c r="G22" s="39" t="s">
        <v>47</v>
      </c>
      <c r="H22" s="39" t="s">
        <v>16</v>
      </c>
      <c r="I22" s="14" t="str">
        <f aca="false">IF(H22="IC",-0.3,"")</f>
        <v/>
      </c>
      <c r="J22" s="14" t="str">
        <f aca="false">IF(H22="IV",-0.2,"")</f>
        <v/>
      </c>
      <c r="K22" s="14" t="n">
        <f aca="false">IF(H22="IP",-0.1,"")</f>
        <v>-0.1</v>
      </c>
      <c r="L22" s="14" t="str">
        <f aca="false">IF(H22="IM",0.1,"")</f>
        <v/>
      </c>
      <c r="M22" s="14" t="str">
        <f aca="false">IF(H22="SC",0.2,"")</f>
        <v/>
      </c>
      <c r="N22" s="15" t="str">
        <f aca="false">IF(H22="???",0.2,"")</f>
        <v/>
      </c>
      <c r="O22" s="40" t="s">
        <v>25</v>
      </c>
      <c r="P22" s="17" t="str">
        <f aca="false">IF(SUM(Q22:AI22)&gt;0,"",IF(SUM(Q22:AI22)=0,IF(O22&gt;0,1,"")))</f>
        <v/>
      </c>
      <c r="Q22" s="16" t="str">
        <f aca="false">IF(O22="🐭 Mouse",2,"")</f>
        <v/>
      </c>
      <c r="R22" s="16" t="str">
        <f aca="false">IF(O22="🕊 Pigeon",7,"")</f>
        <v/>
      </c>
      <c r="S22" s="16" t="str">
        <f aca="false">IF(O22="🐇 Rabbit",6,"")</f>
        <v/>
      </c>
      <c r="T22" s="16" t="n">
        <f aca="false">IF(O22="🍼 Mammal",16,"")</f>
        <v>16</v>
      </c>
      <c r="U22" s="16" t="str">
        <f aca="false">IF(O22="🐀 Rat",1,"")</f>
        <v/>
      </c>
      <c r="V22" s="16" t="str">
        <f aca="false">IF(O22="🐕 Dog",3,"")</f>
        <v/>
      </c>
      <c r="W22" s="16" t="str">
        <f aca="false">IF(O22="🐹 Guinea Pig",8,"")</f>
        <v/>
      </c>
      <c r="X22" s="16" t="str">
        <f aca="false">IF(O22="🐔 Chicken",9,"")</f>
        <v/>
      </c>
      <c r="Y22" s="16" t="str">
        <f aca="false">IF(O22="🐵 Monkey",5,"")</f>
        <v/>
      </c>
      <c r="Z22" s="16" t="str">
        <f aca="false">IF(O22="🐸 Frog",10,"")</f>
        <v/>
      </c>
      <c r="AA22" s="16" t="str">
        <f aca="false">IF(O22="🐈 Cat",4,"")</f>
        <v/>
      </c>
      <c r="AB22" s="16" t="str">
        <f aca="false">IF(O22="Gecko",15,"")</f>
        <v/>
      </c>
      <c r="AC22" s="16" t="str">
        <f aca="false">IF(O22="Skink",14,"")</f>
        <v/>
      </c>
      <c r="AD22" s="16" t="str">
        <f aca="false">IF(O22="🐄 Cattle",17,"")</f>
        <v/>
      </c>
      <c r="AE22" s="16" t="str">
        <f aca="false">IF(O22="🐷 Pig",19,"")</f>
        <v/>
      </c>
      <c r="AF22" s="16" t="str">
        <f aca="false">IF(O22="Squirrel",11,"")</f>
        <v/>
      </c>
      <c r="AG22" s="16" t="str">
        <f aca="false">IF(O22="🐝 Honey Bee",20,"")</f>
        <v/>
      </c>
      <c r="AH22" s="16" t="str">
        <f aca="false">IF(O22="🦆 Duck",12,"")</f>
        <v/>
      </c>
      <c r="AI22" s="16" t="str">
        <f aca="false">IF(O22="🐦 Bird",13,"")</f>
        <v/>
      </c>
      <c r="AJ22" s="41" t="s">
        <v>54</v>
      </c>
      <c r="AK22" s="40" t="s">
        <v>79</v>
      </c>
      <c r="AL22" s="42" t="s">
        <v>50</v>
      </c>
      <c r="AM22" s="40" t="s">
        <v>51</v>
      </c>
      <c r="AN22" s="40"/>
    </row>
    <row r="23" customFormat="false" ht="30.75" hidden="false" customHeight="false" outlineLevel="0" collapsed="false">
      <c r="A23" s="38" t="s">
        <v>68</v>
      </c>
      <c r="B23" s="38" t="n">
        <v>2</v>
      </c>
      <c r="C23" s="32" t="n">
        <f aca="false">B23+IF(H23="IV",-0.2,IF(H23="IP",-0.1,IF(H23="IM",0.1,IF(H23="SC",0.2,IF(H23="IC (cerebral)",-0.3,0)))))</f>
        <v>1.9</v>
      </c>
      <c r="D23" s="33" t="n">
        <f aca="false">VALUE(MID(AJ23,1,FIND(" ",AJ23)))</f>
        <v>0.05</v>
      </c>
      <c r="E23" s="34" t="n">
        <f aca="false">IF(G23="LD50 (median)",1,IF(G23="LDLo (lowest)",0,IF(G23="LD",-1,"")))</f>
        <v>1</v>
      </c>
      <c r="F23" s="34" t="n">
        <f aca="false">IF(O23="🐀 Rat",1,IF(O23="🐭 Mouse",2,IF(O23="🐕 Dog",3,IF(O23="🐵 Monkey",5,IF(O23="🐈 Cat",4,IF(O23="🐇 Rabbit",6,IF(O23="🕊 Pigeon",7,IF(O23="🐹 Guinea Pig",8,IF(O23="🐔 Chicken",9,IF(O23="🐸 Frog",10,IF(O23="🍼 Mammal",10,0)))))))))))</f>
        <v>2</v>
      </c>
      <c r="G23" s="39" t="s">
        <v>47</v>
      </c>
      <c r="H23" s="39" t="s">
        <v>16</v>
      </c>
      <c r="I23" s="14" t="str">
        <f aca="false">IF(H23="IC",-0.3,"")</f>
        <v/>
      </c>
      <c r="J23" s="14" t="str">
        <f aca="false">IF(H23="IV",-0.2,"")</f>
        <v/>
      </c>
      <c r="K23" s="14" t="n">
        <f aca="false">IF(H23="IP",-0.1,"")</f>
        <v>-0.1</v>
      </c>
      <c r="L23" s="14" t="str">
        <f aca="false">IF(H23="IM",0.1,"")</f>
        <v/>
      </c>
      <c r="M23" s="14" t="str">
        <f aca="false">IF(H23="SC",0.2,"")</f>
        <v/>
      </c>
      <c r="N23" s="15" t="str">
        <f aca="false">IF(H23="???",0.2,"")</f>
        <v/>
      </c>
      <c r="O23" s="40" t="s">
        <v>22</v>
      </c>
      <c r="P23" s="17" t="str">
        <f aca="false">IF(SUM(Q23:AI23)&gt;0,"",IF(SUM(Q23:AI23)=0,IF(O23&gt;0,1,"")))</f>
        <v/>
      </c>
      <c r="Q23" s="16" t="n">
        <f aca="false">IF(O23="🐭 Mouse",2,"")</f>
        <v>2</v>
      </c>
      <c r="R23" s="16" t="str">
        <f aca="false">IF(O23="🕊 Pigeon",7,"")</f>
        <v/>
      </c>
      <c r="S23" s="16" t="str">
        <f aca="false">IF(O23="🐇 Rabbit",6,"")</f>
        <v/>
      </c>
      <c r="T23" s="16" t="str">
        <f aca="false">IF(O23="🍼 Mammal",16,"")</f>
        <v/>
      </c>
      <c r="U23" s="16" t="str">
        <f aca="false">IF(O23="🐀 Rat",1,"")</f>
        <v/>
      </c>
      <c r="V23" s="16" t="str">
        <f aca="false">IF(O23="🐕 Dog",3,"")</f>
        <v/>
      </c>
      <c r="W23" s="16" t="str">
        <f aca="false">IF(O23="🐹 Guinea Pig",8,"")</f>
        <v/>
      </c>
      <c r="X23" s="16" t="str">
        <f aca="false">IF(O23="🐔 Chicken",9,"")</f>
        <v/>
      </c>
      <c r="Y23" s="16" t="str">
        <f aca="false">IF(O23="🐵 Monkey",5,"")</f>
        <v/>
      </c>
      <c r="Z23" s="16" t="str">
        <f aca="false">IF(O23="🐸 Frog",10,"")</f>
        <v/>
      </c>
      <c r="AA23" s="16" t="str">
        <f aca="false">IF(O23="🐈 Cat",4,"")</f>
        <v/>
      </c>
      <c r="AB23" s="16" t="str">
        <f aca="false">IF(O23="Gecko",15,"")</f>
        <v/>
      </c>
      <c r="AC23" s="16" t="str">
        <f aca="false">IF(O23="Skink",14,"")</f>
        <v/>
      </c>
      <c r="AD23" s="16" t="str">
        <f aca="false">IF(O23="🐄 Cattle",17,"")</f>
        <v/>
      </c>
      <c r="AE23" s="16" t="str">
        <f aca="false">IF(O23="🐷 Pig",19,"")</f>
        <v/>
      </c>
      <c r="AF23" s="16" t="str">
        <f aca="false">IF(O23="Squirrel",11,"")</f>
        <v/>
      </c>
      <c r="AG23" s="16" t="str">
        <f aca="false">IF(O23="🐝 Honey Bee",20,"")</f>
        <v/>
      </c>
      <c r="AH23" s="16" t="str">
        <f aca="false">IF(O23="🦆 Duck",12,"")</f>
        <v/>
      </c>
      <c r="AI23" s="16" t="str">
        <f aca="false">IF(O23="🐦 Bird",13,"")</f>
        <v/>
      </c>
      <c r="AJ23" s="41" t="s">
        <v>80</v>
      </c>
      <c r="AK23" s="40" t="s">
        <v>81</v>
      </c>
      <c r="AL23" s="42" t="s">
        <v>50</v>
      </c>
      <c r="AM23" s="40" t="s">
        <v>51</v>
      </c>
      <c r="AN23" s="40"/>
    </row>
    <row r="24" customFormat="false" ht="30.75" hidden="false" customHeight="false" outlineLevel="0" collapsed="false">
      <c r="A24" s="38" t="s">
        <v>68</v>
      </c>
      <c r="B24" s="38" t="n">
        <v>2</v>
      </c>
      <c r="C24" s="32" t="n">
        <f aca="false">B24+IF(H24="IV",-0.2,IF(H24="IP",-0.1,IF(H24="IM",0.1,IF(H24="SC",0.2,IF(H24="IC (cerebral)",-0.3,0)))))</f>
        <v>2.2</v>
      </c>
      <c r="D24" s="33" t="n">
        <f aca="false">VALUE(MID(AJ24,1,FIND(" ",AJ24)))</f>
        <v>0.099</v>
      </c>
      <c r="E24" s="34" t="n">
        <f aca="false">IF(G24="LD50 (median)",1,IF(G24="LDLo (lowest)",0,IF(G24="LD",-1,"")))</f>
        <v>1</v>
      </c>
      <c r="F24" s="34" t="n">
        <f aca="false">IF(O24="🐀 Rat",1,IF(O24="🐭 Mouse",2,IF(O24="🐕 Dog",3,IF(O24="🐵 Monkey",5,IF(O24="🐈 Cat",4,IF(O24="🐇 Rabbit",6,IF(O24="🕊 Pigeon",7,IF(O24="🐹 Guinea Pig",8,IF(O24="🐔 Chicken",9,IF(O24="🐸 Frog",10,IF(O24="🍼 Mammal",10,0)))))))))))</f>
        <v>2</v>
      </c>
      <c r="G24" s="39" t="s">
        <v>47</v>
      </c>
      <c r="H24" s="39" t="s">
        <v>18</v>
      </c>
      <c r="I24" s="14" t="str">
        <f aca="false">IF(H24="IC",-0.3,"")</f>
        <v/>
      </c>
      <c r="J24" s="14" t="str">
        <f aca="false">IF(H24="IV",-0.2,"")</f>
        <v/>
      </c>
      <c r="K24" s="14" t="str">
        <f aca="false">IF(H24="IP",-0.1,"")</f>
        <v/>
      </c>
      <c r="L24" s="14" t="str">
        <f aca="false">IF(H24="IM",0.1,"")</f>
        <v/>
      </c>
      <c r="M24" s="14" t="n">
        <f aca="false">IF(H24="SC",0.2,"")</f>
        <v>0.2</v>
      </c>
      <c r="N24" s="15" t="str">
        <f aca="false">IF(H24="???",0.2,"")</f>
        <v/>
      </c>
      <c r="O24" s="40" t="s">
        <v>22</v>
      </c>
      <c r="P24" s="17" t="str">
        <f aca="false">IF(SUM(Q24:AI24)&gt;0,"",IF(SUM(Q24:AI24)=0,IF(O24&gt;0,1,"")))</f>
        <v/>
      </c>
      <c r="Q24" s="16" t="n">
        <f aca="false">IF(O24="🐭 Mouse",2,"")</f>
        <v>2</v>
      </c>
      <c r="R24" s="16" t="str">
        <f aca="false">IF(O24="🕊 Pigeon",7,"")</f>
        <v/>
      </c>
      <c r="S24" s="16" t="str">
        <f aca="false">IF(O24="🐇 Rabbit",6,"")</f>
        <v/>
      </c>
      <c r="T24" s="16" t="str">
        <f aca="false">IF(O24="🍼 Mammal",16,"")</f>
        <v/>
      </c>
      <c r="U24" s="16" t="str">
        <f aca="false">IF(O24="🐀 Rat",1,"")</f>
        <v/>
      </c>
      <c r="V24" s="16" t="str">
        <f aca="false">IF(O24="🐕 Dog",3,"")</f>
        <v/>
      </c>
      <c r="W24" s="16" t="str">
        <f aca="false">IF(O24="🐹 Guinea Pig",8,"")</f>
        <v/>
      </c>
      <c r="X24" s="16" t="str">
        <f aca="false">IF(O24="🐔 Chicken",9,"")</f>
        <v/>
      </c>
      <c r="Y24" s="16" t="str">
        <f aca="false">IF(O24="🐵 Monkey",5,"")</f>
        <v/>
      </c>
      <c r="Z24" s="16" t="str">
        <f aca="false">IF(O24="🐸 Frog",10,"")</f>
        <v/>
      </c>
      <c r="AA24" s="16" t="str">
        <f aca="false">IF(O24="🐈 Cat",4,"")</f>
        <v/>
      </c>
      <c r="AB24" s="16" t="str">
        <f aca="false">IF(O24="Gecko",15,"")</f>
        <v/>
      </c>
      <c r="AC24" s="16" t="str">
        <f aca="false">IF(O24="Skink",14,"")</f>
        <v/>
      </c>
      <c r="AD24" s="16" t="str">
        <f aca="false">IF(O24="🐄 Cattle",17,"")</f>
        <v/>
      </c>
      <c r="AE24" s="16" t="str">
        <f aca="false">IF(O24="🐷 Pig",19,"")</f>
        <v/>
      </c>
      <c r="AF24" s="16" t="str">
        <f aca="false">IF(O24="Squirrel",11,"")</f>
        <v/>
      </c>
      <c r="AG24" s="16" t="str">
        <f aca="false">IF(O24="🐝 Honey Bee",20,"")</f>
        <v/>
      </c>
      <c r="AH24" s="16" t="str">
        <f aca="false">IF(O24="🦆 Duck",12,"")</f>
        <v/>
      </c>
      <c r="AI24" s="16" t="str">
        <f aca="false">IF(O24="🐦 Bird",13,"")</f>
        <v/>
      </c>
      <c r="AJ24" s="41" t="s">
        <v>82</v>
      </c>
      <c r="AK24" s="40" t="s">
        <v>57</v>
      </c>
      <c r="AL24" s="42" t="s">
        <v>58</v>
      </c>
      <c r="AM24" s="40" t="s">
        <v>59</v>
      </c>
      <c r="AN24" s="40" t="s">
        <v>83</v>
      </c>
    </row>
    <row r="25" customFormat="false" ht="30.75" hidden="false" customHeight="false" outlineLevel="0" collapsed="false">
      <c r="A25" s="38" t="s">
        <v>68</v>
      </c>
      <c r="B25" s="38" t="n">
        <v>2</v>
      </c>
      <c r="C25" s="32" t="n">
        <f aca="false">B25+IF(H25="IV",-0.2,IF(H25="IP",-0.1,IF(H25="IM",0.1,IF(H25="SC",0.2,IF(H25="IC (cerebral)",-0.3,0)))))</f>
        <v>2.2</v>
      </c>
      <c r="D25" s="33" t="n">
        <f aca="false">VALUE(MID(AJ25,1,FIND(" ",AJ25)))</f>
        <v>0.099</v>
      </c>
      <c r="E25" s="34" t="n">
        <f aca="false">IF(G25="LD50 (median)",1,IF(G25="LDLo (lowest)",0,IF(G25="LD",-1,"")))</f>
        <v>1</v>
      </c>
      <c r="F25" s="34" t="n">
        <f aca="false">IF(O25="🐀 Rat",1,IF(O25="🐭 Mouse",2,IF(O25="🐕 Dog",3,IF(O25="🐵 Monkey",5,IF(O25="🐈 Cat",4,IF(O25="🐇 Rabbit",6,IF(O25="🕊 Pigeon",7,IF(O25="🐹 Guinea Pig",8,IF(O25="🐔 Chicken",9,IF(O25="🐸 Frog",10,IF(O25="🍼 Mammal",10,0)))))))))))</f>
        <v>2</v>
      </c>
      <c r="G25" s="39" t="s">
        <v>47</v>
      </c>
      <c r="H25" s="39" t="s">
        <v>18</v>
      </c>
      <c r="I25" s="14" t="str">
        <f aca="false">IF(H25="IC",-0.3,"")</f>
        <v/>
      </c>
      <c r="J25" s="14" t="str">
        <f aca="false">IF(H25="IV",-0.2,"")</f>
        <v/>
      </c>
      <c r="K25" s="14" t="str">
        <f aca="false">IF(H25="IP",-0.1,"")</f>
        <v/>
      </c>
      <c r="L25" s="14" t="str">
        <f aca="false">IF(H25="IM",0.1,"")</f>
        <v/>
      </c>
      <c r="M25" s="14" t="n">
        <f aca="false">IF(H25="SC",0.2,"")</f>
        <v>0.2</v>
      </c>
      <c r="N25" s="15" t="str">
        <f aca="false">IF(H25="???",0.2,"")</f>
        <v/>
      </c>
      <c r="O25" s="40" t="s">
        <v>22</v>
      </c>
      <c r="P25" s="17" t="str">
        <f aca="false">IF(SUM(Q25:AI25)&gt;0,"",IF(SUM(Q25:AI25)=0,IF(O25&gt;0,1,"")))</f>
        <v/>
      </c>
      <c r="Q25" s="16" t="n">
        <f aca="false">IF(O25="🐭 Mouse",2,"")</f>
        <v>2</v>
      </c>
      <c r="R25" s="16" t="str">
        <f aca="false">IF(O25="🕊 Pigeon",7,"")</f>
        <v/>
      </c>
      <c r="S25" s="16" t="str">
        <f aca="false">IF(O25="🐇 Rabbit",6,"")</f>
        <v/>
      </c>
      <c r="T25" s="16" t="str">
        <f aca="false">IF(O25="🍼 Mammal",16,"")</f>
        <v/>
      </c>
      <c r="U25" s="16" t="str">
        <f aca="false">IF(O25="🐀 Rat",1,"")</f>
        <v/>
      </c>
      <c r="V25" s="16" t="str">
        <f aca="false">IF(O25="🐕 Dog",3,"")</f>
        <v/>
      </c>
      <c r="W25" s="16" t="str">
        <f aca="false">IF(O25="🐹 Guinea Pig",8,"")</f>
        <v/>
      </c>
      <c r="X25" s="16" t="str">
        <f aca="false">IF(O25="🐔 Chicken",9,"")</f>
        <v/>
      </c>
      <c r="Y25" s="16" t="str">
        <f aca="false">IF(O25="🐵 Monkey",5,"")</f>
        <v/>
      </c>
      <c r="Z25" s="16" t="str">
        <f aca="false">IF(O25="🐸 Frog",10,"")</f>
        <v/>
      </c>
      <c r="AA25" s="16" t="str">
        <f aca="false">IF(O25="🐈 Cat",4,"")</f>
        <v/>
      </c>
      <c r="AB25" s="16" t="str">
        <f aca="false">IF(O25="Gecko",15,"")</f>
        <v/>
      </c>
      <c r="AC25" s="16" t="str">
        <f aca="false">IF(O25="Skink",14,"")</f>
        <v/>
      </c>
      <c r="AD25" s="16" t="str">
        <f aca="false">IF(O25="🐄 Cattle",17,"")</f>
        <v/>
      </c>
      <c r="AE25" s="16" t="str">
        <f aca="false">IF(O25="🐷 Pig",19,"")</f>
        <v/>
      </c>
      <c r="AF25" s="16" t="str">
        <f aca="false">IF(O25="Squirrel",11,"")</f>
        <v/>
      </c>
      <c r="AG25" s="16" t="str">
        <f aca="false">IF(O25="🐝 Honey Bee",20,"")</f>
        <v/>
      </c>
      <c r="AH25" s="16" t="str">
        <f aca="false">IF(O25="🦆 Duck",12,"")</f>
        <v/>
      </c>
      <c r="AI25" s="16" t="str">
        <f aca="false">IF(O25="🐦 Bird",13,"")</f>
        <v/>
      </c>
      <c r="AJ25" s="41" t="s">
        <v>82</v>
      </c>
      <c r="AK25" s="40" t="s">
        <v>61</v>
      </c>
      <c r="AL25" s="42" t="s">
        <v>50</v>
      </c>
      <c r="AM25" s="40" t="s">
        <v>51</v>
      </c>
      <c r="AN25" s="40"/>
    </row>
    <row r="26" customFormat="false" ht="30.75" hidden="false" customHeight="false" outlineLevel="0" collapsed="false">
      <c r="A26" s="38" t="s">
        <v>68</v>
      </c>
      <c r="B26" s="38" t="n">
        <v>2</v>
      </c>
      <c r="C26" s="32" t="n">
        <f aca="false">B26+IF(H26="IV",-0.2,IF(H26="IP",-0.1,IF(H26="IM",0.1,IF(H26="SC",0.2,IF(H26="IC (cerebral)",-0.3,0)))))</f>
        <v>2.2</v>
      </c>
      <c r="D26" s="33" t="n">
        <f aca="false">VALUE(MID(AJ26,1,FIND(" ",AJ26)))</f>
        <v>0.118</v>
      </c>
      <c r="E26" s="34" t="n">
        <f aca="false">IF(G26="LD50 (median)",1,IF(G26="LDLo (lowest)",0,IF(G26="LD",-1,"")))</f>
        <v>1</v>
      </c>
      <c r="F26" s="34" t="n">
        <f aca="false">IF(O26="🐀 Rat",1,IF(O26="🐭 Mouse",2,IF(O26="🐕 Dog",3,IF(O26="🐵 Monkey",5,IF(O26="🐈 Cat",4,IF(O26="🐇 Rabbit",6,IF(O26="🕊 Pigeon",7,IF(O26="🐹 Guinea Pig",8,IF(O26="🐔 Chicken",9,IF(O26="🐸 Frog",10,IF(O26="🍼 Mammal",10,0)))))))))))</f>
        <v>2</v>
      </c>
      <c r="G26" s="39" t="s">
        <v>47</v>
      </c>
      <c r="H26" s="39" t="s">
        <v>18</v>
      </c>
      <c r="I26" s="14" t="str">
        <f aca="false">IF(H26="IC",-0.3,"")</f>
        <v/>
      </c>
      <c r="J26" s="14" t="str">
        <f aca="false">IF(H26="IV",-0.2,"")</f>
        <v/>
      </c>
      <c r="K26" s="14" t="str">
        <f aca="false">IF(H26="IP",-0.1,"")</f>
        <v/>
      </c>
      <c r="L26" s="14" t="str">
        <f aca="false">IF(H26="IM",0.1,"")</f>
        <v/>
      </c>
      <c r="M26" s="14" t="n">
        <f aca="false">IF(H26="SC",0.2,"")</f>
        <v>0.2</v>
      </c>
      <c r="N26" s="15" t="str">
        <f aca="false">IF(H26="???",0.2,"")</f>
        <v/>
      </c>
      <c r="O26" s="40" t="s">
        <v>22</v>
      </c>
      <c r="P26" s="17" t="str">
        <f aca="false">IF(SUM(Q26:AI26)&gt;0,"",IF(SUM(Q26:AI26)=0,IF(O26&gt;0,1,"")))</f>
        <v/>
      </c>
      <c r="Q26" s="16" t="n">
        <f aca="false">IF(O26="🐭 Mouse",2,"")</f>
        <v>2</v>
      </c>
      <c r="R26" s="16" t="str">
        <f aca="false">IF(O26="🕊 Pigeon",7,"")</f>
        <v/>
      </c>
      <c r="S26" s="16" t="str">
        <f aca="false">IF(O26="🐇 Rabbit",6,"")</f>
        <v/>
      </c>
      <c r="T26" s="16" t="str">
        <f aca="false">IF(O26="🍼 Mammal",16,"")</f>
        <v/>
      </c>
      <c r="U26" s="16" t="str">
        <f aca="false">IF(O26="🐀 Rat",1,"")</f>
        <v/>
      </c>
      <c r="V26" s="16" t="str">
        <f aca="false">IF(O26="🐕 Dog",3,"")</f>
        <v/>
      </c>
      <c r="W26" s="16" t="str">
        <f aca="false">IF(O26="🐹 Guinea Pig",8,"")</f>
        <v/>
      </c>
      <c r="X26" s="16" t="str">
        <f aca="false">IF(O26="🐔 Chicken",9,"")</f>
        <v/>
      </c>
      <c r="Y26" s="16" t="str">
        <f aca="false">IF(O26="🐵 Monkey",5,"")</f>
        <v/>
      </c>
      <c r="Z26" s="16" t="str">
        <f aca="false">IF(O26="🐸 Frog",10,"")</f>
        <v/>
      </c>
      <c r="AA26" s="16" t="str">
        <f aca="false">IF(O26="🐈 Cat",4,"")</f>
        <v/>
      </c>
      <c r="AB26" s="16" t="str">
        <f aca="false">IF(O26="Gecko",15,"")</f>
        <v/>
      </c>
      <c r="AC26" s="16" t="str">
        <f aca="false">IF(O26="Skink",14,"")</f>
        <v/>
      </c>
      <c r="AD26" s="16" t="str">
        <f aca="false">IF(O26="🐄 Cattle",17,"")</f>
        <v/>
      </c>
      <c r="AE26" s="16" t="str">
        <f aca="false">IF(O26="🐷 Pig",19,"")</f>
        <v/>
      </c>
      <c r="AF26" s="16" t="str">
        <f aca="false">IF(O26="Squirrel",11,"")</f>
        <v/>
      </c>
      <c r="AG26" s="16" t="str">
        <f aca="false">IF(O26="🐝 Honey Bee",20,"")</f>
        <v/>
      </c>
      <c r="AH26" s="16" t="str">
        <f aca="false">IF(O26="🦆 Duck",12,"")</f>
        <v/>
      </c>
      <c r="AI26" s="16" t="str">
        <f aca="false">IF(O26="🐦 Bird",13,"")</f>
        <v/>
      </c>
      <c r="AJ26" s="41" t="s">
        <v>84</v>
      </c>
      <c r="AK26" s="40" t="s">
        <v>57</v>
      </c>
      <c r="AL26" s="42" t="s">
        <v>58</v>
      </c>
      <c r="AM26" s="40" t="s">
        <v>59</v>
      </c>
      <c r="AN26" s="40" t="s">
        <v>63</v>
      </c>
    </row>
    <row r="27" customFormat="false" ht="30.75" hidden="false" customHeight="false" outlineLevel="0" collapsed="false">
      <c r="A27" s="38" t="s">
        <v>68</v>
      </c>
      <c r="B27" s="38" t="n">
        <v>2</v>
      </c>
      <c r="C27" s="32" t="n">
        <f aca="false">B27+IF(H27="IV",-0.2,IF(H27="IP",-0.1,IF(H27="IM",0.1,IF(H27="SC",0.2,IF(H27="IC (cerebral)",-0.3,0)))))</f>
        <v>2.2</v>
      </c>
      <c r="D27" s="33" t="n">
        <f aca="false">VALUE(MID(AJ27,1,FIND(" ",AJ27)))</f>
        <v>0.118</v>
      </c>
      <c r="E27" s="34" t="n">
        <f aca="false">IF(G27="LD50 (median)",1,IF(G27="LDLo (lowest)",0,IF(G27="LD",-1,"")))</f>
        <v>1</v>
      </c>
      <c r="F27" s="34" t="n">
        <f aca="false">IF(O27="🐀 Rat",1,IF(O27="🐭 Mouse",2,IF(O27="🐕 Dog",3,IF(O27="🐵 Monkey",5,IF(O27="🐈 Cat",4,IF(O27="🐇 Rabbit",6,IF(O27="🕊 Pigeon",7,IF(O27="🐹 Guinea Pig",8,IF(O27="🐔 Chicken",9,IF(O27="🐸 Frog",10,IF(O27="🍼 Mammal",10,0)))))))))))</f>
        <v>2</v>
      </c>
      <c r="G27" s="39" t="s">
        <v>47</v>
      </c>
      <c r="H27" s="39" t="s">
        <v>18</v>
      </c>
      <c r="I27" s="14" t="str">
        <f aca="false">IF(H27="IC",-0.3,"")</f>
        <v/>
      </c>
      <c r="J27" s="14" t="str">
        <f aca="false">IF(H27="IV",-0.2,"")</f>
        <v/>
      </c>
      <c r="K27" s="14" t="str">
        <f aca="false">IF(H27="IP",-0.1,"")</f>
        <v/>
      </c>
      <c r="L27" s="14" t="str">
        <f aca="false">IF(H27="IM",0.1,"")</f>
        <v/>
      </c>
      <c r="M27" s="14" t="n">
        <f aca="false">IF(H27="SC",0.2,"")</f>
        <v>0.2</v>
      </c>
      <c r="N27" s="15" t="str">
        <f aca="false">IF(H27="???",0.2,"")</f>
        <v/>
      </c>
      <c r="O27" s="40" t="s">
        <v>22</v>
      </c>
      <c r="P27" s="17" t="str">
        <f aca="false">IF(SUM(Q27:AI27)&gt;0,"",IF(SUM(Q27:AI27)=0,IF(O27&gt;0,1,"")))</f>
        <v/>
      </c>
      <c r="Q27" s="16" t="n">
        <f aca="false">IF(O27="🐭 Mouse",2,"")</f>
        <v>2</v>
      </c>
      <c r="R27" s="16" t="str">
        <f aca="false">IF(O27="🕊 Pigeon",7,"")</f>
        <v/>
      </c>
      <c r="S27" s="16" t="str">
        <f aca="false">IF(O27="🐇 Rabbit",6,"")</f>
        <v/>
      </c>
      <c r="T27" s="16" t="str">
        <f aca="false">IF(O27="🍼 Mammal",16,"")</f>
        <v/>
      </c>
      <c r="U27" s="16" t="str">
        <f aca="false">IF(O27="🐀 Rat",1,"")</f>
        <v/>
      </c>
      <c r="V27" s="16" t="str">
        <f aca="false">IF(O27="🐕 Dog",3,"")</f>
        <v/>
      </c>
      <c r="W27" s="16" t="str">
        <f aca="false">IF(O27="🐹 Guinea Pig",8,"")</f>
        <v/>
      </c>
      <c r="X27" s="16" t="str">
        <f aca="false">IF(O27="🐔 Chicken",9,"")</f>
        <v/>
      </c>
      <c r="Y27" s="16" t="str">
        <f aca="false">IF(O27="🐵 Monkey",5,"")</f>
        <v/>
      </c>
      <c r="Z27" s="16" t="str">
        <f aca="false">IF(O27="🐸 Frog",10,"")</f>
        <v/>
      </c>
      <c r="AA27" s="16" t="str">
        <f aca="false">IF(O27="🐈 Cat",4,"")</f>
        <v/>
      </c>
      <c r="AB27" s="16" t="str">
        <f aca="false">IF(O27="Gecko",15,"")</f>
        <v/>
      </c>
      <c r="AC27" s="16" t="str">
        <f aca="false">IF(O27="Skink",14,"")</f>
        <v/>
      </c>
      <c r="AD27" s="16" t="str">
        <f aca="false">IF(O27="🐄 Cattle",17,"")</f>
        <v/>
      </c>
      <c r="AE27" s="16" t="str">
        <f aca="false">IF(O27="🐷 Pig",19,"")</f>
        <v/>
      </c>
      <c r="AF27" s="16" t="str">
        <f aca="false">IF(O27="Squirrel",11,"")</f>
        <v/>
      </c>
      <c r="AG27" s="16" t="str">
        <f aca="false">IF(O27="🐝 Honey Bee",20,"")</f>
        <v/>
      </c>
      <c r="AH27" s="16" t="str">
        <f aca="false">IF(O27="🦆 Duck",12,"")</f>
        <v/>
      </c>
      <c r="AI27" s="16" t="str">
        <f aca="false">IF(O27="🐦 Bird",13,"")</f>
        <v/>
      </c>
      <c r="AJ27" s="41" t="s">
        <v>84</v>
      </c>
      <c r="AK27" s="40" t="s">
        <v>57</v>
      </c>
      <c r="AL27" s="42" t="s">
        <v>58</v>
      </c>
      <c r="AM27" s="40" t="s">
        <v>59</v>
      </c>
      <c r="AN27" s="40" t="s">
        <v>85</v>
      </c>
    </row>
    <row r="28" customFormat="false" ht="30.75" hidden="false" customHeight="false" outlineLevel="0" collapsed="false">
      <c r="A28" s="38" t="s">
        <v>68</v>
      </c>
      <c r="B28" s="38" t="n">
        <v>2</v>
      </c>
      <c r="C28" s="32" t="n">
        <f aca="false">B28+IF(H28="IV",-0.2,IF(H28="IP",-0.1,IF(H28="IM",0.1,IF(H28="SC",0.2,IF(H28="IC (cerebral)",-0.3,0)))))</f>
        <v>2.2</v>
      </c>
      <c r="D28" s="33" t="n">
        <f aca="false">VALUE(MID(AJ28,1,FIND(" ",AJ28)))</f>
        <v>0.118</v>
      </c>
      <c r="E28" s="34" t="n">
        <f aca="false">IF(G28="LD50 (median)",1,IF(G28="LDLo (lowest)",0,IF(G28="LD",-1,"")))</f>
        <v>1</v>
      </c>
      <c r="F28" s="34" t="n">
        <f aca="false">IF(O28="🐀 Rat",1,IF(O28="🐭 Mouse",2,IF(O28="🐕 Dog",3,IF(O28="🐵 Monkey",5,IF(O28="🐈 Cat",4,IF(O28="🐇 Rabbit",6,IF(O28="🕊 Pigeon",7,IF(O28="🐹 Guinea Pig",8,IF(O28="🐔 Chicken",9,IF(O28="🐸 Frog",10,IF(O28="🍼 Mammal",10,0)))))))))))</f>
        <v>2</v>
      </c>
      <c r="G28" s="39" t="s">
        <v>47</v>
      </c>
      <c r="H28" s="39" t="s">
        <v>18</v>
      </c>
      <c r="I28" s="14" t="str">
        <f aca="false">IF(H28="IC",-0.3,"")</f>
        <v/>
      </c>
      <c r="J28" s="14" t="str">
        <f aca="false">IF(H28="IV",-0.2,"")</f>
        <v/>
      </c>
      <c r="K28" s="14" t="str">
        <f aca="false">IF(H28="IP",-0.1,"")</f>
        <v/>
      </c>
      <c r="L28" s="14" t="str">
        <f aca="false">IF(H28="IM",0.1,"")</f>
        <v/>
      </c>
      <c r="M28" s="14" t="n">
        <f aca="false">IF(H28="SC",0.2,"")</f>
        <v>0.2</v>
      </c>
      <c r="N28" s="15" t="str">
        <f aca="false">IF(H28="???",0.2,"")</f>
        <v/>
      </c>
      <c r="O28" s="40" t="s">
        <v>22</v>
      </c>
      <c r="P28" s="17" t="str">
        <f aca="false">IF(SUM(Q28:AI28)&gt;0,"",IF(SUM(Q28:AI28)=0,IF(O28&gt;0,1,"")))</f>
        <v/>
      </c>
      <c r="Q28" s="16" t="n">
        <f aca="false">IF(O28="🐭 Mouse",2,"")</f>
        <v>2</v>
      </c>
      <c r="R28" s="16" t="str">
        <f aca="false">IF(O28="🕊 Pigeon",7,"")</f>
        <v/>
      </c>
      <c r="S28" s="16" t="str">
        <f aca="false">IF(O28="🐇 Rabbit",6,"")</f>
        <v/>
      </c>
      <c r="T28" s="16" t="str">
        <f aca="false">IF(O28="🍼 Mammal",16,"")</f>
        <v/>
      </c>
      <c r="U28" s="16" t="str">
        <f aca="false">IF(O28="🐀 Rat",1,"")</f>
        <v/>
      </c>
      <c r="V28" s="16" t="str">
        <f aca="false">IF(O28="🐕 Dog",3,"")</f>
        <v/>
      </c>
      <c r="W28" s="16" t="str">
        <f aca="false">IF(O28="🐹 Guinea Pig",8,"")</f>
        <v/>
      </c>
      <c r="X28" s="16" t="str">
        <f aca="false">IF(O28="🐔 Chicken",9,"")</f>
        <v/>
      </c>
      <c r="Y28" s="16" t="str">
        <f aca="false">IF(O28="🐵 Monkey",5,"")</f>
        <v/>
      </c>
      <c r="Z28" s="16" t="str">
        <f aca="false">IF(O28="🐸 Frog",10,"")</f>
        <v/>
      </c>
      <c r="AA28" s="16" t="str">
        <f aca="false">IF(O28="🐈 Cat",4,"")</f>
        <v/>
      </c>
      <c r="AB28" s="16" t="str">
        <f aca="false">IF(O28="Gecko",15,"")</f>
        <v/>
      </c>
      <c r="AC28" s="16" t="str">
        <f aca="false">IF(O28="Skink",14,"")</f>
        <v/>
      </c>
      <c r="AD28" s="16" t="str">
        <f aca="false">IF(O28="🐄 Cattle",17,"")</f>
        <v/>
      </c>
      <c r="AE28" s="16" t="str">
        <f aca="false">IF(O28="🐷 Pig",19,"")</f>
        <v/>
      </c>
      <c r="AF28" s="16" t="str">
        <f aca="false">IF(O28="Squirrel",11,"")</f>
        <v/>
      </c>
      <c r="AG28" s="16" t="str">
        <f aca="false">IF(O28="🐝 Honey Bee",20,"")</f>
        <v/>
      </c>
      <c r="AH28" s="16" t="str">
        <f aca="false">IF(O28="🦆 Duck",12,"")</f>
        <v/>
      </c>
      <c r="AI28" s="16" t="str">
        <f aca="false">IF(O28="🐦 Bird",13,"")</f>
        <v/>
      </c>
      <c r="AJ28" s="41" t="s">
        <v>84</v>
      </c>
      <c r="AK28" s="40" t="s">
        <v>65</v>
      </c>
      <c r="AL28" s="42" t="s">
        <v>50</v>
      </c>
      <c r="AM28" s="40" t="s">
        <v>51</v>
      </c>
      <c r="AN28" s="40"/>
    </row>
    <row r="29" customFormat="false" ht="30.75" hidden="false" customHeight="false" outlineLevel="0" collapsed="false">
      <c r="A29" s="38" t="s">
        <v>86</v>
      </c>
      <c r="B29" s="38" t="n">
        <v>2</v>
      </c>
      <c r="C29" s="32" t="n">
        <f aca="false">B29+IF(H29="IV",-0.2,IF(H29="IP",-0.1,IF(H29="IM",0.1,IF(H29="SC",0.2,IF(H29="IC (cerebral)",-0.3,0)))))</f>
        <v>2.2</v>
      </c>
      <c r="D29" s="33" t="n">
        <f aca="false">VALUE(MID(AJ29,1,FIND(" ",AJ29)))</f>
        <v>0.124</v>
      </c>
      <c r="E29" s="34" t="n">
        <f aca="false">IF(G29="LD50 (median)",1,IF(G29="LDLo (lowest)",0,IF(G29="LD",-1,"")))</f>
        <v>1</v>
      </c>
      <c r="F29" s="34" t="n">
        <f aca="false">IF(O29="🐀 Rat",1,IF(O29="🐭 Mouse",2,IF(O29="🐕 Dog",3,IF(O29="🐵 Monkey",5,IF(O29="🐈 Cat",4,IF(O29="🐇 Rabbit",6,IF(O29="🕊 Pigeon",7,IF(O29="🐹 Guinea Pig",8,IF(O29="🐔 Chicken",9,IF(O29="🐸 Frog",10,IF(O29="🍼 Mammal",10,0)))))))))))</f>
        <v>2</v>
      </c>
      <c r="G29" s="39" t="s">
        <v>47</v>
      </c>
      <c r="H29" s="39" t="s">
        <v>18</v>
      </c>
      <c r="I29" s="14" t="str">
        <f aca="false">IF(H29="IC",-0.3,"")</f>
        <v/>
      </c>
      <c r="J29" s="14" t="str">
        <f aca="false">IF(H29="IV",-0.2,"")</f>
        <v/>
      </c>
      <c r="K29" s="14" t="str">
        <f aca="false">IF(H29="IP",-0.1,"")</f>
        <v/>
      </c>
      <c r="L29" s="14" t="str">
        <f aca="false">IF(H29="IM",0.1,"")</f>
        <v/>
      </c>
      <c r="M29" s="14" t="n">
        <f aca="false">IF(H29="SC",0.2,"")</f>
        <v>0.2</v>
      </c>
      <c r="N29" s="15" t="str">
        <f aca="false">IF(H29="???",0.2,"")</f>
        <v/>
      </c>
      <c r="O29" s="40" t="s">
        <v>22</v>
      </c>
      <c r="P29" s="17" t="str">
        <f aca="false">IF(SUM(Q29:AI29)&gt;0,"",IF(SUM(Q29:AI29)=0,IF(O29&gt;0,1,"")))</f>
        <v/>
      </c>
      <c r="Q29" s="16" t="n">
        <f aca="false">IF(O29="🐭 Mouse",2,"")</f>
        <v>2</v>
      </c>
      <c r="R29" s="16" t="str">
        <f aca="false">IF(O29="🕊 Pigeon",7,"")</f>
        <v/>
      </c>
      <c r="S29" s="16" t="str">
        <f aca="false">IF(O29="🐇 Rabbit",6,"")</f>
        <v/>
      </c>
      <c r="T29" s="16" t="str">
        <f aca="false">IF(O29="🍼 Mammal",16,"")</f>
        <v/>
      </c>
      <c r="U29" s="16" t="str">
        <f aca="false">IF(O29="🐀 Rat",1,"")</f>
        <v/>
      </c>
      <c r="V29" s="16" t="str">
        <f aca="false">IF(O29="🐕 Dog",3,"")</f>
        <v/>
      </c>
      <c r="W29" s="16" t="str">
        <f aca="false">IF(O29="🐹 Guinea Pig",8,"")</f>
        <v/>
      </c>
      <c r="X29" s="16" t="str">
        <f aca="false">IF(O29="🐔 Chicken",9,"")</f>
        <v/>
      </c>
      <c r="Y29" s="16" t="str">
        <f aca="false">IF(O29="🐵 Monkey",5,"")</f>
        <v/>
      </c>
      <c r="Z29" s="16" t="str">
        <f aca="false">IF(O29="🐸 Frog",10,"")</f>
        <v/>
      </c>
      <c r="AA29" s="16" t="str">
        <f aca="false">IF(O29="🐈 Cat",4,"")</f>
        <v/>
      </c>
      <c r="AB29" s="16" t="str">
        <f aca="false">IF(O29="Gecko",15,"")</f>
        <v/>
      </c>
      <c r="AC29" s="16" t="str">
        <f aca="false">IF(O29="Skink",14,"")</f>
        <v/>
      </c>
      <c r="AD29" s="16" t="str">
        <f aca="false">IF(O29="🐄 Cattle",17,"")</f>
        <v/>
      </c>
      <c r="AE29" s="16" t="str">
        <f aca="false">IF(O29="🐷 Pig",19,"")</f>
        <v/>
      </c>
      <c r="AF29" s="16" t="str">
        <f aca="false">IF(O29="Squirrel",11,"")</f>
        <v/>
      </c>
      <c r="AG29" s="16" t="str">
        <f aca="false">IF(O29="🐝 Honey Bee",20,"")</f>
        <v/>
      </c>
      <c r="AH29" s="16" t="str">
        <f aca="false">IF(O29="🦆 Duck",12,"")</f>
        <v/>
      </c>
      <c r="AI29" s="16" t="str">
        <f aca="false">IF(O29="🐦 Bird",13,"")</f>
        <v/>
      </c>
      <c r="AJ29" s="41" t="s">
        <v>87</v>
      </c>
      <c r="AK29" s="40" t="s">
        <v>57</v>
      </c>
      <c r="AL29" s="42" t="s">
        <v>58</v>
      </c>
      <c r="AM29" s="40" t="s">
        <v>59</v>
      </c>
      <c r="AN29" s="40" t="s">
        <v>83</v>
      </c>
    </row>
    <row r="30" customFormat="false" ht="30.75" hidden="false" customHeight="false" outlineLevel="0" collapsed="false">
      <c r="A30" s="38" t="s">
        <v>86</v>
      </c>
      <c r="B30" s="38" t="n">
        <v>2</v>
      </c>
      <c r="C30" s="32" t="n">
        <f aca="false">B30+IF(H30="IV",-0.2,IF(H30="IP",-0.1,IF(H30="IM",0.1,IF(H30="SC",0.2,IF(H30="IC (cerebral)",-0.3,0)))))</f>
        <v>2.2</v>
      </c>
      <c r="D30" s="33" t="n">
        <f aca="false">VALUE(MID(AJ30,1,FIND(" ",AJ30)))</f>
        <v>0.124</v>
      </c>
      <c r="E30" s="34" t="n">
        <f aca="false">IF(G30="LD50 (median)",1,IF(G30="LDLo (lowest)",0,IF(G30="LD",-1,"")))</f>
        <v>1</v>
      </c>
      <c r="F30" s="34" t="n">
        <f aca="false">IF(O30="🐀 Rat",1,IF(O30="🐭 Mouse",2,IF(O30="🐕 Dog",3,IF(O30="🐵 Monkey",5,IF(O30="🐈 Cat",4,IF(O30="🐇 Rabbit",6,IF(O30="🕊 Pigeon",7,IF(O30="🐹 Guinea Pig",8,IF(O30="🐔 Chicken",9,IF(O30="🐸 Frog",10,IF(O30="🍼 Mammal",10,0)))))))))))</f>
        <v>2</v>
      </c>
      <c r="G30" s="39" t="s">
        <v>47</v>
      </c>
      <c r="H30" s="39" t="s">
        <v>18</v>
      </c>
      <c r="I30" s="14" t="str">
        <f aca="false">IF(H30="IC",-0.3,"")</f>
        <v/>
      </c>
      <c r="J30" s="14" t="str">
        <f aca="false">IF(H30="IV",-0.2,"")</f>
        <v/>
      </c>
      <c r="K30" s="14" t="str">
        <f aca="false">IF(H30="IP",-0.1,"")</f>
        <v/>
      </c>
      <c r="L30" s="14" t="str">
        <f aca="false">IF(H30="IM",0.1,"")</f>
        <v/>
      </c>
      <c r="M30" s="14" t="n">
        <f aca="false">IF(H30="SC",0.2,"")</f>
        <v>0.2</v>
      </c>
      <c r="N30" s="15" t="str">
        <f aca="false">IF(H30="???",0.2,"")</f>
        <v/>
      </c>
      <c r="O30" s="40" t="s">
        <v>22</v>
      </c>
      <c r="P30" s="17" t="str">
        <f aca="false">IF(SUM(Q30:AI30)&gt;0,"",IF(SUM(Q30:AI30)=0,IF(O30&gt;0,1,"")))</f>
        <v/>
      </c>
      <c r="Q30" s="16" t="n">
        <f aca="false">IF(O30="🐭 Mouse",2,"")</f>
        <v>2</v>
      </c>
      <c r="R30" s="16" t="str">
        <f aca="false">IF(O30="🕊 Pigeon",7,"")</f>
        <v/>
      </c>
      <c r="S30" s="16" t="str">
        <f aca="false">IF(O30="🐇 Rabbit",6,"")</f>
        <v/>
      </c>
      <c r="T30" s="16" t="str">
        <f aca="false">IF(O30="🍼 Mammal",16,"")</f>
        <v/>
      </c>
      <c r="U30" s="16" t="str">
        <f aca="false">IF(O30="🐀 Rat",1,"")</f>
        <v/>
      </c>
      <c r="V30" s="16" t="str">
        <f aca="false">IF(O30="🐕 Dog",3,"")</f>
        <v/>
      </c>
      <c r="W30" s="16" t="str">
        <f aca="false">IF(O30="🐹 Guinea Pig",8,"")</f>
        <v/>
      </c>
      <c r="X30" s="16" t="str">
        <f aca="false">IF(O30="🐔 Chicken",9,"")</f>
        <v/>
      </c>
      <c r="Y30" s="16" t="str">
        <f aca="false">IF(O30="🐵 Monkey",5,"")</f>
        <v/>
      </c>
      <c r="Z30" s="16" t="str">
        <f aca="false">IF(O30="🐸 Frog",10,"")</f>
        <v/>
      </c>
      <c r="AA30" s="16" t="str">
        <f aca="false">IF(O30="🐈 Cat",4,"")</f>
        <v/>
      </c>
      <c r="AB30" s="16" t="str">
        <f aca="false">IF(O30="Gecko",15,"")</f>
        <v/>
      </c>
      <c r="AC30" s="16" t="str">
        <f aca="false">IF(O30="Skink",14,"")</f>
        <v/>
      </c>
      <c r="AD30" s="16" t="str">
        <f aca="false">IF(O30="🐄 Cattle",17,"")</f>
        <v/>
      </c>
      <c r="AE30" s="16" t="str">
        <f aca="false">IF(O30="🐷 Pig",19,"")</f>
        <v/>
      </c>
      <c r="AF30" s="16" t="str">
        <f aca="false">IF(O30="Squirrel",11,"")</f>
        <v/>
      </c>
      <c r="AG30" s="16" t="str">
        <f aca="false">IF(O30="🐝 Honey Bee",20,"")</f>
        <v/>
      </c>
      <c r="AH30" s="16" t="str">
        <f aca="false">IF(O30="🦆 Duck",12,"")</f>
        <v/>
      </c>
      <c r="AI30" s="16" t="str">
        <f aca="false">IF(O30="🐦 Bird",13,"")</f>
        <v/>
      </c>
      <c r="AJ30" s="41" t="s">
        <v>87</v>
      </c>
      <c r="AK30" s="40" t="s">
        <v>61</v>
      </c>
      <c r="AL30" s="42" t="s">
        <v>50</v>
      </c>
      <c r="AM30" s="40" t="s">
        <v>51</v>
      </c>
      <c r="AN30" s="40"/>
    </row>
    <row r="31" customFormat="false" ht="30.75" hidden="false" customHeight="false" outlineLevel="0" collapsed="false">
      <c r="A31" s="38" t="s">
        <v>68</v>
      </c>
      <c r="B31" s="38" t="n">
        <v>2</v>
      </c>
      <c r="C31" s="32" t="n">
        <f aca="false">B31+IF(H31="IV",-0.2,IF(H31="IP",-0.1,IF(H31="IM",0.1,IF(H31="SC",0.2,IF(H31="IC (cerebral)",-0.3,0)))))</f>
        <v>2.2</v>
      </c>
      <c r="D31" s="33" t="n">
        <f aca="false">VALUE(MID(AJ31,1,FIND(" ",AJ31)))</f>
        <v>0.131</v>
      </c>
      <c r="E31" s="34" t="n">
        <f aca="false">IF(G31="LD50 (median)",1,IF(G31="LDLo (lowest)",0,IF(G31="LD",-1,"")))</f>
        <v>1</v>
      </c>
      <c r="F31" s="34" t="n">
        <f aca="false">IF(O31="🐀 Rat",1,IF(O31="🐭 Mouse",2,IF(O31="🐕 Dog",3,IF(O31="🐵 Monkey",5,IF(O31="🐈 Cat",4,IF(O31="🐇 Rabbit",6,IF(O31="🕊 Pigeon",7,IF(O31="🐹 Guinea Pig",8,IF(O31="🐔 Chicken",9,IF(O31="🐸 Frog",10,IF(O31="🍼 Mammal",10,0)))))))))))</f>
        <v>2</v>
      </c>
      <c r="G31" s="39" t="s">
        <v>47</v>
      </c>
      <c r="H31" s="39" t="s">
        <v>18</v>
      </c>
      <c r="I31" s="14" t="str">
        <f aca="false">IF(H31="IC",-0.3,"")</f>
        <v/>
      </c>
      <c r="J31" s="14" t="str">
        <f aca="false">IF(H31="IV",-0.2,"")</f>
        <v/>
      </c>
      <c r="K31" s="14" t="str">
        <f aca="false">IF(H31="IP",-0.1,"")</f>
        <v/>
      </c>
      <c r="L31" s="14" t="str">
        <f aca="false">IF(H31="IM",0.1,"")</f>
        <v/>
      </c>
      <c r="M31" s="14" t="n">
        <f aca="false">IF(H31="SC",0.2,"")</f>
        <v>0.2</v>
      </c>
      <c r="N31" s="15" t="str">
        <f aca="false">IF(H31="???",0.2,"")</f>
        <v/>
      </c>
      <c r="O31" s="40" t="s">
        <v>22</v>
      </c>
      <c r="P31" s="17" t="str">
        <f aca="false">IF(SUM(Q31:AI31)&gt;0,"",IF(SUM(Q31:AI31)=0,IF(O31&gt;0,1,"")))</f>
        <v/>
      </c>
      <c r="Q31" s="16" t="n">
        <f aca="false">IF(O31="🐭 Mouse",2,"")</f>
        <v>2</v>
      </c>
      <c r="R31" s="16" t="str">
        <f aca="false">IF(O31="🕊 Pigeon",7,"")</f>
        <v/>
      </c>
      <c r="S31" s="16" t="str">
        <f aca="false">IF(O31="🐇 Rabbit",6,"")</f>
        <v/>
      </c>
      <c r="T31" s="16" t="str">
        <f aca="false">IF(O31="🍼 Mammal",16,"")</f>
        <v/>
      </c>
      <c r="U31" s="16" t="str">
        <f aca="false">IF(O31="🐀 Rat",1,"")</f>
        <v/>
      </c>
      <c r="V31" s="16" t="str">
        <f aca="false">IF(O31="🐕 Dog",3,"")</f>
        <v/>
      </c>
      <c r="W31" s="16" t="str">
        <f aca="false">IF(O31="🐹 Guinea Pig",8,"")</f>
        <v/>
      </c>
      <c r="X31" s="16" t="str">
        <f aca="false">IF(O31="🐔 Chicken",9,"")</f>
        <v/>
      </c>
      <c r="Y31" s="16" t="str">
        <f aca="false">IF(O31="🐵 Monkey",5,"")</f>
        <v/>
      </c>
      <c r="Z31" s="16" t="str">
        <f aca="false">IF(O31="🐸 Frog",10,"")</f>
        <v/>
      </c>
      <c r="AA31" s="16" t="str">
        <f aca="false">IF(O31="🐈 Cat",4,"")</f>
        <v/>
      </c>
      <c r="AB31" s="16" t="str">
        <f aca="false">IF(O31="Gecko",15,"")</f>
        <v/>
      </c>
      <c r="AC31" s="16" t="str">
        <f aca="false">IF(O31="Skink",14,"")</f>
        <v/>
      </c>
      <c r="AD31" s="16" t="str">
        <f aca="false">IF(O31="🐄 Cattle",17,"")</f>
        <v/>
      </c>
      <c r="AE31" s="16" t="str">
        <f aca="false">IF(O31="🐷 Pig",19,"")</f>
        <v/>
      </c>
      <c r="AF31" s="16" t="str">
        <f aca="false">IF(O31="Squirrel",11,"")</f>
        <v/>
      </c>
      <c r="AG31" s="16" t="str">
        <f aca="false">IF(O31="🐝 Honey Bee",20,"")</f>
        <v/>
      </c>
      <c r="AH31" s="16" t="str">
        <f aca="false">IF(O31="🦆 Duck",12,"")</f>
        <v/>
      </c>
      <c r="AI31" s="16" t="str">
        <f aca="false">IF(O31="🐦 Bird",13,"")</f>
        <v/>
      </c>
      <c r="AJ31" s="41" t="s">
        <v>88</v>
      </c>
      <c r="AK31" s="40" t="s">
        <v>57</v>
      </c>
      <c r="AL31" s="42" t="s">
        <v>58</v>
      </c>
      <c r="AM31" s="40" t="s">
        <v>59</v>
      </c>
      <c r="AN31" s="40" t="s">
        <v>63</v>
      </c>
    </row>
    <row r="32" customFormat="false" ht="15" hidden="false" customHeight="true" outlineLevel="0" collapsed="false">
      <c r="A32" s="38" t="s">
        <v>86</v>
      </c>
      <c r="B32" s="38" t="n">
        <v>2</v>
      </c>
      <c r="C32" s="32" t="n">
        <f aca="false">B32+IF(H32="IV",-0.2,IF(H32="IP",-0.1,IF(H32="IM",0.1,IF(H32="SC",0.2,IF(H32="IC (cerebral)",-0.3,0)))))</f>
        <v>2.2</v>
      </c>
      <c r="D32" s="33" t="n">
        <f aca="false">VALUE(MID(AJ32,1,FIND(" ",AJ32)))</f>
        <v>0.194</v>
      </c>
      <c r="E32" s="34" t="n">
        <f aca="false">IF(G32="LD50 (median)",1,IF(G32="LDLo (lowest)",0,IF(G32="LD",-1,"")))</f>
        <v>1</v>
      </c>
      <c r="F32" s="34" t="n">
        <f aca="false">IF(O32="🐀 Rat",1,IF(O32="🐭 Mouse",2,IF(O32="🐕 Dog",3,IF(O32="🐵 Monkey",5,IF(O32="🐈 Cat",4,IF(O32="🐇 Rabbit",6,IF(O32="🕊 Pigeon",7,IF(O32="🐹 Guinea Pig",8,IF(O32="🐔 Chicken",9,IF(O32="🐸 Frog",10,IF(O32="🍼 Mammal",10,0)))))))))))</f>
        <v>2</v>
      </c>
      <c r="G32" s="39" t="s">
        <v>47</v>
      </c>
      <c r="H32" s="39" t="s">
        <v>18</v>
      </c>
      <c r="I32" s="14" t="str">
        <f aca="false">IF(H32="IC",-0.3,"")</f>
        <v/>
      </c>
      <c r="J32" s="14" t="str">
        <f aca="false">IF(H32="IV",-0.2,"")</f>
        <v/>
      </c>
      <c r="K32" s="14" t="str">
        <f aca="false">IF(H32="IP",-0.1,"")</f>
        <v/>
      </c>
      <c r="L32" s="14" t="str">
        <f aca="false">IF(H32="IM",0.1,"")</f>
        <v/>
      </c>
      <c r="M32" s="14" t="n">
        <f aca="false">IF(H32="SC",0.2,"")</f>
        <v>0.2</v>
      </c>
      <c r="N32" s="15" t="str">
        <f aca="false">IF(H32="???",0.2,"")</f>
        <v/>
      </c>
      <c r="O32" s="40" t="s">
        <v>22</v>
      </c>
      <c r="P32" s="17" t="str">
        <f aca="false">IF(SUM(Q32:AI32)&gt;0,"",IF(SUM(Q32:AI32)=0,IF(O32&gt;0,1,"")))</f>
        <v/>
      </c>
      <c r="Q32" s="16" t="n">
        <f aca="false">IF(O32="🐭 Mouse",2,"")</f>
        <v>2</v>
      </c>
      <c r="R32" s="16" t="str">
        <f aca="false">IF(O32="🕊 Pigeon",7,"")</f>
        <v/>
      </c>
      <c r="S32" s="16" t="str">
        <f aca="false">IF(O32="🐇 Rabbit",6,"")</f>
        <v/>
      </c>
      <c r="T32" s="16" t="str">
        <f aca="false">IF(O32="🍼 Mammal",16,"")</f>
        <v/>
      </c>
      <c r="U32" s="16" t="str">
        <f aca="false">IF(O32="🐀 Rat",1,"")</f>
        <v/>
      </c>
      <c r="V32" s="16" t="str">
        <f aca="false">IF(O32="🐕 Dog",3,"")</f>
        <v/>
      </c>
      <c r="W32" s="16" t="str">
        <f aca="false">IF(O32="🐹 Guinea Pig",8,"")</f>
        <v/>
      </c>
      <c r="X32" s="16" t="str">
        <f aca="false">IF(O32="🐔 Chicken",9,"")</f>
        <v/>
      </c>
      <c r="Y32" s="16" t="str">
        <f aca="false">IF(O32="🐵 Monkey",5,"")</f>
        <v/>
      </c>
      <c r="Z32" s="16" t="str">
        <f aca="false">IF(O32="🐸 Frog",10,"")</f>
        <v/>
      </c>
      <c r="AA32" s="16" t="str">
        <f aca="false">IF(O32="🐈 Cat",4,"")</f>
        <v/>
      </c>
      <c r="AB32" s="16" t="str">
        <f aca="false">IF(O32="Gecko",15,"")</f>
        <v/>
      </c>
      <c r="AC32" s="16" t="str">
        <f aca="false">IF(O32="Skink",14,"")</f>
        <v/>
      </c>
      <c r="AD32" s="16" t="str">
        <f aca="false">IF(O32="🐄 Cattle",17,"")</f>
        <v/>
      </c>
      <c r="AE32" s="16" t="str">
        <f aca="false">IF(O32="🐷 Pig",19,"")</f>
        <v/>
      </c>
      <c r="AF32" s="16" t="str">
        <f aca="false">IF(O32="Squirrel",11,"")</f>
        <v/>
      </c>
      <c r="AG32" s="16" t="str">
        <f aca="false">IF(O32="🐝 Honey Bee",20,"")</f>
        <v/>
      </c>
      <c r="AH32" s="16" t="str">
        <f aca="false">IF(O32="🦆 Duck",12,"")</f>
        <v/>
      </c>
      <c r="AI32" s="16" t="str">
        <f aca="false">IF(O32="🐦 Bird",13,"")</f>
        <v/>
      </c>
      <c r="AJ32" s="41" t="s">
        <v>89</v>
      </c>
      <c r="AK32" s="40" t="s">
        <v>57</v>
      </c>
      <c r="AL32" s="42" t="s">
        <v>58</v>
      </c>
      <c r="AM32" s="40" t="s">
        <v>59</v>
      </c>
      <c r="AN32" s="40" t="s">
        <v>63</v>
      </c>
    </row>
    <row r="33" customFormat="false" ht="30.75" hidden="false" customHeight="false" outlineLevel="0" collapsed="false">
      <c r="A33" s="38" t="s">
        <v>68</v>
      </c>
      <c r="B33" s="38" t="n">
        <v>2</v>
      </c>
      <c r="C33" s="32" t="n">
        <f aca="false">B33+IF(H33="IV",-0.2,IF(H33="IP",-0.1,IF(H33="IM",0.1,IF(H33="SC",0.2,IF(H33="IC (cerebral)",-0.3,0)))))</f>
        <v>1.8</v>
      </c>
      <c r="D33" s="33" t="n">
        <f aca="false">VALUE(MID(AJ33,1,FIND(" ",AJ33)))</f>
        <v>0.225</v>
      </c>
      <c r="E33" s="34" t="n">
        <f aca="false">IF(G33="LD50 (median)",1,IF(G33="LDLo (lowest)",0,IF(G33="LD",-1,"")))</f>
        <v>1</v>
      </c>
      <c r="F33" s="34" t="n">
        <f aca="false">IF(O33="🐀 Rat",1,IF(O33="🐭 Mouse",2,IF(O33="🐕 Dog",3,IF(O33="🐵 Monkey",5,IF(O33="🐈 Cat",4,IF(O33="🐇 Rabbit",6,IF(O33="🕊 Pigeon",7,IF(O33="🐹 Guinea Pig",8,IF(O33="🐔 Chicken",9,IF(O33="🐸 Frog",10,IF(O33="🍼 Mammal",10,0)))))))))))</f>
        <v>2</v>
      </c>
      <c r="G33" s="39" t="s">
        <v>47</v>
      </c>
      <c r="H33" s="39" t="s">
        <v>15</v>
      </c>
      <c r="I33" s="14" t="str">
        <f aca="false">IF(H33="IC",-0.3,"")</f>
        <v/>
      </c>
      <c r="J33" s="14" t="n">
        <f aca="false">IF(H33="IV",-0.2,"")</f>
        <v>-0.2</v>
      </c>
      <c r="K33" s="14" t="str">
        <f aca="false">IF(H33="IP",-0.1,"")</f>
        <v/>
      </c>
      <c r="L33" s="14" t="str">
        <f aca="false">IF(H33="IM",0.1,"")</f>
        <v/>
      </c>
      <c r="M33" s="14" t="str">
        <f aca="false">IF(H33="SC",0.2,"")</f>
        <v/>
      </c>
      <c r="N33" s="15" t="str">
        <f aca="false">IF(H33="???",0.2,"")</f>
        <v/>
      </c>
      <c r="O33" s="40" t="s">
        <v>22</v>
      </c>
      <c r="P33" s="17" t="str">
        <f aca="false">IF(SUM(Q33:AI33)&gt;0,"",IF(SUM(Q33:AI33)=0,IF(O33&gt;0,1,"")))</f>
        <v/>
      </c>
      <c r="Q33" s="16" t="n">
        <f aca="false">IF(O33="🐭 Mouse",2,"")</f>
        <v>2</v>
      </c>
      <c r="R33" s="16" t="str">
        <f aca="false">IF(O33="🕊 Pigeon",7,"")</f>
        <v/>
      </c>
      <c r="S33" s="16" t="str">
        <f aca="false">IF(O33="🐇 Rabbit",6,"")</f>
        <v/>
      </c>
      <c r="T33" s="16" t="str">
        <f aca="false">IF(O33="🍼 Mammal",16,"")</f>
        <v/>
      </c>
      <c r="U33" s="16" t="str">
        <f aca="false">IF(O33="🐀 Rat",1,"")</f>
        <v/>
      </c>
      <c r="V33" s="16" t="str">
        <f aca="false">IF(O33="🐕 Dog",3,"")</f>
        <v/>
      </c>
      <c r="W33" s="16" t="str">
        <f aca="false">IF(O33="🐹 Guinea Pig",8,"")</f>
        <v/>
      </c>
      <c r="X33" s="16" t="str">
        <f aca="false">IF(O33="🐔 Chicken",9,"")</f>
        <v/>
      </c>
      <c r="Y33" s="16" t="str">
        <f aca="false">IF(O33="🐵 Monkey",5,"")</f>
        <v/>
      </c>
      <c r="Z33" s="16" t="str">
        <f aca="false">IF(O33="🐸 Frog",10,"")</f>
        <v/>
      </c>
      <c r="AA33" s="16" t="str">
        <f aca="false">IF(O33="🐈 Cat",4,"")</f>
        <v/>
      </c>
      <c r="AB33" s="16" t="str">
        <f aca="false">IF(O33="Gecko",15,"")</f>
        <v/>
      </c>
      <c r="AC33" s="16" t="str">
        <f aca="false">IF(O33="Skink",14,"")</f>
        <v/>
      </c>
      <c r="AD33" s="16" t="str">
        <f aca="false">IF(O33="🐄 Cattle",17,"")</f>
        <v/>
      </c>
      <c r="AE33" s="16" t="str">
        <f aca="false">IF(O33="🐷 Pig",19,"")</f>
        <v/>
      </c>
      <c r="AF33" s="16" t="str">
        <f aca="false">IF(O33="Squirrel",11,"")</f>
        <v/>
      </c>
      <c r="AG33" s="16" t="str">
        <f aca="false">IF(O33="🐝 Honey Bee",20,"")</f>
        <v/>
      </c>
      <c r="AH33" s="16" t="str">
        <f aca="false">IF(O33="🦆 Duck",12,"")</f>
        <v/>
      </c>
      <c r="AI33" s="16" t="str">
        <f aca="false">IF(O33="🐦 Bird",13,"")</f>
        <v/>
      </c>
      <c r="AJ33" s="41" t="s">
        <v>90</v>
      </c>
      <c r="AK33" s="40"/>
      <c r="AL33" s="42" t="s">
        <v>76</v>
      </c>
      <c r="AM33" s="40" t="s">
        <v>59</v>
      </c>
      <c r="AN33" s="40" t="s">
        <v>91</v>
      </c>
    </row>
    <row r="34" customFormat="false" ht="15" hidden="false" customHeight="true" outlineLevel="0" collapsed="false">
      <c r="A34" s="38" t="s">
        <v>68</v>
      </c>
      <c r="B34" s="38" t="n">
        <v>2</v>
      </c>
      <c r="C34" s="32" t="n">
        <f aca="false">B34+IF(H34="IV",-0.2,IF(H34="IP",-0.1,IF(H34="IM",0.1,IF(H34="SC",0.2,IF(H34="IC (cerebral)",-0.3,0)))))</f>
        <v>2.2</v>
      </c>
      <c r="D34" s="33" t="n">
        <f aca="false">VALUE(MID(AJ34,1,FIND(" ",AJ34)))</f>
        <v>0.271</v>
      </c>
      <c r="E34" s="34" t="n">
        <f aca="false">IF(G34="LD50 (median)",1,IF(G34="LDLo (lowest)",0,IF(G34="LD",-1,"")))</f>
        <v>1</v>
      </c>
      <c r="F34" s="34" t="n">
        <f aca="false">IF(O34="🐀 Rat",1,IF(O34="🐭 Mouse",2,IF(O34="🐕 Dog",3,IF(O34="🐵 Monkey",5,IF(O34="🐈 Cat",4,IF(O34="🐇 Rabbit",6,IF(O34="🕊 Pigeon",7,IF(O34="🐹 Guinea Pig",8,IF(O34="🐔 Chicken",9,IF(O34="🐸 Frog",10,IF(O34="🍼 Mammal",10,0)))))))))))</f>
        <v>2</v>
      </c>
      <c r="G34" s="39" t="s">
        <v>47</v>
      </c>
      <c r="H34" s="39" t="s">
        <v>18</v>
      </c>
      <c r="I34" s="14" t="str">
        <f aca="false">IF(H34="IC",-0.3,"")</f>
        <v/>
      </c>
      <c r="J34" s="14" t="str">
        <f aca="false">IF(H34="IV",-0.2,"")</f>
        <v/>
      </c>
      <c r="K34" s="14" t="str">
        <f aca="false">IF(H34="IP",-0.1,"")</f>
        <v/>
      </c>
      <c r="L34" s="14" t="str">
        <f aca="false">IF(H34="IM",0.1,"")</f>
        <v/>
      </c>
      <c r="M34" s="14" t="n">
        <f aca="false">IF(H34="SC",0.2,"")</f>
        <v>0.2</v>
      </c>
      <c r="N34" s="15" t="str">
        <f aca="false">IF(H34="???",0.2,"")</f>
        <v/>
      </c>
      <c r="O34" s="40" t="s">
        <v>22</v>
      </c>
      <c r="P34" s="17" t="str">
        <f aca="false">IF(SUM(Q34:AI34)&gt;0,"",IF(SUM(Q34:AI34)=0,IF(O34&gt;0,1,"")))</f>
        <v/>
      </c>
      <c r="Q34" s="16" t="n">
        <f aca="false">IF(O34="🐭 Mouse",2,"")</f>
        <v>2</v>
      </c>
      <c r="R34" s="16" t="str">
        <f aca="false">IF(O34="🕊 Pigeon",7,"")</f>
        <v/>
      </c>
      <c r="S34" s="16" t="str">
        <f aca="false">IF(O34="🐇 Rabbit",6,"")</f>
        <v/>
      </c>
      <c r="T34" s="16" t="str">
        <f aca="false">IF(O34="🍼 Mammal",16,"")</f>
        <v/>
      </c>
      <c r="U34" s="16" t="str">
        <f aca="false">IF(O34="🐀 Rat",1,"")</f>
        <v/>
      </c>
      <c r="V34" s="16" t="str">
        <f aca="false">IF(O34="🐕 Dog",3,"")</f>
        <v/>
      </c>
      <c r="W34" s="16" t="str">
        <f aca="false">IF(O34="🐹 Guinea Pig",8,"")</f>
        <v/>
      </c>
      <c r="X34" s="16" t="str">
        <f aca="false">IF(O34="🐔 Chicken",9,"")</f>
        <v/>
      </c>
      <c r="Y34" s="16" t="str">
        <f aca="false">IF(O34="🐵 Monkey",5,"")</f>
        <v/>
      </c>
      <c r="Z34" s="16" t="str">
        <f aca="false">IF(O34="🐸 Frog",10,"")</f>
        <v/>
      </c>
      <c r="AA34" s="16" t="str">
        <f aca="false">IF(O34="🐈 Cat",4,"")</f>
        <v/>
      </c>
      <c r="AB34" s="16" t="str">
        <f aca="false">IF(O34="Gecko",15,"")</f>
        <v/>
      </c>
      <c r="AC34" s="16" t="str">
        <f aca="false">IF(O34="Skink",14,"")</f>
        <v/>
      </c>
      <c r="AD34" s="16" t="str">
        <f aca="false">IF(O34="🐄 Cattle",17,"")</f>
        <v/>
      </c>
      <c r="AE34" s="16" t="str">
        <f aca="false">IF(O34="🐷 Pig",19,"")</f>
        <v/>
      </c>
      <c r="AF34" s="16" t="str">
        <f aca="false">IF(O34="Squirrel",11,"")</f>
        <v/>
      </c>
      <c r="AG34" s="16" t="str">
        <f aca="false">IF(O34="🐝 Honey Bee",20,"")</f>
        <v/>
      </c>
      <c r="AH34" s="16" t="str">
        <f aca="false">IF(O34="🦆 Duck",12,"")</f>
        <v/>
      </c>
      <c r="AI34" s="16" t="str">
        <f aca="false">IF(O34="🐦 Bird",13,"")</f>
        <v/>
      </c>
      <c r="AJ34" s="41" t="s">
        <v>92</v>
      </c>
      <c r="AK34" s="40" t="s">
        <v>57</v>
      </c>
      <c r="AL34" s="42" t="s">
        <v>58</v>
      </c>
      <c r="AM34" s="40" t="s">
        <v>59</v>
      </c>
      <c r="AN34" s="40" t="s">
        <v>83</v>
      </c>
    </row>
    <row r="35" customFormat="false" ht="30.75" hidden="false" customHeight="false" outlineLevel="0" collapsed="false">
      <c r="A35" s="38" t="s">
        <v>68</v>
      </c>
      <c r="B35" s="38" t="n">
        <v>2</v>
      </c>
      <c r="C35" s="32" t="n">
        <f aca="false">B35+IF(H35="IV",-0.2,IF(H35="IP",-0.1,IF(H35="IM",0.1,IF(H35="SC",0.2,IF(H35="IC (cerebral)",-0.3,0)))))</f>
        <v>2</v>
      </c>
      <c r="D35" s="33" t="n">
        <f aca="false">VALUE(MID(AJ35,1,FIND(" ",AJ35)))</f>
        <v>0.271</v>
      </c>
      <c r="E35" s="34" t="n">
        <f aca="false">IF(G35="LD50 (median)",1,IF(G35="LDLo (lowest)",0,IF(G35="LD",-1,"")))</f>
        <v>1</v>
      </c>
      <c r="F35" s="34" t="n">
        <f aca="false">IF(O35="🐀 Rat",1,IF(O35="🐭 Mouse",2,IF(O35="🐕 Dog",3,IF(O35="🐵 Monkey",5,IF(O35="🐈 Cat",4,IF(O35="🐇 Rabbit",6,IF(O35="🕊 Pigeon",7,IF(O35="🐹 Guinea Pig",8,IF(O35="🐔 Chicken",9,IF(O35="🐸 Frog",10,IF(O35="🍼 Mammal",10,0)))))))))))</f>
        <v>2</v>
      </c>
      <c r="G35" s="39" t="s">
        <v>47</v>
      </c>
      <c r="H35" s="39" t="s">
        <v>93</v>
      </c>
      <c r="I35" s="14" t="str">
        <f aca="false">IF(H35="IC",-0.3,"")</f>
        <v/>
      </c>
      <c r="J35" s="14" t="str">
        <f aca="false">IF(H35="IV",-0.2,"")</f>
        <v/>
      </c>
      <c r="K35" s="14" t="str">
        <f aca="false">IF(H35="IP",-0.1,"")</f>
        <v/>
      </c>
      <c r="L35" s="14" t="str">
        <f aca="false">IF(H35="IM",0.1,"")</f>
        <v/>
      </c>
      <c r="M35" s="14" t="str">
        <f aca="false">IF(H35="SC",0.2,"")</f>
        <v/>
      </c>
      <c r="N35" s="15" t="n">
        <f aca="false">IF(H35="???",0.2,"")</f>
        <v>0.2</v>
      </c>
      <c r="O35" s="40" t="s">
        <v>22</v>
      </c>
      <c r="P35" s="17" t="str">
        <f aca="false">IF(SUM(Q35:AI35)&gt;0,"",IF(SUM(Q35:AI35)=0,IF(O35&gt;0,1,"")))</f>
        <v/>
      </c>
      <c r="Q35" s="16" t="n">
        <f aca="false">IF(O35="🐭 Mouse",2,"")</f>
        <v>2</v>
      </c>
      <c r="R35" s="16" t="str">
        <f aca="false">IF(O35="🕊 Pigeon",7,"")</f>
        <v/>
      </c>
      <c r="S35" s="16" t="str">
        <f aca="false">IF(O35="🐇 Rabbit",6,"")</f>
        <v/>
      </c>
      <c r="T35" s="16" t="str">
        <f aca="false">IF(O35="🍼 Mammal",16,"")</f>
        <v/>
      </c>
      <c r="U35" s="16" t="str">
        <f aca="false">IF(O35="🐀 Rat",1,"")</f>
        <v/>
      </c>
      <c r="V35" s="16" t="str">
        <f aca="false">IF(O35="🐕 Dog",3,"")</f>
        <v/>
      </c>
      <c r="W35" s="16" t="str">
        <f aca="false">IF(O35="🐹 Guinea Pig",8,"")</f>
        <v/>
      </c>
      <c r="X35" s="16" t="str">
        <f aca="false">IF(O35="🐔 Chicken",9,"")</f>
        <v/>
      </c>
      <c r="Y35" s="16" t="str">
        <f aca="false">IF(O35="🐵 Monkey",5,"")</f>
        <v/>
      </c>
      <c r="Z35" s="16" t="str">
        <f aca="false">IF(O35="🐸 Frog",10,"")</f>
        <v/>
      </c>
      <c r="AA35" s="16" t="str">
        <f aca="false">IF(O35="🐈 Cat",4,"")</f>
        <v/>
      </c>
      <c r="AB35" s="16" t="str">
        <f aca="false">IF(O35="Gecko",15,"")</f>
        <v/>
      </c>
      <c r="AC35" s="16" t="str">
        <f aca="false">IF(O35="Skink",14,"")</f>
        <v/>
      </c>
      <c r="AD35" s="16" t="str">
        <f aca="false">IF(O35="🐄 Cattle",17,"")</f>
        <v/>
      </c>
      <c r="AE35" s="16" t="str">
        <f aca="false">IF(O35="🐷 Pig",19,"")</f>
        <v/>
      </c>
      <c r="AF35" s="16" t="str">
        <f aca="false">IF(O35="Squirrel",11,"")</f>
        <v/>
      </c>
      <c r="AG35" s="16" t="str">
        <f aca="false">IF(O35="🐝 Honey Bee",20,"")</f>
        <v/>
      </c>
      <c r="AH35" s="16" t="str">
        <f aca="false">IF(O35="🦆 Duck",12,"")</f>
        <v/>
      </c>
      <c r="AI35" s="16" t="str">
        <f aca="false">IF(O35="🐦 Bird",13,"")</f>
        <v/>
      </c>
      <c r="AJ35" s="41" t="s">
        <v>92</v>
      </c>
      <c r="AK35" s="40" t="s">
        <v>61</v>
      </c>
      <c r="AL35" s="42" t="s">
        <v>50</v>
      </c>
      <c r="AM35" s="40" t="s">
        <v>51</v>
      </c>
      <c r="AN35" s="40"/>
    </row>
    <row r="36" customFormat="false" ht="15" hidden="false" customHeight="true" outlineLevel="0" collapsed="false">
      <c r="A36" s="38" t="s">
        <v>68</v>
      </c>
      <c r="B36" s="38" t="n">
        <v>2</v>
      </c>
      <c r="C36" s="32" t="n">
        <f aca="false">B36+IF(H36="IV",-0.2,IF(H36="IP",-0.1,IF(H36="IM",0.1,IF(H36="SC",0.2,IF(H36="IC (cerebral)",-0.3,0)))))</f>
        <v>2.2</v>
      </c>
      <c r="D36" s="33" t="n">
        <f aca="false">VALUE(MID(AJ36,1,FIND(" ",AJ36)))</f>
        <v>0.338</v>
      </c>
      <c r="E36" s="34" t="n">
        <f aca="false">IF(G36="LD50 (median)",1,IF(G36="LDLo (lowest)",0,IF(G36="LD",-1,"")))</f>
        <v>1</v>
      </c>
      <c r="F36" s="34" t="n">
        <f aca="false">IF(O36="🐀 Rat",1,IF(O36="🐭 Mouse",2,IF(O36="🐕 Dog",3,IF(O36="🐵 Monkey",5,IF(O36="🐈 Cat",4,IF(O36="🐇 Rabbit",6,IF(O36="🕊 Pigeon",7,IF(O36="🐹 Guinea Pig",8,IF(O36="🐔 Chicken",9,IF(O36="🐸 Frog",10,IF(O36="🍼 Mammal",10,0)))))))))))</f>
        <v>2</v>
      </c>
      <c r="G36" s="39" t="s">
        <v>47</v>
      </c>
      <c r="H36" s="39" t="s">
        <v>18</v>
      </c>
      <c r="I36" s="14" t="str">
        <f aca="false">IF(H36="IC",-0.3,"")</f>
        <v/>
      </c>
      <c r="J36" s="14" t="str">
        <f aca="false">IF(H36="IV",-0.2,"")</f>
        <v/>
      </c>
      <c r="K36" s="14" t="str">
        <f aca="false">IF(H36="IP",-0.1,"")</f>
        <v/>
      </c>
      <c r="L36" s="14" t="str">
        <f aca="false">IF(H36="IM",0.1,"")</f>
        <v/>
      </c>
      <c r="M36" s="14" t="n">
        <f aca="false">IF(H36="SC",0.2,"")</f>
        <v>0.2</v>
      </c>
      <c r="N36" s="15" t="str">
        <f aca="false">IF(H36="???",0.2,"")</f>
        <v/>
      </c>
      <c r="O36" s="40" t="s">
        <v>22</v>
      </c>
      <c r="P36" s="17" t="str">
        <f aca="false">IF(SUM(Q36:AI36)&gt;0,"",IF(SUM(Q36:AI36)=0,IF(O36&gt;0,1,"")))</f>
        <v/>
      </c>
      <c r="Q36" s="16" t="n">
        <f aca="false">IF(O36="🐭 Mouse",2,"")</f>
        <v>2</v>
      </c>
      <c r="R36" s="16" t="str">
        <f aca="false">IF(O36="🕊 Pigeon",7,"")</f>
        <v/>
      </c>
      <c r="S36" s="16" t="str">
        <f aca="false">IF(O36="🐇 Rabbit",6,"")</f>
        <v/>
      </c>
      <c r="T36" s="16" t="str">
        <f aca="false">IF(O36="🍼 Mammal",16,"")</f>
        <v/>
      </c>
      <c r="U36" s="16" t="str">
        <f aca="false">IF(O36="🐀 Rat",1,"")</f>
        <v/>
      </c>
      <c r="V36" s="16" t="str">
        <f aca="false">IF(O36="🐕 Dog",3,"")</f>
        <v/>
      </c>
      <c r="W36" s="16" t="str">
        <f aca="false">IF(O36="🐹 Guinea Pig",8,"")</f>
        <v/>
      </c>
      <c r="X36" s="16" t="str">
        <f aca="false">IF(O36="🐔 Chicken",9,"")</f>
        <v/>
      </c>
      <c r="Y36" s="16" t="str">
        <f aca="false">IF(O36="🐵 Monkey",5,"")</f>
        <v/>
      </c>
      <c r="Z36" s="16" t="str">
        <f aca="false">IF(O36="🐸 Frog",10,"")</f>
        <v/>
      </c>
      <c r="AA36" s="16" t="str">
        <f aca="false">IF(O36="🐈 Cat",4,"")</f>
        <v/>
      </c>
      <c r="AB36" s="16" t="str">
        <f aca="false">IF(O36="Gecko",15,"")</f>
        <v/>
      </c>
      <c r="AC36" s="16" t="str">
        <f aca="false">IF(O36="Skink",14,"")</f>
        <v/>
      </c>
      <c r="AD36" s="16" t="str">
        <f aca="false">IF(O36="🐄 Cattle",17,"")</f>
        <v/>
      </c>
      <c r="AE36" s="16" t="str">
        <f aca="false">IF(O36="🐷 Pig",19,"")</f>
        <v/>
      </c>
      <c r="AF36" s="16" t="str">
        <f aca="false">IF(O36="Squirrel",11,"")</f>
        <v/>
      </c>
      <c r="AG36" s="16" t="str">
        <f aca="false">IF(O36="🐝 Honey Bee",20,"")</f>
        <v/>
      </c>
      <c r="AH36" s="16" t="str">
        <f aca="false">IF(O36="🦆 Duck",12,"")</f>
        <v/>
      </c>
      <c r="AI36" s="16" t="str">
        <f aca="false">IF(O36="🐦 Bird",13,"")</f>
        <v/>
      </c>
      <c r="AJ36" s="41" t="s">
        <v>94</v>
      </c>
      <c r="AK36" s="40" t="s">
        <v>57</v>
      </c>
      <c r="AL36" s="42" t="s">
        <v>58</v>
      </c>
      <c r="AM36" s="40" t="s">
        <v>59</v>
      </c>
      <c r="AN36" s="40" t="s">
        <v>63</v>
      </c>
    </row>
    <row r="37" customFormat="false" ht="30.75" hidden="false" customHeight="false" outlineLevel="0" collapsed="false">
      <c r="A37" s="38" t="s">
        <v>68</v>
      </c>
      <c r="B37" s="38" t="n">
        <v>2</v>
      </c>
      <c r="C37" s="32" t="n">
        <f aca="false">B37+IF(H37="IV",-0.2,IF(H37="IP",-0.1,IF(H37="IM",0.1,IF(H37="SC",0.2,IF(H37="IC (cerebral)",-0.3,0)))))</f>
        <v>2.1</v>
      </c>
      <c r="D37" s="33" t="n">
        <f aca="false">VALUE(MID(AJ37,1,FIND(" ",AJ37)))</f>
        <v>0.5</v>
      </c>
      <c r="E37" s="34" t="n">
        <f aca="false">IF(G37="LD50 (median)",1,IF(G37="LDLo (lowest)",0,IF(G37="LD",-1,"")))</f>
        <v>0</v>
      </c>
      <c r="F37" s="34" t="n">
        <f aca="false">IF(O37="🐀 Rat",1,IF(O37="🐭 Mouse",2,IF(O37="🐕 Dog",3,IF(O37="🐵 Monkey",5,IF(O37="🐈 Cat",4,IF(O37="🐇 Rabbit",6,IF(O37="🕊 Pigeon",7,IF(O37="🐹 Guinea Pig",8,IF(O37="🐔 Chicken",9,IF(O37="🐸 Frog",10,IF(O37="🍼 Mammal",10,0)))))))))))</f>
        <v>10</v>
      </c>
      <c r="G37" s="39" t="s">
        <v>53</v>
      </c>
      <c r="H37" s="39" t="s">
        <v>17</v>
      </c>
      <c r="I37" s="14" t="str">
        <f aca="false">IF(H37="IC",-0.3,"")</f>
        <v/>
      </c>
      <c r="J37" s="14" t="str">
        <f aca="false">IF(H37="IV",-0.2,"")</f>
        <v/>
      </c>
      <c r="K37" s="14" t="str">
        <f aca="false">IF(H37="IP",-0.1,"")</f>
        <v/>
      </c>
      <c r="L37" s="14" t="n">
        <f aca="false">IF(H37="IM",0.1,"")</f>
        <v>0.1</v>
      </c>
      <c r="M37" s="14" t="str">
        <f aca="false">IF(H37="SC",0.2,"")</f>
        <v/>
      </c>
      <c r="N37" s="15" t="str">
        <f aca="false">IF(H37="???",0.2,"")</f>
        <v/>
      </c>
      <c r="O37" s="40" t="s">
        <v>31</v>
      </c>
      <c r="P37" s="17" t="str">
        <f aca="false">IF(SUM(Q37:AI37)&gt;0,"",IF(SUM(Q37:AI37)=0,IF(O37&gt;0,1,"")))</f>
        <v/>
      </c>
      <c r="Q37" s="16" t="str">
        <f aca="false">IF(O37="🐭 Mouse",2,"")</f>
        <v/>
      </c>
      <c r="R37" s="16" t="str">
        <f aca="false">IF(O37="🕊 Pigeon",7,"")</f>
        <v/>
      </c>
      <c r="S37" s="16" t="str">
        <f aca="false">IF(O37="🐇 Rabbit",6,"")</f>
        <v/>
      </c>
      <c r="T37" s="16" t="str">
        <f aca="false">IF(O37="🍼 Mammal",16,"")</f>
        <v/>
      </c>
      <c r="U37" s="16" t="str">
        <f aca="false">IF(O37="🐀 Rat",1,"")</f>
        <v/>
      </c>
      <c r="V37" s="16" t="str">
        <f aca="false">IF(O37="🐕 Dog",3,"")</f>
        <v/>
      </c>
      <c r="W37" s="16" t="str">
        <f aca="false">IF(O37="🐹 Guinea Pig",8,"")</f>
        <v/>
      </c>
      <c r="X37" s="16" t="str">
        <f aca="false">IF(O37="🐔 Chicken",9,"")</f>
        <v/>
      </c>
      <c r="Y37" s="16" t="str">
        <f aca="false">IF(O37="🐵 Monkey",5,"")</f>
        <v/>
      </c>
      <c r="Z37" s="16" t="n">
        <f aca="false">IF(O37="🐸 Frog",10,"")</f>
        <v>10</v>
      </c>
      <c r="AA37" s="16" t="str">
        <f aca="false">IF(O37="🐈 Cat",4,"")</f>
        <v/>
      </c>
      <c r="AB37" s="16" t="str">
        <f aca="false">IF(O37="Gecko",15,"")</f>
        <v/>
      </c>
      <c r="AC37" s="16" t="str">
        <f aca="false">IF(O37="Skink",14,"")</f>
        <v/>
      </c>
      <c r="AD37" s="16" t="str">
        <f aca="false">IF(O37="🐄 Cattle",17,"")</f>
        <v/>
      </c>
      <c r="AE37" s="16" t="str">
        <f aca="false">IF(O37="🐷 Pig",19,"")</f>
        <v/>
      </c>
      <c r="AF37" s="16" t="str">
        <f aca="false">IF(O37="Squirrel",11,"")</f>
        <v/>
      </c>
      <c r="AG37" s="16" t="str">
        <f aca="false">IF(O37="🐝 Honey Bee",20,"")</f>
        <v/>
      </c>
      <c r="AH37" s="16" t="str">
        <f aca="false">IF(O37="🦆 Duck",12,"")</f>
        <v/>
      </c>
      <c r="AI37" s="16" t="str">
        <f aca="false">IF(O37="🐦 Bird",13,"")</f>
        <v/>
      </c>
      <c r="AJ37" s="41" t="s">
        <v>66</v>
      </c>
      <c r="AK37" s="40" t="s">
        <v>67</v>
      </c>
      <c r="AL37" s="42" t="s">
        <v>50</v>
      </c>
      <c r="AM37" s="40" t="s">
        <v>51</v>
      </c>
      <c r="AN37" s="40"/>
    </row>
    <row r="38" customFormat="false" ht="30.75" hidden="false" customHeight="false" outlineLevel="0" collapsed="false">
      <c r="A38" s="38" t="s">
        <v>74</v>
      </c>
      <c r="B38" s="38" t="n">
        <v>2</v>
      </c>
      <c r="C38" s="32" t="n">
        <f aca="false">B38+IF(H38="IV",-0.2,IF(H38="IP",-0.1,IF(H38="IM",0.1,IF(H38="SC",0.2,IF(H38="IC (cerebral)",-0.3,0)))))</f>
        <v>2.2</v>
      </c>
      <c r="D38" s="33" t="n">
        <f aca="false">VALUE(MID(AJ38,1,FIND(" ",AJ38)))</f>
        <v>0.55</v>
      </c>
      <c r="E38" s="34" t="n">
        <f aca="false">IF(G38="LD50 (median)",1,IF(G38="LDLo (lowest)",0,IF(G38="LD",-1,"")))</f>
        <v>1</v>
      </c>
      <c r="F38" s="34" t="n">
        <f aca="false">IF(O38="🐀 Rat",1,IF(O38="🐭 Mouse",2,IF(O38="🐕 Dog",3,IF(O38="🐵 Monkey",5,IF(O38="🐈 Cat",4,IF(O38="🐇 Rabbit",6,IF(O38="🕊 Pigeon",7,IF(O38="🐹 Guinea Pig",8,IF(O38="🐔 Chicken",9,IF(O38="🐸 Frog",10,IF(O38="🍼 Mammal",10,0)))))))))))</f>
        <v>2</v>
      </c>
      <c r="G38" s="39" t="s">
        <v>47</v>
      </c>
      <c r="H38" s="39" t="s">
        <v>18</v>
      </c>
      <c r="I38" s="14" t="str">
        <f aca="false">IF(H38="IC",-0.3,"")</f>
        <v/>
      </c>
      <c r="J38" s="14" t="str">
        <f aca="false">IF(H38="IV",-0.2,"")</f>
        <v/>
      </c>
      <c r="K38" s="14" t="str">
        <f aca="false">IF(H38="IP",-0.1,"")</f>
        <v/>
      </c>
      <c r="L38" s="14" t="str">
        <f aca="false">IF(H38="IM",0.1,"")</f>
        <v/>
      </c>
      <c r="M38" s="14" t="n">
        <f aca="false">IF(H38="SC",0.2,"")</f>
        <v>0.2</v>
      </c>
      <c r="N38" s="15" t="str">
        <f aca="false">IF(H38="???",0.2,"")</f>
        <v/>
      </c>
      <c r="O38" s="40" t="s">
        <v>22</v>
      </c>
      <c r="P38" s="17" t="str">
        <f aca="false">IF(SUM(Q38:AI38)&gt;0,"",IF(SUM(Q38:AI38)=0,IF(O38&gt;0,1,"")))</f>
        <v/>
      </c>
      <c r="Q38" s="16" t="n">
        <f aca="false">IF(O38="🐭 Mouse",2,"")</f>
        <v>2</v>
      </c>
      <c r="R38" s="16" t="str">
        <f aca="false">IF(O38="🕊 Pigeon",7,"")</f>
        <v/>
      </c>
      <c r="S38" s="16" t="str">
        <f aca="false">IF(O38="🐇 Rabbit",6,"")</f>
        <v/>
      </c>
      <c r="T38" s="16" t="str">
        <f aca="false">IF(O38="🍼 Mammal",16,"")</f>
        <v/>
      </c>
      <c r="U38" s="16" t="str">
        <f aca="false">IF(O38="🐀 Rat",1,"")</f>
        <v/>
      </c>
      <c r="V38" s="16" t="str">
        <f aca="false">IF(O38="🐕 Dog",3,"")</f>
        <v/>
      </c>
      <c r="W38" s="16" t="str">
        <f aca="false">IF(O38="🐹 Guinea Pig",8,"")</f>
        <v/>
      </c>
      <c r="X38" s="16" t="str">
        <f aca="false">IF(O38="🐔 Chicken",9,"")</f>
        <v/>
      </c>
      <c r="Y38" s="16" t="str">
        <f aca="false">IF(O38="🐵 Monkey",5,"")</f>
        <v/>
      </c>
      <c r="Z38" s="16" t="str">
        <f aca="false">IF(O38="🐸 Frog",10,"")</f>
        <v/>
      </c>
      <c r="AA38" s="16" t="str">
        <f aca="false">IF(O38="🐈 Cat",4,"")</f>
        <v/>
      </c>
      <c r="AB38" s="16" t="str">
        <f aca="false">IF(O38="Gecko",15,"")</f>
        <v/>
      </c>
      <c r="AC38" s="16" t="str">
        <f aca="false">IF(O38="Skink",14,"")</f>
        <v/>
      </c>
      <c r="AD38" s="16" t="str">
        <f aca="false">IF(O38="🐄 Cattle",17,"")</f>
        <v/>
      </c>
      <c r="AE38" s="16" t="str">
        <f aca="false">IF(O38="🐷 Pig",19,"")</f>
        <v/>
      </c>
      <c r="AF38" s="16" t="str">
        <f aca="false">IF(O38="Squirrel",11,"")</f>
        <v/>
      </c>
      <c r="AG38" s="16" t="str">
        <f aca="false">IF(O38="🐝 Honey Bee",20,"")</f>
        <v/>
      </c>
      <c r="AH38" s="16" t="str">
        <f aca="false">IF(O38="🦆 Duck",12,"")</f>
        <v/>
      </c>
      <c r="AI38" s="16" t="str">
        <f aca="false">IF(O38="🐦 Bird",13,"")</f>
        <v/>
      </c>
      <c r="AJ38" s="41" t="s">
        <v>95</v>
      </c>
      <c r="AK38" s="40" t="s">
        <v>96</v>
      </c>
      <c r="AL38" s="42" t="s">
        <v>50</v>
      </c>
      <c r="AM38" s="40" t="s">
        <v>51</v>
      </c>
      <c r="AN38" s="40"/>
    </row>
    <row r="39" customFormat="false" ht="30.75" hidden="false" customHeight="false" outlineLevel="0" collapsed="false">
      <c r="A39" s="38" t="s">
        <v>68</v>
      </c>
      <c r="B39" s="38" t="n">
        <v>2</v>
      </c>
      <c r="C39" s="32" t="n">
        <f aca="false">B39+IF(H39="IV",-0.2,IF(H39="IP",-0.1,IF(H39="IM",0.1,IF(H39="SC",0.2,IF(H39="IC (cerebral)",-0.3,0)))))</f>
        <v>2</v>
      </c>
      <c r="D39" s="33" t="n">
        <f aca="false">VALUE(MID(AJ39,1,FIND(" ",AJ39)))</f>
        <v>4.86</v>
      </c>
      <c r="E39" s="34" t="n">
        <f aca="false">IF(G39="LD50 (median)",1,IF(G39="LDLo (lowest)",0,IF(G39="LD",-1,"")))</f>
        <v>1</v>
      </c>
      <c r="F39" s="34" t="n">
        <f aca="false">IF(O39="🐀 Rat",1,IF(O39="🐭 Mouse",2,IF(O39="🐕 Dog",3,IF(O39="🐵 Monkey",5,IF(O39="🐈 Cat",4,IF(O39="🐇 Rabbit",6,IF(O39="🕊 Pigeon",7,IF(O39="🐹 Guinea Pig",8,IF(O39="🐔 Chicken",9,IF(O39="🐸 Frog",10,IF(O39="🍼 Mammal",10,0)))))))))))</f>
        <v>2</v>
      </c>
      <c r="G39" s="39" t="s">
        <v>47</v>
      </c>
      <c r="H39" s="39" t="s">
        <v>14</v>
      </c>
      <c r="I39" s="14" t="n">
        <f aca="false">IF(H39="IC",-0.3,"")</f>
        <v>-0.3</v>
      </c>
      <c r="J39" s="14" t="str">
        <f aca="false">IF(H39="IV",-0.2,"")</f>
        <v/>
      </c>
      <c r="K39" s="14" t="str">
        <f aca="false">IF(H39="IP",-0.1,"")</f>
        <v/>
      </c>
      <c r="L39" s="14" t="str">
        <f aca="false">IF(H39="IM",0.1,"")</f>
        <v/>
      </c>
      <c r="M39" s="14" t="str">
        <f aca="false">IF(H39="SC",0.2,"")</f>
        <v/>
      </c>
      <c r="N39" s="15" t="str">
        <f aca="false">IF(H39="???",0.2,"")</f>
        <v/>
      </c>
      <c r="O39" s="40" t="s">
        <v>22</v>
      </c>
      <c r="P39" s="17" t="str">
        <f aca="false">IF(SUM(Q39:AI39)&gt;0,"",IF(SUM(Q39:AI39)=0,IF(O39&gt;0,1,"")))</f>
        <v/>
      </c>
      <c r="Q39" s="16" t="n">
        <f aca="false">IF(O39="🐭 Mouse",2,"")</f>
        <v>2</v>
      </c>
      <c r="R39" s="16" t="str">
        <f aca="false">IF(O39="🕊 Pigeon",7,"")</f>
        <v/>
      </c>
      <c r="S39" s="16" t="str">
        <f aca="false">IF(O39="🐇 Rabbit",6,"")</f>
        <v/>
      </c>
      <c r="T39" s="16" t="str">
        <f aca="false">IF(O39="🍼 Mammal",16,"")</f>
        <v/>
      </c>
      <c r="U39" s="16" t="str">
        <f aca="false">IF(O39="🐀 Rat",1,"")</f>
        <v/>
      </c>
      <c r="V39" s="16" t="str">
        <f aca="false">IF(O39="🐕 Dog",3,"")</f>
        <v/>
      </c>
      <c r="W39" s="16" t="str">
        <f aca="false">IF(O39="🐹 Guinea Pig",8,"")</f>
        <v/>
      </c>
      <c r="X39" s="16" t="str">
        <f aca="false">IF(O39="🐔 Chicken",9,"")</f>
        <v/>
      </c>
      <c r="Y39" s="16" t="str">
        <f aca="false">IF(O39="🐵 Monkey",5,"")</f>
        <v/>
      </c>
      <c r="Z39" s="16" t="str">
        <f aca="false">IF(O39="🐸 Frog",10,"")</f>
        <v/>
      </c>
      <c r="AA39" s="16" t="str">
        <f aca="false">IF(O39="🐈 Cat",4,"")</f>
        <v/>
      </c>
      <c r="AB39" s="16" t="str">
        <f aca="false">IF(O39="Gecko",15,"")</f>
        <v/>
      </c>
      <c r="AC39" s="16" t="str">
        <f aca="false">IF(O39="Skink",14,"")</f>
        <v/>
      </c>
      <c r="AD39" s="16" t="str">
        <f aca="false">IF(O39="🐄 Cattle",17,"")</f>
        <v/>
      </c>
      <c r="AE39" s="16" t="str">
        <f aca="false">IF(O39="🐷 Pig",19,"")</f>
        <v/>
      </c>
      <c r="AF39" s="16" t="str">
        <f aca="false">IF(O39="Squirrel",11,"")</f>
        <v/>
      </c>
      <c r="AG39" s="16" t="str">
        <f aca="false">IF(O39="🐝 Honey Bee",20,"")</f>
        <v/>
      </c>
      <c r="AH39" s="16" t="str">
        <f aca="false">IF(O39="🦆 Duck",12,"")</f>
        <v/>
      </c>
      <c r="AI39" s="16" t="str">
        <f aca="false">IF(O39="🐦 Bird",13,"")</f>
        <v/>
      </c>
      <c r="AJ39" s="41" t="s">
        <v>97</v>
      </c>
      <c r="AK39" s="40" t="s">
        <v>78</v>
      </c>
      <c r="AL39" s="42" t="s">
        <v>50</v>
      </c>
      <c r="AM39" s="40" t="s">
        <v>51</v>
      </c>
      <c r="AN39" s="40"/>
    </row>
    <row r="40" customFormat="false" ht="15.75" hidden="false" customHeight="false" outlineLevel="0" collapsed="false">
      <c r="D40" s="33"/>
      <c r="E40" s="34"/>
      <c r="F40" s="34"/>
      <c r="G40" s="0"/>
      <c r="H40" s="0"/>
      <c r="I40" s="14" t="str">
        <f aca="false">IF(H40="IC",-0.3,"")</f>
        <v/>
      </c>
      <c r="J40" s="14" t="str">
        <f aca="false">IF(H40="IV",-0.2,"")</f>
        <v/>
      </c>
      <c r="K40" s="14" t="str">
        <f aca="false">IF(H40="IP",-0.1,"")</f>
        <v/>
      </c>
      <c r="L40" s="14" t="str">
        <f aca="false">IF(H40="IM",0.1,"")</f>
        <v/>
      </c>
      <c r="M40" s="14" t="str">
        <f aca="false">IF(H40="SC",0.2,"")</f>
        <v/>
      </c>
      <c r="N40" s="15" t="str">
        <f aca="false">IF(H40="???",0.2,"")</f>
        <v/>
      </c>
      <c r="O40" s="0"/>
      <c r="P40" s="17" t="str">
        <f aca="false">IF(SUM(Q40:AI40)&gt;0,"",IF(SUM(Q40:AI40)=0,IF(O40&gt;0,1,"")))</f>
        <v/>
      </c>
      <c r="Q40" s="16" t="str">
        <f aca="false">IF(O40="🐭 Mouse",2,"")</f>
        <v/>
      </c>
      <c r="R40" s="16" t="str">
        <f aca="false">IF(O40="🕊 Pigeon",7,"")</f>
        <v/>
      </c>
      <c r="S40" s="16" t="str">
        <f aca="false">IF(O40="🐇 Rabbit",6,"")</f>
        <v/>
      </c>
      <c r="T40" s="16" t="str">
        <f aca="false">IF(O40="🍼 Mammal",16,"")</f>
        <v/>
      </c>
      <c r="U40" s="16" t="str">
        <f aca="false">IF(O40="🐀 Rat",1,"")</f>
        <v/>
      </c>
      <c r="V40" s="16" t="str">
        <f aca="false">IF(O40="🐕 Dog",3,"")</f>
        <v/>
      </c>
      <c r="W40" s="16" t="str">
        <f aca="false">IF(O40="🐹 Guinea Pig",8,"")</f>
        <v/>
      </c>
      <c r="X40" s="16" t="str">
        <f aca="false">IF(O40="🐔 Chicken",9,"")</f>
        <v/>
      </c>
      <c r="Y40" s="16" t="str">
        <f aca="false">IF(O40="🐵 Monkey",5,"")</f>
        <v/>
      </c>
      <c r="Z40" s="16" t="str">
        <f aca="false">IF(O40="🐸 Frog",10,"")</f>
        <v/>
      </c>
      <c r="AA40" s="16" t="str">
        <f aca="false">IF(O40="🐈 Cat",4,"")</f>
        <v/>
      </c>
      <c r="AB40" s="16" t="str">
        <f aca="false">IF(O40="Gecko",15,"")</f>
        <v/>
      </c>
      <c r="AC40" s="16" t="str">
        <f aca="false">IF(O40="Skink",14,"")</f>
        <v/>
      </c>
      <c r="AD40" s="16" t="str">
        <f aca="false">IF(O40="🐄 Cattle",17,"")</f>
        <v/>
      </c>
      <c r="AE40" s="16" t="str">
        <f aca="false">IF(O40="🐷 Pig",19,"")</f>
        <v/>
      </c>
      <c r="AF40" s="16" t="str">
        <f aca="false">IF(O40="Squirrel",11,"")</f>
        <v/>
      </c>
      <c r="AG40" s="16" t="str">
        <f aca="false">IF(O40="🐝 Honey Bee",20,"")</f>
        <v/>
      </c>
      <c r="AH40" s="16" t="str">
        <f aca="false">IF(O40="🦆 Duck",12,"")</f>
        <v/>
      </c>
      <c r="AI40" s="16" t="str">
        <f aca="false">IF(O40="🐦 Bird",13,"")</f>
        <v/>
      </c>
      <c r="AJ40" s="0"/>
      <c r="AK40" s="0"/>
      <c r="AL40" s="0"/>
      <c r="AM40" s="0"/>
      <c r="AN40" s="0"/>
    </row>
    <row r="41" customFormat="false" ht="30.75" hidden="false" customHeight="false" outlineLevel="0" collapsed="false">
      <c r="A41" s="38" t="s">
        <v>98</v>
      </c>
      <c r="B41" s="38" t="n">
        <v>3</v>
      </c>
      <c r="C41" s="32" t="n">
        <f aca="false">B41+IF(H41="IV",-0.2,IF(H41="IP",-0.1,IF(H41="IM",0.1,IF(H41="SC",0.2,IF(H41="IC (cerebral)",-0.3,0)))))</f>
        <v>2.9</v>
      </c>
      <c r="D41" s="33" t="n">
        <f aca="false">VALUE(MID(AJ41,1,FIND(" ",AJ41)))</f>
        <v>0.00085</v>
      </c>
      <c r="E41" s="34" t="n">
        <f aca="false">IF(G41="LD50 (median)",1,IF(G41="LDLo (lowest)",0,IF(G41="LD",-1,"")))</f>
        <v>1</v>
      </c>
      <c r="F41" s="34" t="n">
        <f aca="false">IF(O41="🐀 Rat",1,IF(O41="🐭 Mouse",2,IF(O41="🐕 Dog",3,IF(O41="🐵 Monkey",5,IF(O41="🐈 Cat",4,IF(O41="🐇 Rabbit",6,IF(O41="🕊 Pigeon",7,IF(O41="🐹 Guinea Pig",8,IF(O41="🐔 Chicken",9,IF(O41="🐸 Frog",10,IF(O41="🍼 Mammal",10,0)))))))))))</f>
        <v>1</v>
      </c>
      <c r="G41" s="39" t="s">
        <v>47</v>
      </c>
      <c r="H41" s="39" t="s">
        <v>16</v>
      </c>
      <c r="I41" s="14" t="str">
        <f aca="false">IF(H41="IC",-0.3,"")</f>
        <v/>
      </c>
      <c r="J41" s="14" t="str">
        <f aca="false">IF(H41="IV",-0.2,"")</f>
        <v/>
      </c>
      <c r="K41" s="14" t="n">
        <f aca="false">IF(H41="IP",-0.1,"")</f>
        <v>-0.1</v>
      </c>
      <c r="L41" s="14" t="str">
        <f aca="false">IF(H41="IM",0.1,"")</f>
        <v/>
      </c>
      <c r="M41" s="14" t="str">
        <f aca="false">IF(H41="SC",0.2,"")</f>
        <v/>
      </c>
      <c r="N41" s="15" t="str">
        <f aca="false">IF(H41="???",0.2,"")</f>
        <v/>
      </c>
      <c r="O41" s="40" t="s">
        <v>26</v>
      </c>
      <c r="P41" s="17" t="str">
        <f aca="false">IF(SUM(Q41:AI41)&gt;0,"",IF(SUM(Q41:AI41)=0,IF(O41&gt;0,1,"")))</f>
        <v/>
      </c>
      <c r="Q41" s="16" t="str">
        <f aca="false">IF(O41="🐭 Mouse",2,"")</f>
        <v/>
      </c>
      <c r="R41" s="16" t="str">
        <f aca="false">IF(O41="🕊 Pigeon",7,"")</f>
        <v/>
      </c>
      <c r="S41" s="16" t="str">
        <f aca="false">IF(O41="🐇 Rabbit",6,"")</f>
        <v/>
      </c>
      <c r="T41" s="16" t="str">
        <f aca="false">IF(O41="🍼 Mammal",16,"")</f>
        <v/>
      </c>
      <c r="U41" s="16" t="n">
        <f aca="false">IF(O41="🐀 Rat",1,"")</f>
        <v>1</v>
      </c>
      <c r="V41" s="16" t="str">
        <f aca="false">IF(O41="🐕 Dog",3,"")</f>
        <v/>
      </c>
      <c r="W41" s="16" t="str">
        <f aca="false">IF(O41="🐹 Guinea Pig",8,"")</f>
        <v/>
      </c>
      <c r="X41" s="16" t="str">
        <f aca="false">IF(O41="🐔 Chicken",9,"")</f>
        <v/>
      </c>
      <c r="Y41" s="16" t="str">
        <f aca="false">IF(O41="🐵 Monkey",5,"")</f>
        <v/>
      </c>
      <c r="Z41" s="16" t="str">
        <f aca="false">IF(O41="🐸 Frog",10,"")</f>
        <v/>
      </c>
      <c r="AA41" s="16" t="str">
        <f aca="false">IF(O41="🐈 Cat",4,"")</f>
        <v/>
      </c>
      <c r="AB41" s="16" t="str">
        <f aca="false">IF(O41="Gecko",15,"")</f>
        <v/>
      </c>
      <c r="AC41" s="16" t="str">
        <f aca="false">IF(O41="Skink",14,"")</f>
        <v/>
      </c>
      <c r="AD41" s="16" t="str">
        <f aca="false">IF(O41="🐄 Cattle",17,"")</f>
        <v/>
      </c>
      <c r="AE41" s="16" t="str">
        <f aca="false">IF(O41="🐷 Pig",19,"")</f>
        <v/>
      </c>
      <c r="AF41" s="16" t="str">
        <f aca="false">IF(O41="Squirrel",11,"")</f>
        <v/>
      </c>
      <c r="AG41" s="16" t="str">
        <f aca="false">IF(O41="🐝 Honey Bee",20,"")</f>
        <v/>
      </c>
      <c r="AH41" s="16" t="str">
        <f aca="false">IF(O41="🦆 Duck",12,"")</f>
        <v/>
      </c>
      <c r="AI41" s="16" t="str">
        <f aca="false">IF(O41="🐦 Bird",13,"")</f>
        <v/>
      </c>
      <c r="AJ41" s="41" t="s">
        <v>99</v>
      </c>
      <c r="AK41" s="40" t="s">
        <v>100</v>
      </c>
      <c r="AL41" s="42" t="s">
        <v>50</v>
      </c>
      <c r="AM41" s="40" t="s">
        <v>51</v>
      </c>
      <c r="AN41" s="40"/>
    </row>
    <row r="42" customFormat="false" ht="30.75" hidden="false" customHeight="false" outlineLevel="0" collapsed="false">
      <c r="A42" s="38" t="s">
        <v>98</v>
      </c>
      <c r="B42" s="38" t="n">
        <v>3</v>
      </c>
      <c r="C42" s="32" t="n">
        <f aca="false">B42+IF(H42="IV",-0.2,IF(H42="IP",-0.1,IF(H42="IM",0.1,IF(H42="SC",0.2,IF(H42="IC (cerebral)",-0.3,0)))))</f>
        <v>2.8</v>
      </c>
      <c r="D42" s="33" t="n">
        <f aca="false">VALUE(MID(AJ42,1,FIND(" ",AJ42)))</f>
        <v>0.01</v>
      </c>
      <c r="E42" s="34" t="n">
        <f aca="false">IF(G42="LD50 (median)",1,IF(G42="LDLo (lowest)",0,IF(G42="LD",-1,"")))</f>
        <v>1</v>
      </c>
      <c r="F42" s="34" t="n">
        <f aca="false">IF(O42="🐀 Rat",1,IF(O42="🐭 Mouse",2,IF(O42="🐕 Dog",3,IF(O42="🐵 Monkey",5,IF(O42="🐈 Cat",4,IF(O42="🐇 Rabbit",6,IF(O42="🕊 Pigeon",7,IF(O42="🐹 Guinea Pig",8,IF(O42="🐔 Chicken",9,IF(O42="🐸 Frog",10,IF(O42="🍼 Mammal",10,0)))))))))))</f>
        <v>2</v>
      </c>
      <c r="G42" s="39" t="s">
        <v>47</v>
      </c>
      <c r="H42" s="39" t="s">
        <v>15</v>
      </c>
      <c r="I42" s="14" t="str">
        <f aca="false">IF(H42="IC",-0.3,"")</f>
        <v/>
      </c>
      <c r="J42" s="14" t="n">
        <f aca="false">IF(H42="IV",-0.2,"")</f>
        <v>-0.2</v>
      </c>
      <c r="K42" s="14" t="str">
        <f aca="false">IF(H42="IP",-0.1,"")</f>
        <v/>
      </c>
      <c r="L42" s="14" t="str">
        <f aca="false">IF(H42="IM",0.1,"")</f>
        <v/>
      </c>
      <c r="M42" s="14" t="str">
        <f aca="false">IF(H42="SC",0.2,"")</f>
        <v/>
      </c>
      <c r="N42" s="15" t="str">
        <f aca="false">IF(H42="???",0.2,"")</f>
        <v/>
      </c>
      <c r="O42" s="40" t="s">
        <v>22</v>
      </c>
      <c r="P42" s="17" t="str">
        <f aca="false">IF(SUM(Q42:AI42)&gt;0,"",IF(SUM(Q42:AI42)=0,IF(O42&gt;0,1,"")))</f>
        <v/>
      </c>
      <c r="Q42" s="16" t="n">
        <f aca="false">IF(O42="🐭 Mouse",2,"")</f>
        <v>2</v>
      </c>
      <c r="R42" s="16" t="str">
        <f aca="false">IF(O42="🕊 Pigeon",7,"")</f>
        <v/>
      </c>
      <c r="S42" s="16" t="str">
        <f aca="false">IF(O42="🐇 Rabbit",6,"")</f>
        <v/>
      </c>
      <c r="T42" s="16" t="str">
        <f aca="false">IF(O42="🍼 Mammal",16,"")</f>
        <v/>
      </c>
      <c r="U42" s="16" t="str">
        <f aca="false">IF(O42="🐀 Rat",1,"")</f>
        <v/>
      </c>
      <c r="V42" s="16" t="str">
        <f aca="false">IF(O42="🐕 Dog",3,"")</f>
        <v/>
      </c>
      <c r="W42" s="16" t="str">
        <f aca="false">IF(O42="🐹 Guinea Pig",8,"")</f>
        <v/>
      </c>
      <c r="X42" s="16" t="str">
        <f aca="false">IF(O42="🐔 Chicken",9,"")</f>
        <v/>
      </c>
      <c r="Y42" s="16" t="str">
        <f aca="false">IF(O42="🐵 Monkey",5,"")</f>
        <v/>
      </c>
      <c r="Z42" s="16" t="str">
        <f aca="false">IF(O42="🐸 Frog",10,"")</f>
        <v/>
      </c>
      <c r="AA42" s="16" t="str">
        <f aca="false">IF(O42="🐈 Cat",4,"")</f>
        <v/>
      </c>
      <c r="AB42" s="16" t="str">
        <f aca="false">IF(O42="Gecko",15,"")</f>
        <v/>
      </c>
      <c r="AC42" s="16" t="str">
        <f aca="false">IF(O42="Skink",14,"")</f>
        <v/>
      </c>
      <c r="AD42" s="16" t="str">
        <f aca="false">IF(O42="🐄 Cattle",17,"")</f>
        <v/>
      </c>
      <c r="AE42" s="16" t="str">
        <f aca="false">IF(O42="🐷 Pig",19,"")</f>
        <v/>
      </c>
      <c r="AF42" s="16" t="str">
        <f aca="false">IF(O42="Squirrel",11,"")</f>
        <v/>
      </c>
      <c r="AG42" s="16" t="str">
        <f aca="false">IF(O42="🐝 Honey Bee",20,"")</f>
        <v/>
      </c>
      <c r="AH42" s="16" t="str">
        <f aca="false">IF(O42="🦆 Duck",12,"")</f>
        <v/>
      </c>
      <c r="AI42" s="16" t="str">
        <f aca="false">IF(O42="🐦 Bird",13,"")</f>
        <v/>
      </c>
      <c r="AJ42" s="41" t="s">
        <v>70</v>
      </c>
      <c r="AK42" s="40" t="s">
        <v>101</v>
      </c>
      <c r="AL42" s="42" t="s">
        <v>50</v>
      </c>
      <c r="AM42" s="40" t="s">
        <v>51</v>
      </c>
      <c r="AN42" s="40" t="s">
        <v>102</v>
      </c>
    </row>
    <row r="43" customFormat="false" ht="30.75" hidden="false" customHeight="false" outlineLevel="0" collapsed="false">
      <c r="A43" s="38" t="s">
        <v>103</v>
      </c>
      <c r="B43" s="38" t="n">
        <v>3</v>
      </c>
      <c r="C43" s="32" t="n">
        <f aca="false">B43+IF(H43="IV",-0.2,IF(H43="IP",-0.1,IF(H43="IM",0.1,IF(H43="SC",0.2,IF(H43="IC (cerebral)",-0.3,0)))))</f>
        <v>2.8</v>
      </c>
      <c r="D43" s="33" t="n">
        <f aca="false">VALUE(MID(AJ43,1,FIND(" ",AJ43)))</f>
        <v>0.35</v>
      </c>
      <c r="E43" s="34" t="n">
        <f aca="false">IF(G43="LD50 (median)",1,IF(G43="LDLo (lowest)",0,IF(G43="LD",-1,"")))</f>
        <v>1</v>
      </c>
      <c r="F43" s="34" t="n">
        <f aca="false">IF(O43="🐀 Rat",1,IF(O43="🐭 Mouse",2,IF(O43="🐕 Dog",3,IF(O43="🐵 Monkey",5,IF(O43="🐈 Cat",4,IF(O43="🐇 Rabbit",6,IF(O43="🕊 Pigeon",7,IF(O43="🐹 Guinea Pig",8,IF(O43="🐔 Chicken",9,IF(O43="🐸 Frog",10,IF(O43="🍼 Mammal",10,0)))))))))))</f>
        <v>2</v>
      </c>
      <c r="G43" s="39" t="s">
        <v>47</v>
      </c>
      <c r="H43" s="39" t="s">
        <v>15</v>
      </c>
      <c r="I43" s="14" t="str">
        <f aca="false">IF(H43="IC",-0.3,"")</f>
        <v/>
      </c>
      <c r="J43" s="14" t="n">
        <f aca="false">IF(H43="IV",-0.2,"")</f>
        <v>-0.2</v>
      </c>
      <c r="K43" s="14" t="str">
        <f aca="false">IF(H43="IP",-0.1,"")</f>
        <v/>
      </c>
      <c r="L43" s="14" t="str">
        <f aca="false">IF(H43="IM",0.1,"")</f>
        <v/>
      </c>
      <c r="M43" s="14" t="str">
        <f aca="false">IF(H43="SC",0.2,"")</f>
        <v/>
      </c>
      <c r="N43" s="15" t="str">
        <f aca="false">IF(H43="???",0.2,"")</f>
        <v/>
      </c>
      <c r="O43" s="40" t="s">
        <v>22</v>
      </c>
      <c r="P43" s="17" t="str">
        <f aca="false">IF(SUM(Q43:AI43)&gt;0,"",IF(SUM(Q43:AI43)=0,IF(O43&gt;0,1,"")))</f>
        <v/>
      </c>
      <c r="Q43" s="16" t="n">
        <f aca="false">IF(O43="🐭 Mouse",2,"")</f>
        <v>2</v>
      </c>
      <c r="R43" s="16" t="str">
        <f aca="false">IF(O43="🕊 Pigeon",7,"")</f>
        <v/>
      </c>
      <c r="S43" s="16" t="str">
        <f aca="false">IF(O43="🐇 Rabbit",6,"")</f>
        <v/>
      </c>
      <c r="T43" s="16" t="str">
        <f aca="false">IF(O43="🍼 Mammal",16,"")</f>
        <v/>
      </c>
      <c r="U43" s="16" t="str">
        <f aca="false">IF(O43="🐀 Rat",1,"")</f>
        <v/>
      </c>
      <c r="V43" s="16" t="str">
        <f aca="false">IF(O43="🐕 Dog",3,"")</f>
        <v/>
      </c>
      <c r="W43" s="16" t="str">
        <f aca="false">IF(O43="🐹 Guinea Pig",8,"")</f>
        <v/>
      </c>
      <c r="X43" s="16" t="str">
        <f aca="false">IF(O43="🐔 Chicken",9,"")</f>
        <v/>
      </c>
      <c r="Y43" s="16" t="str">
        <f aca="false">IF(O43="🐵 Monkey",5,"")</f>
        <v/>
      </c>
      <c r="Z43" s="16" t="str">
        <f aca="false">IF(O43="🐸 Frog",10,"")</f>
        <v/>
      </c>
      <c r="AA43" s="16" t="str">
        <f aca="false">IF(O43="🐈 Cat",4,"")</f>
        <v/>
      </c>
      <c r="AB43" s="16" t="str">
        <f aca="false">IF(O43="Gecko",15,"")</f>
        <v/>
      </c>
      <c r="AC43" s="16" t="str">
        <f aca="false">IF(O43="Skink",14,"")</f>
        <v/>
      </c>
      <c r="AD43" s="16" t="str">
        <f aca="false">IF(O43="🐄 Cattle",17,"")</f>
        <v/>
      </c>
      <c r="AE43" s="16" t="str">
        <f aca="false">IF(O43="🐷 Pig",19,"")</f>
        <v/>
      </c>
      <c r="AF43" s="16" t="str">
        <f aca="false">IF(O43="Squirrel",11,"")</f>
        <v/>
      </c>
      <c r="AG43" s="16" t="str">
        <f aca="false">IF(O43="🐝 Honey Bee",20,"")</f>
        <v/>
      </c>
      <c r="AH43" s="16" t="str">
        <f aca="false">IF(O43="🦆 Duck",12,"")</f>
        <v/>
      </c>
      <c r="AI43" s="16" t="str">
        <f aca="false">IF(O43="🐦 Bird",13,"")</f>
        <v/>
      </c>
      <c r="AJ43" s="41" t="s">
        <v>104</v>
      </c>
      <c r="AK43" s="40"/>
      <c r="AL43" s="42" t="s">
        <v>105</v>
      </c>
      <c r="AM43" s="40" t="s">
        <v>59</v>
      </c>
      <c r="AN43" s="40" t="s">
        <v>106</v>
      </c>
    </row>
    <row r="44" customFormat="false" ht="30.75" hidden="false" customHeight="false" outlineLevel="0" collapsed="false">
      <c r="A44" s="38" t="s">
        <v>107</v>
      </c>
      <c r="B44" s="38" t="n">
        <v>3</v>
      </c>
      <c r="C44" s="32" t="n">
        <f aca="false">B44+IF(H44="IV",-0.2,IF(H44="IP",-0.1,IF(H44="IM",0.1,IF(H44="SC",0.2,IF(H44="IC (cerebral)",-0.3,0)))))</f>
        <v>2.8</v>
      </c>
      <c r="D44" s="33" t="n">
        <f aca="false">VALUE(MID(AJ44,1,FIND(" ",AJ44)))</f>
        <v>0.42</v>
      </c>
      <c r="E44" s="34" t="n">
        <f aca="false">IF(G44="LD50 (median)",1,IF(G44="LDLo (lowest)",0,IF(G44="LD",-1,"")))</f>
        <v>1</v>
      </c>
      <c r="F44" s="34" t="n">
        <f aca="false">IF(O44="🐀 Rat",1,IF(O44="🐭 Mouse",2,IF(O44="🐕 Dog",3,IF(O44="🐵 Monkey",5,IF(O44="🐈 Cat",4,IF(O44="🐇 Rabbit",6,IF(O44="🕊 Pigeon",7,IF(O44="🐹 Guinea Pig",8,IF(O44="🐔 Chicken",9,IF(O44="🐸 Frog",10,IF(O44="🍼 Mammal",10,0)))))))))))</f>
        <v>2</v>
      </c>
      <c r="G44" s="39" t="s">
        <v>47</v>
      </c>
      <c r="H44" s="39" t="s">
        <v>15</v>
      </c>
      <c r="I44" s="14" t="str">
        <f aca="false">IF(H44="IC",-0.3,"")</f>
        <v/>
      </c>
      <c r="J44" s="14" t="n">
        <f aca="false">IF(H44="IV",-0.2,"")</f>
        <v>-0.2</v>
      </c>
      <c r="K44" s="14" t="str">
        <f aca="false">IF(H44="IP",-0.1,"")</f>
        <v/>
      </c>
      <c r="L44" s="14" t="str">
        <f aca="false">IF(H44="IM",0.1,"")</f>
        <v/>
      </c>
      <c r="M44" s="14" t="str">
        <f aca="false">IF(H44="SC",0.2,"")</f>
        <v/>
      </c>
      <c r="N44" s="15" t="str">
        <f aca="false">IF(H44="???",0.2,"")</f>
        <v/>
      </c>
      <c r="O44" s="40" t="s">
        <v>22</v>
      </c>
      <c r="P44" s="17" t="str">
        <f aca="false">IF(SUM(Q44:AI44)&gt;0,"",IF(SUM(Q44:AI44)=0,IF(O44&gt;0,1,"")))</f>
        <v/>
      </c>
      <c r="Q44" s="16" t="n">
        <f aca="false">IF(O44="🐭 Mouse",2,"")</f>
        <v>2</v>
      </c>
      <c r="R44" s="16" t="str">
        <f aca="false">IF(O44="🕊 Pigeon",7,"")</f>
        <v/>
      </c>
      <c r="S44" s="16" t="str">
        <f aca="false">IF(O44="🐇 Rabbit",6,"")</f>
        <v/>
      </c>
      <c r="T44" s="16" t="str">
        <f aca="false">IF(O44="🍼 Mammal",16,"")</f>
        <v/>
      </c>
      <c r="U44" s="16" t="str">
        <f aca="false">IF(O44="🐀 Rat",1,"")</f>
        <v/>
      </c>
      <c r="V44" s="16" t="str">
        <f aca="false">IF(O44="🐕 Dog",3,"")</f>
        <v/>
      </c>
      <c r="W44" s="16" t="str">
        <f aca="false">IF(O44="🐹 Guinea Pig",8,"")</f>
        <v/>
      </c>
      <c r="X44" s="16" t="str">
        <f aca="false">IF(O44="🐔 Chicken",9,"")</f>
        <v/>
      </c>
      <c r="Y44" s="16" t="str">
        <f aca="false">IF(O44="🐵 Monkey",5,"")</f>
        <v/>
      </c>
      <c r="Z44" s="16" t="str">
        <f aca="false">IF(O44="🐸 Frog",10,"")</f>
        <v/>
      </c>
      <c r="AA44" s="16" t="str">
        <f aca="false">IF(O44="🐈 Cat",4,"")</f>
        <v/>
      </c>
      <c r="AB44" s="16" t="str">
        <f aca="false">IF(O44="Gecko",15,"")</f>
        <v/>
      </c>
      <c r="AC44" s="16" t="str">
        <f aca="false">IF(O44="Skink",14,"")</f>
        <v/>
      </c>
      <c r="AD44" s="16" t="str">
        <f aca="false">IF(O44="🐄 Cattle",17,"")</f>
        <v/>
      </c>
      <c r="AE44" s="16" t="str">
        <f aca="false">IF(O44="🐷 Pig",19,"")</f>
        <v/>
      </c>
      <c r="AF44" s="16" t="str">
        <f aca="false">IF(O44="Squirrel",11,"")</f>
        <v/>
      </c>
      <c r="AG44" s="16" t="str">
        <f aca="false">IF(O44="🐝 Honey Bee",20,"")</f>
        <v/>
      </c>
      <c r="AH44" s="16" t="str">
        <f aca="false">IF(O44="🦆 Duck",12,"")</f>
        <v/>
      </c>
      <c r="AI44" s="16" t="str">
        <f aca="false">IF(O44="🐦 Bird",13,"")</f>
        <v/>
      </c>
      <c r="AJ44" s="41" t="s">
        <v>108</v>
      </c>
      <c r="AK44" s="40"/>
      <c r="AL44" s="42" t="s">
        <v>105</v>
      </c>
      <c r="AM44" s="40" t="s">
        <v>59</v>
      </c>
      <c r="AN44" s="40" t="s">
        <v>109</v>
      </c>
    </row>
    <row r="45" customFormat="false" ht="30.75" hidden="false" customHeight="false" outlineLevel="0" collapsed="false">
      <c r="A45" s="38" t="s">
        <v>98</v>
      </c>
      <c r="B45" s="38" t="n">
        <v>3</v>
      </c>
      <c r="C45" s="32" t="n">
        <f aca="false">B45+IF(H45="IV",-0.2,IF(H45="IP",-0.1,IF(H45="IM",0.1,IF(H45="SC",0.2,IF(H45="IC (cerebral)",-0.3,0)))))</f>
        <v>2.9</v>
      </c>
      <c r="D45" s="33" t="n">
        <f aca="false">VALUE(MID(AJ45,1,FIND(" ",AJ45)))</f>
        <v>1.4</v>
      </c>
      <c r="E45" s="34" t="n">
        <f aca="false">IF(G45="LD50 (median)",1,IF(G45="LDLo (lowest)",0,IF(G45="LD",-1,"")))</f>
        <v>1</v>
      </c>
      <c r="F45" s="34" t="n">
        <f aca="false">IF(O45="🐀 Rat",1,IF(O45="🐭 Mouse",2,IF(O45="🐕 Dog",3,IF(O45="🐵 Monkey",5,IF(O45="🐈 Cat",4,IF(O45="🐇 Rabbit",6,IF(O45="🕊 Pigeon",7,IF(O45="🐹 Guinea Pig",8,IF(O45="🐔 Chicken",9,IF(O45="🐸 Frog",10,IF(O45="🍼 Mammal",10,0)))))))))))</f>
        <v>2</v>
      </c>
      <c r="G45" s="39" t="s">
        <v>47</v>
      </c>
      <c r="H45" s="39" t="s">
        <v>16</v>
      </c>
      <c r="I45" s="14" t="str">
        <f aca="false">IF(H45="IC",-0.3,"")</f>
        <v/>
      </c>
      <c r="J45" s="14" t="str">
        <f aca="false">IF(H45="IV",-0.2,"")</f>
        <v/>
      </c>
      <c r="K45" s="14" t="n">
        <f aca="false">IF(H45="IP",-0.1,"")</f>
        <v>-0.1</v>
      </c>
      <c r="L45" s="14" t="str">
        <f aca="false">IF(H45="IM",0.1,"")</f>
        <v/>
      </c>
      <c r="M45" s="14" t="str">
        <f aca="false">IF(H45="SC",0.2,"")</f>
        <v/>
      </c>
      <c r="N45" s="15" t="str">
        <f aca="false">IF(H45="???",0.2,"")</f>
        <v/>
      </c>
      <c r="O45" s="40" t="s">
        <v>22</v>
      </c>
      <c r="P45" s="17" t="str">
        <f aca="false">IF(SUM(Q45:AI45)&gt;0,"",IF(SUM(Q45:AI45)=0,IF(O45&gt;0,1,"")))</f>
        <v/>
      </c>
      <c r="Q45" s="16" t="n">
        <f aca="false">IF(O45="🐭 Mouse",2,"")</f>
        <v>2</v>
      </c>
      <c r="R45" s="16" t="str">
        <f aca="false">IF(O45="🕊 Pigeon",7,"")</f>
        <v/>
      </c>
      <c r="S45" s="16" t="str">
        <f aca="false">IF(O45="🐇 Rabbit",6,"")</f>
        <v/>
      </c>
      <c r="T45" s="16" t="str">
        <f aca="false">IF(O45="🍼 Mammal",16,"")</f>
        <v/>
      </c>
      <c r="U45" s="16" t="str">
        <f aca="false">IF(O45="🐀 Rat",1,"")</f>
        <v/>
      </c>
      <c r="V45" s="16" t="str">
        <f aca="false">IF(O45="🐕 Dog",3,"")</f>
        <v/>
      </c>
      <c r="W45" s="16" t="str">
        <f aca="false">IF(O45="🐹 Guinea Pig",8,"")</f>
        <v/>
      </c>
      <c r="X45" s="16" t="str">
        <f aca="false">IF(O45="🐔 Chicken",9,"")</f>
        <v/>
      </c>
      <c r="Y45" s="16" t="str">
        <f aca="false">IF(O45="🐵 Monkey",5,"")</f>
        <v/>
      </c>
      <c r="Z45" s="16" t="str">
        <f aca="false">IF(O45="🐸 Frog",10,"")</f>
        <v/>
      </c>
      <c r="AA45" s="16" t="str">
        <f aca="false">IF(O45="🐈 Cat",4,"")</f>
        <v/>
      </c>
      <c r="AB45" s="16" t="str">
        <f aca="false">IF(O45="Gecko",15,"")</f>
        <v/>
      </c>
      <c r="AC45" s="16" t="str">
        <f aca="false">IF(O45="Skink",14,"")</f>
        <v/>
      </c>
      <c r="AD45" s="16" t="str">
        <f aca="false">IF(O45="🐄 Cattle",17,"")</f>
        <v/>
      </c>
      <c r="AE45" s="16" t="str">
        <f aca="false">IF(O45="🐷 Pig",19,"")</f>
        <v/>
      </c>
      <c r="AF45" s="16" t="str">
        <f aca="false">IF(O45="Squirrel",11,"")</f>
        <v/>
      </c>
      <c r="AG45" s="16" t="str">
        <f aca="false">IF(O45="🐝 Honey Bee",20,"")</f>
        <v/>
      </c>
      <c r="AH45" s="16" t="str">
        <f aca="false">IF(O45="🦆 Duck",12,"")</f>
        <v/>
      </c>
      <c r="AI45" s="16" t="str">
        <f aca="false">IF(O45="🐦 Bird",13,"")</f>
        <v/>
      </c>
      <c r="AJ45" s="41" t="s">
        <v>110</v>
      </c>
      <c r="AK45" s="40" t="s">
        <v>111</v>
      </c>
      <c r="AL45" s="42" t="s">
        <v>50</v>
      </c>
      <c r="AM45" s="40" t="s">
        <v>51</v>
      </c>
      <c r="AN45" s="40"/>
    </row>
    <row r="46" customFormat="false" ht="15" hidden="false" customHeight="true" outlineLevel="0" collapsed="false">
      <c r="A46" s="38" t="s">
        <v>98</v>
      </c>
      <c r="B46" s="38" t="n">
        <v>3</v>
      </c>
      <c r="C46" s="32" t="n">
        <f aca="false">B46+IF(H46="IV",-0.2,IF(H46="IP",-0.1,IF(H46="IM",0.1,IF(H46="SC",0.2,IF(H46="IC (cerebral)",-0.3,0)))))</f>
        <v>3.2</v>
      </c>
      <c r="D46" s="33" t="n">
        <f aca="false">VALUE(MID(AJ46,1,FIND(" ",AJ46)))</f>
        <v>2</v>
      </c>
      <c r="E46" s="34" t="n">
        <f aca="false">IF(G46="LD50 (median)",1,IF(G46="LDLo (lowest)",0,IF(G46="LD",-1,"")))</f>
        <v>1</v>
      </c>
      <c r="F46" s="34" t="n">
        <f aca="false">IF(O46="🐀 Rat",1,IF(O46="🐭 Mouse",2,IF(O46="🐕 Dog",3,IF(O46="🐵 Monkey",5,IF(O46="🐈 Cat",4,IF(O46="🐇 Rabbit",6,IF(O46="🕊 Pigeon",7,IF(O46="🐹 Guinea Pig",8,IF(O46="🐔 Chicken",9,IF(O46="🐸 Frog",10,IF(O46="🍼 Mammal",10,0)))))))))))</f>
        <v>2</v>
      </c>
      <c r="G46" s="39" t="s">
        <v>47</v>
      </c>
      <c r="H46" s="39" t="s">
        <v>18</v>
      </c>
      <c r="I46" s="14" t="str">
        <f aca="false">IF(H46="IC",-0.3,"")</f>
        <v/>
      </c>
      <c r="J46" s="14" t="str">
        <f aca="false">IF(H46="IV",-0.2,"")</f>
        <v/>
      </c>
      <c r="K46" s="14" t="str">
        <f aca="false">IF(H46="IP",-0.1,"")</f>
        <v/>
      </c>
      <c r="L46" s="14" t="str">
        <f aca="false">IF(H46="IM",0.1,"")</f>
        <v/>
      </c>
      <c r="M46" s="14" t="n">
        <f aca="false">IF(H46="SC",0.2,"")</f>
        <v>0.2</v>
      </c>
      <c r="N46" s="15" t="str">
        <f aca="false">IF(H46="???",0.2,"")</f>
        <v/>
      </c>
      <c r="O46" s="40" t="s">
        <v>22</v>
      </c>
      <c r="P46" s="17" t="str">
        <f aca="false">IF(SUM(Q46:AI46)&gt;0,"",IF(SUM(Q46:AI46)=0,IF(O46&gt;0,1,"")))</f>
        <v/>
      </c>
      <c r="Q46" s="16" t="n">
        <f aca="false">IF(O46="🐭 Mouse",2,"")</f>
        <v>2</v>
      </c>
      <c r="R46" s="16" t="str">
        <f aca="false">IF(O46="🕊 Pigeon",7,"")</f>
        <v/>
      </c>
      <c r="S46" s="16" t="str">
        <f aca="false">IF(O46="🐇 Rabbit",6,"")</f>
        <v/>
      </c>
      <c r="T46" s="16" t="str">
        <f aca="false">IF(O46="🍼 Mammal",16,"")</f>
        <v/>
      </c>
      <c r="U46" s="16" t="str">
        <f aca="false">IF(O46="🐀 Rat",1,"")</f>
        <v/>
      </c>
      <c r="V46" s="16" t="str">
        <f aca="false">IF(O46="🐕 Dog",3,"")</f>
        <v/>
      </c>
      <c r="W46" s="16" t="str">
        <f aca="false">IF(O46="🐹 Guinea Pig",8,"")</f>
        <v/>
      </c>
      <c r="X46" s="16" t="str">
        <f aca="false">IF(O46="🐔 Chicken",9,"")</f>
        <v/>
      </c>
      <c r="Y46" s="16" t="str">
        <f aca="false">IF(O46="🐵 Monkey",5,"")</f>
        <v/>
      </c>
      <c r="Z46" s="16" t="str">
        <f aca="false">IF(O46="🐸 Frog",10,"")</f>
        <v/>
      </c>
      <c r="AA46" s="16" t="str">
        <f aca="false">IF(O46="🐈 Cat",4,"")</f>
        <v/>
      </c>
      <c r="AB46" s="16" t="str">
        <f aca="false">IF(O46="Gecko",15,"")</f>
        <v/>
      </c>
      <c r="AC46" s="16" t="str">
        <f aca="false">IF(O46="Skink",14,"")</f>
        <v/>
      </c>
      <c r="AD46" s="16" t="str">
        <f aca="false">IF(O46="🐄 Cattle",17,"")</f>
        <v/>
      </c>
      <c r="AE46" s="16" t="str">
        <f aca="false">IF(O46="🐷 Pig",19,"")</f>
        <v/>
      </c>
      <c r="AF46" s="16" t="str">
        <f aca="false">IF(O46="Squirrel",11,"")</f>
        <v/>
      </c>
      <c r="AG46" s="16" t="str">
        <f aca="false">IF(O46="🐝 Honey Bee",20,"")</f>
        <v/>
      </c>
      <c r="AH46" s="16" t="str">
        <f aca="false">IF(O46="🦆 Duck",12,"")</f>
        <v/>
      </c>
      <c r="AI46" s="16" t="str">
        <f aca="false">IF(O46="🐦 Bird",13,"")</f>
        <v/>
      </c>
      <c r="AJ46" s="41" t="s">
        <v>112</v>
      </c>
      <c r="AK46" s="40" t="s">
        <v>113</v>
      </c>
      <c r="AL46" s="42" t="s">
        <v>50</v>
      </c>
      <c r="AM46" s="40" t="s">
        <v>51</v>
      </c>
      <c r="AN46" s="40"/>
    </row>
    <row r="47" customFormat="false" ht="15.75" hidden="false" customHeight="false" outlineLevel="0" collapsed="false">
      <c r="D47" s="33"/>
      <c r="E47" s="34"/>
      <c r="F47" s="34"/>
      <c r="G47" s="0"/>
      <c r="H47" s="0"/>
      <c r="I47" s="14" t="str">
        <f aca="false">IF(H47="IC",-0.3,"")</f>
        <v/>
      </c>
      <c r="J47" s="14" t="str">
        <f aca="false">IF(H47="IV",-0.2,"")</f>
        <v/>
      </c>
      <c r="K47" s="14" t="str">
        <f aca="false">IF(H47="IP",-0.1,"")</f>
        <v/>
      </c>
      <c r="L47" s="14" t="str">
        <f aca="false">IF(H47="IM",0.1,"")</f>
        <v/>
      </c>
      <c r="M47" s="14" t="str">
        <f aca="false">IF(H47="SC",0.2,"")</f>
        <v/>
      </c>
      <c r="N47" s="15" t="str">
        <f aca="false">IF(H47="???",0.2,"")</f>
        <v/>
      </c>
      <c r="O47" s="0"/>
      <c r="P47" s="17" t="str">
        <f aca="false">IF(SUM(Q47:AI47)&gt;0,"",IF(SUM(Q47:AI47)=0,IF(O47&gt;0,1,"")))</f>
        <v/>
      </c>
      <c r="Q47" s="16" t="str">
        <f aca="false">IF(O47="🐭 Mouse",2,"")</f>
        <v/>
      </c>
      <c r="R47" s="16" t="str">
        <f aca="false">IF(O47="🕊 Pigeon",7,"")</f>
        <v/>
      </c>
      <c r="S47" s="16" t="str">
        <f aca="false">IF(O47="🐇 Rabbit",6,"")</f>
        <v/>
      </c>
      <c r="T47" s="16" t="str">
        <f aca="false">IF(O47="🍼 Mammal",16,"")</f>
        <v/>
      </c>
      <c r="U47" s="16" t="str">
        <f aca="false">IF(O47="🐀 Rat",1,"")</f>
        <v/>
      </c>
      <c r="V47" s="16" t="str">
        <f aca="false">IF(O47="🐕 Dog",3,"")</f>
        <v/>
      </c>
      <c r="W47" s="16" t="str">
        <f aca="false">IF(O47="🐹 Guinea Pig",8,"")</f>
        <v/>
      </c>
      <c r="X47" s="16" t="str">
        <f aca="false">IF(O47="🐔 Chicken",9,"")</f>
        <v/>
      </c>
      <c r="Y47" s="16" t="str">
        <f aca="false">IF(O47="🐵 Monkey",5,"")</f>
        <v/>
      </c>
      <c r="Z47" s="16" t="str">
        <f aca="false">IF(O47="🐸 Frog",10,"")</f>
        <v/>
      </c>
      <c r="AA47" s="16" t="str">
        <f aca="false">IF(O47="🐈 Cat",4,"")</f>
        <v/>
      </c>
      <c r="AB47" s="16" t="str">
        <f aca="false">IF(O47="Gecko",15,"")</f>
        <v/>
      </c>
      <c r="AC47" s="16" t="str">
        <f aca="false">IF(O47="Skink",14,"")</f>
        <v/>
      </c>
      <c r="AD47" s="16" t="str">
        <f aca="false">IF(O47="🐄 Cattle",17,"")</f>
        <v/>
      </c>
      <c r="AE47" s="16" t="str">
        <f aca="false">IF(O47="🐷 Pig",19,"")</f>
        <v/>
      </c>
      <c r="AF47" s="16" t="str">
        <f aca="false">IF(O47="Squirrel",11,"")</f>
        <v/>
      </c>
      <c r="AG47" s="16" t="str">
        <f aca="false">IF(O47="🐝 Honey Bee",20,"")</f>
        <v/>
      </c>
      <c r="AH47" s="16" t="str">
        <f aca="false">IF(O47="🦆 Duck",12,"")</f>
        <v/>
      </c>
      <c r="AI47" s="16" t="str">
        <f aca="false">IF(O47="🐦 Bird",13,"")</f>
        <v/>
      </c>
      <c r="AJ47" s="0"/>
      <c r="AK47" s="0"/>
      <c r="AL47" s="0"/>
      <c r="AM47" s="0"/>
      <c r="AN47" s="0"/>
    </row>
    <row r="48" customFormat="false" ht="30.75" hidden="false" customHeight="false" outlineLevel="0" collapsed="false">
      <c r="A48" s="38" t="s">
        <v>114</v>
      </c>
      <c r="B48" s="38" t="n">
        <v>4</v>
      </c>
      <c r="C48" s="32" t="n">
        <f aca="false">B48+IF(H48="IV",-0.2,IF(H48="IP",-0.1,IF(H48="IM",0.1,IF(H48="SC",0.2,IF(H48="IC (cerebral)",-0.3,0)))))</f>
        <v>3.8</v>
      </c>
      <c r="D48" s="33" t="n">
        <f aca="false">VALUE(MID(AJ48,1,FIND(" ",AJ48)))</f>
        <v>0.01</v>
      </c>
      <c r="E48" s="34" t="n">
        <f aca="false">IF(G48="LD50 (median)",1,IF(G48="LDLo (lowest)",0,IF(G48="LD",-1,"")))</f>
        <v>1</v>
      </c>
      <c r="F48" s="34" t="n">
        <f aca="false">IF(O48="🐀 Rat",1,IF(O48="🐭 Mouse",2,IF(O48="🐕 Dog",3,IF(O48="🐵 Monkey",5,IF(O48="🐈 Cat",4,IF(O48="🐇 Rabbit",6,IF(O48="🕊 Pigeon",7,IF(O48="🐹 Guinea Pig",8,IF(O48="🐔 Chicken",9,IF(O48="🐸 Frog",10,IF(O48="🍼 Mammal",10,0)))))))))))</f>
        <v>2</v>
      </c>
      <c r="G48" s="39" t="s">
        <v>47</v>
      </c>
      <c r="H48" s="39" t="s">
        <v>15</v>
      </c>
      <c r="I48" s="14" t="str">
        <f aca="false">IF(H48="IC",-0.3,"")</f>
        <v/>
      </c>
      <c r="J48" s="14" t="n">
        <f aca="false">IF(H48="IV",-0.2,"")</f>
        <v>-0.2</v>
      </c>
      <c r="K48" s="14" t="str">
        <f aca="false">IF(H48="IP",-0.1,"")</f>
        <v/>
      </c>
      <c r="L48" s="14" t="str">
        <f aca="false">IF(H48="IM",0.1,"")</f>
        <v/>
      </c>
      <c r="M48" s="14" t="str">
        <f aca="false">IF(H48="SC",0.2,"")</f>
        <v/>
      </c>
      <c r="N48" s="15" t="str">
        <f aca="false">IF(H48="???",0.2,"")</f>
        <v/>
      </c>
      <c r="O48" s="40" t="s">
        <v>22</v>
      </c>
      <c r="P48" s="17" t="str">
        <f aca="false">IF(SUM(Q48:AI48)&gt;0,"",IF(SUM(Q48:AI48)=0,IF(O48&gt;0,1,"")))</f>
        <v/>
      </c>
      <c r="Q48" s="16" t="n">
        <f aca="false">IF(O48="🐭 Mouse",2,"")</f>
        <v>2</v>
      </c>
      <c r="R48" s="16" t="str">
        <f aca="false">IF(O48="🕊 Pigeon",7,"")</f>
        <v/>
      </c>
      <c r="S48" s="16" t="str">
        <f aca="false">IF(O48="🐇 Rabbit",6,"")</f>
        <v/>
      </c>
      <c r="T48" s="16" t="str">
        <f aca="false">IF(O48="🍼 Mammal",16,"")</f>
        <v/>
      </c>
      <c r="U48" s="16" t="str">
        <f aca="false">IF(O48="🐀 Rat",1,"")</f>
        <v/>
      </c>
      <c r="V48" s="16" t="str">
        <f aca="false">IF(O48="🐕 Dog",3,"")</f>
        <v/>
      </c>
      <c r="W48" s="16" t="str">
        <f aca="false">IF(O48="🐹 Guinea Pig",8,"")</f>
        <v/>
      </c>
      <c r="X48" s="16" t="str">
        <f aca="false">IF(O48="🐔 Chicken",9,"")</f>
        <v/>
      </c>
      <c r="Y48" s="16" t="str">
        <f aca="false">IF(O48="🐵 Monkey",5,"")</f>
        <v/>
      </c>
      <c r="Z48" s="16" t="str">
        <f aca="false">IF(O48="🐸 Frog",10,"")</f>
        <v/>
      </c>
      <c r="AA48" s="16" t="str">
        <f aca="false">IF(O48="🐈 Cat",4,"")</f>
        <v/>
      </c>
      <c r="AB48" s="16" t="str">
        <f aca="false">IF(O48="Gecko",15,"")</f>
        <v/>
      </c>
      <c r="AC48" s="16" t="str">
        <f aca="false">IF(O48="Skink",14,"")</f>
        <v/>
      </c>
      <c r="AD48" s="16" t="str">
        <f aca="false">IF(O48="🐄 Cattle",17,"")</f>
        <v/>
      </c>
      <c r="AE48" s="16" t="str">
        <f aca="false">IF(O48="🐷 Pig",19,"")</f>
        <v/>
      </c>
      <c r="AF48" s="16" t="str">
        <f aca="false">IF(O48="Squirrel",11,"")</f>
        <v/>
      </c>
      <c r="AG48" s="16" t="str">
        <f aca="false">IF(O48="🐝 Honey Bee",20,"")</f>
        <v/>
      </c>
      <c r="AH48" s="16" t="str">
        <f aca="false">IF(O48="🦆 Duck",12,"")</f>
        <v/>
      </c>
      <c r="AI48" s="16" t="str">
        <f aca="false">IF(O48="🐦 Bird",13,"")</f>
        <v/>
      </c>
      <c r="AJ48" s="41" t="s">
        <v>70</v>
      </c>
      <c r="AK48" s="40" t="s">
        <v>101</v>
      </c>
      <c r="AL48" s="42" t="s">
        <v>50</v>
      </c>
      <c r="AM48" s="40" t="s">
        <v>51</v>
      </c>
      <c r="AN48" s="40" t="s">
        <v>115</v>
      </c>
    </row>
    <row r="49" customFormat="false" ht="30.75" hidden="false" customHeight="false" outlineLevel="0" collapsed="false">
      <c r="A49" s="38" t="s">
        <v>116</v>
      </c>
      <c r="B49" s="38" t="n">
        <v>4</v>
      </c>
      <c r="C49" s="32" t="n">
        <f aca="false">B49+IF(H49="IV",-0.2,IF(H49="IP",-0.1,IF(H49="IM",0.1,IF(H49="SC",0.2,IF(H49="IC (cerebral)",-0.3,0)))))</f>
        <v>3.8</v>
      </c>
      <c r="D49" s="33" t="n">
        <f aca="false">VALUE(MID(AJ49,1,FIND(" ",AJ49)))</f>
        <v>0.41</v>
      </c>
      <c r="E49" s="34" t="n">
        <f aca="false">IF(G49="LD50 (median)",1,IF(G49="LDLo (lowest)",0,IF(G49="LD",-1,"")))</f>
        <v>1</v>
      </c>
      <c r="F49" s="34" t="n">
        <f aca="false">IF(O49="🐀 Rat",1,IF(O49="🐭 Mouse",2,IF(O49="🐕 Dog",3,IF(O49="🐵 Monkey",5,IF(O49="🐈 Cat",4,IF(O49="🐇 Rabbit",6,IF(O49="🕊 Pigeon",7,IF(O49="🐹 Guinea Pig",8,IF(O49="🐔 Chicken",9,IF(O49="🐸 Frog",10,IF(O49="🍼 Mammal",10,0)))))))))))</f>
        <v>2</v>
      </c>
      <c r="G49" s="39" t="s">
        <v>47</v>
      </c>
      <c r="H49" s="39" t="s">
        <v>15</v>
      </c>
      <c r="I49" s="14" t="str">
        <f aca="false">IF(H49="IC",-0.3,"")</f>
        <v/>
      </c>
      <c r="J49" s="14" t="n">
        <f aca="false">IF(H49="IV",-0.2,"")</f>
        <v>-0.2</v>
      </c>
      <c r="K49" s="14" t="str">
        <f aca="false">IF(H49="IP",-0.1,"")</f>
        <v/>
      </c>
      <c r="L49" s="14" t="str">
        <f aca="false">IF(H49="IM",0.1,"")</f>
        <v/>
      </c>
      <c r="M49" s="14" t="str">
        <f aca="false">IF(H49="SC",0.2,"")</f>
        <v/>
      </c>
      <c r="N49" s="15" t="str">
        <f aca="false">IF(H49="???",0.2,"")</f>
        <v/>
      </c>
      <c r="O49" s="40" t="s">
        <v>22</v>
      </c>
      <c r="P49" s="17" t="str">
        <f aca="false">IF(SUM(Q49:AI49)&gt;0,"",IF(SUM(Q49:AI49)=0,IF(O49&gt;0,1,"")))</f>
        <v/>
      </c>
      <c r="Q49" s="16" t="n">
        <f aca="false">IF(O49="🐭 Mouse",2,"")</f>
        <v>2</v>
      </c>
      <c r="R49" s="16" t="str">
        <f aca="false">IF(O49="🕊 Pigeon",7,"")</f>
        <v/>
      </c>
      <c r="S49" s="16" t="str">
        <f aca="false">IF(O49="🐇 Rabbit",6,"")</f>
        <v/>
      </c>
      <c r="T49" s="16" t="str">
        <f aca="false">IF(O49="🍼 Mammal",16,"")</f>
        <v/>
      </c>
      <c r="U49" s="16" t="str">
        <f aca="false">IF(O49="🐀 Rat",1,"")</f>
        <v/>
      </c>
      <c r="V49" s="16" t="str">
        <f aca="false">IF(O49="🐕 Dog",3,"")</f>
        <v/>
      </c>
      <c r="W49" s="16" t="str">
        <f aca="false">IF(O49="🐹 Guinea Pig",8,"")</f>
        <v/>
      </c>
      <c r="X49" s="16" t="str">
        <f aca="false">IF(O49="🐔 Chicken",9,"")</f>
        <v/>
      </c>
      <c r="Y49" s="16" t="str">
        <f aca="false">IF(O49="🐵 Monkey",5,"")</f>
        <v/>
      </c>
      <c r="Z49" s="16" t="str">
        <f aca="false">IF(O49="🐸 Frog",10,"")</f>
        <v/>
      </c>
      <c r="AA49" s="16" t="str">
        <f aca="false">IF(O49="🐈 Cat",4,"")</f>
        <v/>
      </c>
      <c r="AB49" s="16" t="str">
        <f aca="false">IF(O49="Gecko",15,"")</f>
        <v/>
      </c>
      <c r="AC49" s="16" t="str">
        <f aca="false">IF(O49="Skink",14,"")</f>
        <v/>
      </c>
      <c r="AD49" s="16" t="str">
        <f aca="false">IF(O49="🐄 Cattle",17,"")</f>
        <v/>
      </c>
      <c r="AE49" s="16" t="str">
        <f aca="false">IF(O49="🐷 Pig",19,"")</f>
        <v/>
      </c>
      <c r="AF49" s="16" t="str">
        <f aca="false">IF(O49="Squirrel",11,"")</f>
        <v/>
      </c>
      <c r="AG49" s="16" t="str">
        <f aca="false">IF(O49="🐝 Honey Bee",20,"")</f>
        <v/>
      </c>
      <c r="AH49" s="16" t="str">
        <f aca="false">IF(O49="🦆 Duck",12,"")</f>
        <v/>
      </c>
      <c r="AI49" s="16" t="str">
        <f aca="false">IF(O49="🐦 Bird",13,"")</f>
        <v/>
      </c>
      <c r="AJ49" s="41" t="s">
        <v>117</v>
      </c>
      <c r="AK49" s="40"/>
      <c r="AL49" s="42" t="s">
        <v>118</v>
      </c>
      <c r="AM49" s="40" t="s">
        <v>59</v>
      </c>
      <c r="AN49" s="40" t="s">
        <v>119</v>
      </c>
    </row>
    <row r="50" customFormat="false" ht="30.75" hidden="false" customHeight="false" outlineLevel="0" collapsed="false">
      <c r="A50" s="38" t="s">
        <v>116</v>
      </c>
      <c r="B50" s="38" t="n">
        <v>4</v>
      </c>
      <c r="C50" s="32" t="n">
        <f aca="false">B50+IF(H50="IV",-0.2,IF(H50="IP",-0.1,IF(H50="IM",0.1,IF(H50="SC",0.2,IF(H50="IC (cerebral)",-0.3,0)))))</f>
        <v>3.8</v>
      </c>
      <c r="D50" s="33" t="n">
        <f aca="false">VALUE(MID(AJ50,1,FIND(" ",AJ50)))</f>
        <v>0.47</v>
      </c>
      <c r="E50" s="34" t="n">
        <f aca="false">IF(G50="LD50 (median)",1,IF(G50="LDLo (lowest)",0,IF(G50="LD",-1,"")))</f>
        <v>1</v>
      </c>
      <c r="F50" s="34" t="n">
        <f aca="false">IF(O50="🐀 Rat",1,IF(O50="🐭 Mouse",2,IF(O50="🐕 Dog",3,IF(O50="🐵 Monkey",5,IF(O50="🐈 Cat",4,IF(O50="🐇 Rabbit",6,IF(O50="🕊 Pigeon",7,IF(O50="🐹 Guinea Pig",8,IF(O50="🐔 Chicken",9,IF(O50="🐸 Frog",10,IF(O50="🍼 Mammal",10,0)))))))))))</f>
        <v>2</v>
      </c>
      <c r="G50" s="39" t="s">
        <v>47</v>
      </c>
      <c r="H50" s="39" t="s">
        <v>15</v>
      </c>
      <c r="I50" s="14" t="str">
        <f aca="false">IF(H50="IC",-0.3,"")</f>
        <v/>
      </c>
      <c r="J50" s="14" t="n">
        <f aca="false">IF(H50="IV",-0.2,"")</f>
        <v>-0.2</v>
      </c>
      <c r="K50" s="14" t="str">
        <f aca="false">IF(H50="IP",-0.1,"")</f>
        <v/>
      </c>
      <c r="L50" s="14" t="str">
        <f aca="false">IF(H50="IM",0.1,"")</f>
        <v/>
      </c>
      <c r="M50" s="14" t="str">
        <f aca="false">IF(H50="SC",0.2,"")</f>
        <v/>
      </c>
      <c r="N50" s="15" t="str">
        <f aca="false">IF(H50="???",0.2,"")</f>
        <v/>
      </c>
      <c r="O50" s="40" t="s">
        <v>22</v>
      </c>
      <c r="P50" s="17" t="str">
        <f aca="false">IF(SUM(Q50:AI50)&gt;0,"",IF(SUM(Q50:AI50)=0,IF(O50&gt;0,1,"")))</f>
        <v/>
      </c>
      <c r="Q50" s="16" t="n">
        <f aca="false">IF(O50="🐭 Mouse",2,"")</f>
        <v>2</v>
      </c>
      <c r="R50" s="16" t="str">
        <f aca="false">IF(O50="🕊 Pigeon",7,"")</f>
        <v/>
      </c>
      <c r="S50" s="16" t="str">
        <f aca="false">IF(O50="🐇 Rabbit",6,"")</f>
        <v/>
      </c>
      <c r="T50" s="16" t="str">
        <f aca="false">IF(O50="🍼 Mammal",16,"")</f>
        <v/>
      </c>
      <c r="U50" s="16" t="str">
        <f aca="false">IF(O50="🐀 Rat",1,"")</f>
        <v/>
      </c>
      <c r="V50" s="16" t="str">
        <f aca="false">IF(O50="🐕 Dog",3,"")</f>
        <v/>
      </c>
      <c r="W50" s="16" t="str">
        <f aca="false">IF(O50="🐹 Guinea Pig",8,"")</f>
        <v/>
      </c>
      <c r="X50" s="16" t="str">
        <f aca="false">IF(O50="🐔 Chicken",9,"")</f>
        <v/>
      </c>
      <c r="Y50" s="16" t="str">
        <f aca="false">IF(O50="🐵 Monkey",5,"")</f>
        <v/>
      </c>
      <c r="Z50" s="16" t="str">
        <f aca="false">IF(O50="🐸 Frog",10,"")</f>
        <v/>
      </c>
      <c r="AA50" s="16" t="str">
        <f aca="false">IF(O50="🐈 Cat",4,"")</f>
        <v/>
      </c>
      <c r="AB50" s="16" t="str">
        <f aca="false">IF(O50="Gecko",15,"")</f>
        <v/>
      </c>
      <c r="AC50" s="16" t="str">
        <f aca="false">IF(O50="Skink",14,"")</f>
        <v/>
      </c>
      <c r="AD50" s="16" t="str">
        <f aca="false">IF(O50="🐄 Cattle",17,"")</f>
        <v/>
      </c>
      <c r="AE50" s="16" t="str">
        <f aca="false">IF(O50="🐷 Pig",19,"")</f>
        <v/>
      </c>
      <c r="AF50" s="16" t="str">
        <f aca="false">IF(O50="Squirrel",11,"")</f>
        <v/>
      </c>
      <c r="AG50" s="16" t="str">
        <f aca="false">IF(O50="🐝 Honey Bee",20,"")</f>
        <v/>
      </c>
      <c r="AH50" s="16" t="str">
        <f aca="false">IF(O50="🦆 Duck",12,"")</f>
        <v/>
      </c>
      <c r="AI50" s="16" t="str">
        <f aca="false">IF(O50="🐦 Bird",13,"")</f>
        <v/>
      </c>
      <c r="AJ50" s="41" t="s">
        <v>120</v>
      </c>
      <c r="AK50" s="40"/>
      <c r="AL50" s="42" t="s">
        <v>105</v>
      </c>
      <c r="AM50" s="40" t="s">
        <v>59</v>
      </c>
      <c r="AN50" s="40" t="s">
        <v>121</v>
      </c>
    </row>
    <row r="51" customFormat="false" ht="30.75" hidden="false" customHeight="false" outlineLevel="0" collapsed="false">
      <c r="A51" s="38" t="s">
        <v>114</v>
      </c>
      <c r="B51" s="38" t="n">
        <v>4</v>
      </c>
      <c r="C51" s="32" t="n">
        <f aca="false">B51+IF(H51="IV",-0.2,IF(H51="IP",-0.1,IF(H51="IM",0.1,IF(H51="SC",0.2,IF(H51="IC (cerebral)",-0.3,0)))))</f>
        <v>3.8</v>
      </c>
      <c r="D51" s="33" t="n">
        <f aca="false">VALUE(MID(AJ51,1,FIND(" ",AJ51)))</f>
        <v>0.55</v>
      </c>
      <c r="E51" s="34" t="n">
        <f aca="false">IF(G51="LD50 (median)",1,IF(G51="LDLo (lowest)",0,IF(G51="LD",-1,"")))</f>
        <v>1</v>
      </c>
      <c r="F51" s="34" t="n">
        <f aca="false">IF(O51="🐀 Rat",1,IF(O51="🐭 Mouse",2,IF(O51="🐕 Dog",3,IF(O51="🐵 Monkey",5,IF(O51="🐈 Cat",4,IF(O51="🐇 Rabbit",6,IF(O51="🕊 Pigeon",7,IF(O51="🐹 Guinea Pig",8,IF(O51="🐔 Chicken",9,IF(O51="🐸 Frog",10,IF(O51="🍼 Mammal",10,0)))))))))))</f>
        <v>10</v>
      </c>
      <c r="G51" s="39" t="s">
        <v>47</v>
      </c>
      <c r="H51" s="39" t="s">
        <v>15</v>
      </c>
      <c r="I51" s="14" t="str">
        <f aca="false">IF(H51="IC",-0.3,"")</f>
        <v/>
      </c>
      <c r="J51" s="14" t="n">
        <f aca="false">IF(H51="IV",-0.2,"")</f>
        <v>-0.2</v>
      </c>
      <c r="K51" s="14" t="str">
        <f aca="false">IF(H51="IP",-0.1,"")</f>
        <v/>
      </c>
      <c r="L51" s="14" t="str">
        <f aca="false">IF(H51="IM",0.1,"")</f>
        <v/>
      </c>
      <c r="M51" s="14" t="str">
        <f aca="false">IF(H51="SC",0.2,"")</f>
        <v/>
      </c>
      <c r="N51" s="15" t="str">
        <f aca="false">IF(H51="???",0.2,"")</f>
        <v/>
      </c>
      <c r="O51" s="40" t="s">
        <v>25</v>
      </c>
      <c r="P51" s="17" t="str">
        <f aca="false">IF(SUM(Q51:AI51)&gt;0,"",IF(SUM(Q51:AI51)=0,IF(O51&gt;0,1,"")))</f>
        <v/>
      </c>
      <c r="Q51" s="16" t="str">
        <f aca="false">IF(O51="🐭 Mouse",2,"")</f>
        <v/>
      </c>
      <c r="R51" s="16" t="str">
        <f aca="false">IF(O51="🕊 Pigeon",7,"")</f>
        <v/>
      </c>
      <c r="S51" s="16" t="str">
        <f aca="false">IF(O51="🐇 Rabbit",6,"")</f>
        <v/>
      </c>
      <c r="T51" s="16" t="n">
        <f aca="false">IF(O51="🍼 Mammal",16,"")</f>
        <v>16</v>
      </c>
      <c r="U51" s="16" t="str">
        <f aca="false">IF(O51="🐀 Rat",1,"")</f>
        <v/>
      </c>
      <c r="V51" s="16" t="str">
        <f aca="false">IF(O51="🐕 Dog",3,"")</f>
        <v/>
      </c>
      <c r="W51" s="16" t="str">
        <f aca="false">IF(O51="🐹 Guinea Pig",8,"")</f>
        <v/>
      </c>
      <c r="X51" s="16" t="str">
        <f aca="false">IF(O51="🐔 Chicken",9,"")</f>
        <v/>
      </c>
      <c r="Y51" s="16" t="str">
        <f aca="false">IF(O51="🐵 Monkey",5,"")</f>
        <v/>
      </c>
      <c r="Z51" s="16" t="str">
        <f aca="false">IF(O51="🐸 Frog",10,"")</f>
        <v/>
      </c>
      <c r="AA51" s="16" t="str">
        <f aca="false">IF(O51="🐈 Cat",4,"")</f>
        <v/>
      </c>
      <c r="AB51" s="16" t="str">
        <f aca="false">IF(O51="Gecko",15,"")</f>
        <v/>
      </c>
      <c r="AC51" s="16" t="str">
        <f aca="false">IF(O51="Skink",14,"")</f>
        <v/>
      </c>
      <c r="AD51" s="16" t="str">
        <f aca="false">IF(O51="🐄 Cattle",17,"")</f>
        <v/>
      </c>
      <c r="AE51" s="16" t="str">
        <f aca="false">IF(O51="🐷 Pig",19,"")</f>
        <v/>
      </c>
      <c r="AF51" s="16" t="str">
        <f aca="false">IF(O51="Squirrel",11,"")</f>
        <v/>
      </c>
      <c r="AG51" s="16" t="str">
        <f aca="false">IF(O51="🐝 Honey Bee",20,"")</f>
        <v/>
      </c>
      <c r="AH51" s="16" t="str">
        <f aca="false">IF(O51="🦆 Duck",12,"")</f>
        <v/>
      </c>
      <c r="AI51" s="16" t="str">
        <f aca="false">IF(O51="🐦 Bird",13,"")</f>
        <v/>
      </c>
      <c r="AJ51" s="41" t="s">
        <v>95</v>
      </c>
      <c r="AK51" s="40" t="s">
        <v>79</v>
      </c>
      <c r="AL51" s="42" t="s">
        <v>50</v>
      </c>
      <c r="AM51" s="40" t="s">
        <v>51</v>
      </c>
      <c r="AN51" s="40"/>
    </row>
    <row r="52" customFormat="false" ht="30.75" hidden="false" customHeight="false" outlineLevel="0" collapsed="false">
      <c r="A52" s="38" t="s">
        <v>116</v>
      </c>
      <c r="B52" s="38" t="n">
        <v>4</v>
      </c>
      <c r="C52" s="32" t="n">
        <f aca="false">B52+IF(H52="IV",-0.2,IF(H52="IP",-0.1,IF(H52="IM",0.1,IF(H52="SC",0.2,IF(H52="IC (cerebral)",-0.3,0)))))</f>
        <v>3.8</v>
      </c>
      <c r="D52" s="33" t="n">
        <f aca="false">VALUE(MID(AJ52,1,FIND(" ",AJ52)))</f>
        <v>0.72</v>
      </c>
      <c r="E52" s="34" t="n">
        <f aca="false">IF(G52="LD50 (median)",1,IF(G52="LDLo (lowest)",0,IF(G52="LD",-1,"")))</f>
        <v>1</v>
      </c>
      <c r="F52" s="34" t="n">
        <f aca="false">IF(O52="🐀 Rat",1,IF(O52="🐭 Mouse",2,IF(O52="🐕 Dog",3,IF(O52="🐵 Monkey",5,IF(O52="🐈 Cat",4,IF(O52="🐇 Rabbit",6,IF(O52="🕊 Pigeon",7,IF(O52="🐹 Guinea Pig",8,IF(O52="🐔 Chicken",9,IF(O52="🐸 Frog",10,IF(O52="🍼 Mammal",10,0)))))))))))</f>
        <v>2</v>
      </c>
      <c r="G52" s="39" t="s">
        <v>47</v>
      </c>
      <c r="H52" s="39" t="s">
        <v>15</v>
      </c>
      <c r="I52" s="14" t="str">
        <f aca="false">IF(H52="IC",-0.3,"")</f>
        <v/>
      </c>
      <c r="J52" s="14" t="n">
        <f aca="false">IF(H52="IV",-0.2,"")</f>
        <v>-0.2</v>
      </c>
      <c r="K52" s="14" t="str">
        <f aca="false">IF(H52="IP",-0.1,"")</f>
        <v/>
      </c>
      <c r="L52" s="14" t="str">
        <f aca="false">IF(H52="IM",0.1,"")</f>
        <v/>
      </c>
      <c r="M52" s="14" t="str">
        <f aca="false">IF(H52="SC",0.2,"")</f>
        <v/>
      </c>
      <c r="N52" s="15" t="str">
        <f aca="false">IF(H52="???",0.2,"")</f>
        <v/>
      </c>
      <c r="O52" s="40" t="s">
        <v>22</v>
      </c>
      <c r="P52" s="17" t="str">
        <f aca="false">IF(SUM(Q52:AI52)&gt;0,"",IF(SUM(Q52:AI52)=0,IF(O52&gt;0,1,"")))</f>
        <v/>
      </c>
      <c r="Q52" s="16" t="n">
        <f aca="false">IF(O52="🐭 Mouse",2,"")</f>
        <v>2</v>
      </c>
      <c r="R52" s="16" t="str">
        <f aca="false">IF(O52="🕊 Pigeon",7,"")</f>
        <v/>
      </c>
      <c r="S52" s="16" t="str">
        <f aca="false">IF(O52="🐇 Rabbit",6,"")</f>
        <v/>
      </c>
      <c r="T52" s="16" t="str">
        <f aca="false">IF(O52="🍼 Mammal",16,"")</f>
        <v/>
      </c>
      <c r="U52" s="16" t="str">
        <f aca="false">IF(O52="🐀 Rat",1,"")</f>
        <v/>
      </c>
      <c r="V52" s="16" t="str">
        <f aca="false">IF(O52="🐕 Dog",3,"")</f>
        <v/>
      </c>
      <c r="W52" s="16" t="str">
        <f aca="false">IF(O52="🐹 Guinea Pig",8,"")</f>
        <v/>
      </c>
      <c r="X52" s="16" t="str">
        <f aca="false">IF(O52="🐔 Chicken",9,"")</f>
        <v/>
      </c>
      <c r="Y52" s="16" t="str">
        <f aca="false">IF(O52="🐵 Monkey",5,"")</f>
        <v/>
      </c>
      <c r="Z52" s="16" t="str">
        <f aca="false">IF(O52="🐸 Frog",10,"")</f>
        <v/>
      </c>
      <c r="AA52" s="16" t="str">
        <f aca="false">IF(O52="🐈 Cat",4,"")</f>
        <v/>
      </c>
      <c r="AB52" s="16" t="str">
        <f aca="false">IF(O52="Gecko",15,"")</f>
        <v/>
      </c>
      <c r="AC52" s="16" t="str">
        <f aca="false">IF(O52="Skink",14,"")</f>
        <v/>
      </c>
      <c r="AD52" s="16" t="str">
        <f aca="false">IF(O52="🐄 Cattle",17,"")</f>
        <v/>
      </c>
      <c r="AE52" s="16" t="str">
        <f aca="false">IF(O52="🐷 Pig",19,"")</f>
        <v/>
      </c>
      <c r="AF52" s="16" t="str">
        <f aca="false">IF(O52="Squirrel",11,"")</f>
        <v/>
      </c>
      <c r="AG52" s="16" t="str">
        <f aca="false">IF(O52="🐝 Honey Bee",20,"")</f>
        <v/>
      </c>
      <c r="AH52" s="16" t="str">
        <f aca="false">IF(O52="🦆 Duck",12,"")</f>
        <v/>
      </c>
      <c r="AI52" s="16" t="str">
        <f aca="false">IF(O52="🐦 Bird",13,"")</f>
        <v/>
      </c>
      <c r="AJ52" s="41" t="s">
        <v>122</v>
      </c>
      <c r="AK52" s="40"/>
      <c r="AL52" s="42" t="s">
        <v>118</v>
      </c>
      <c r="AM52" s="40" t="s">
        <v>59</v>
      </c>
      <c r="AN52" s="40" t="s">
        <v>123</v>
      </c>
    </row>
    <row r="53" customFormat="false" ht="15" hidden="false" customHeight="true" outlineLevel="0" collapsed="false">
      <c r="A53" s="38" t="s">
        <v>114</v>
      </c>
      <c r="B53" s="38" t="n">
        <v>4</v>
      </c>
      <c r="C53" s="32" t="n">
        <f aca="false">B53+IF(H53="IV",-0.2,IF(H53="IP",-0.1,IF(H53="IM",0.1,IF(H53="SC",0.2,IF(H53="IC (cerebral)",-0.3,0)))))</f>
        <v>3.9</v>
      </c>
      <c r="D53" s="33" t="n">
        <f aca="false">VALUE(MID(AJ53,1,FIND(" ",AJ53)))</f>
        <v>0.8</v>
      </c>
      <c r="E53" s="34" t="n">
        <f aca="false">IF(G53="LD50 (median)",1,IF(G53="LDLo (lowest)",0,IF(G53="LD",-1,"")))</f>
        <v>1</v>
      </c>
      <c r="F53" s="34" t="n">
        <f aca="false">IF(O53="🐀 Rat",1,IF(O53="🐭 Mouse",2,IF(O53="🐕 Dog",3,IF(O53="🐵 Monkey",5,IF(O53="🐈 Cat",4,IF(O53="🐇 Rabbit",6,IF(O53="🕊 Pigeon",7,IF(O53="🐹 Guinea Pig",8,IF(O53="🐔 Chicken",9,IF(O53="🐸 Frog",10,IF(O53="🍼 Mammal",10,0)))))))))))</f>
        <v>10</v>
      </c>
      <c r="G53" s="39" t="s">
        <v>47</v>
      </c>
      <c r="H53" s="39" t="s">
        <v>16</v>
      </c>
      <c r="I53" s="14" t="str">
        <f aca="false">IF(H53="IC",-0.3,"")</f>
        <v/>
      </c>
      <c r="J53" s="14" t="str">
        <f aca="false">IF(H53="IV",-0.2,"")</f>
        <v/>
      </c>
      <c r="K53" s="14" t="n">
        <f aca="false">IF(H53="IP",-0.1,"")</f>
        <v>-0.1</v>
      </c>
      <c r="L53" s="14" t="str">
        <f aca="false">IF(H53="IM",0.1,"")</f>
        <v/>
      </c>
      <c r="M53" s="14" t="str">
        <f aca="false">IF(H53="SC",0.2,"")</f>
        <v/>
      </c>
      <c r="N53" s="15" t="str">
        <f aca="false">IF(H53="???",0.2,"")</f>
        <v/>
      </c>
      <c r="O53" s="40" t="s">
        <v>25</v>
      </c>
      <c r="P53" s="17" t="str">
        <f aca="false">IF(SUM(Q53:AI53)&gt;0,"",IF(SUM(Q53:AI53)=0,IF(O53&gt;0,1,"")))</f>
        <v/>
      </c>
      <c r="Q53" s="16" t="str">
        <f aca="false">IF(O53="🐭 Mouse",2,"")</f>
        <v/>
      </c>
      <c r="R53" s="16" t="str">
        <f aca="false">IF(O53="🕊 Pigeon",7,"")</f>
        <v/>
      </c>
      <c r="S53" s="16" t="str">
        <f aca="false">IF(O53="🐇 Rabbit",6,"")</f>
        <v/>
      </c>
      <c r="T53" s="16" t="n">
        <f aca="false">IF(O53="🍼 Mammal",16,"")</f>
        <v>16</v>
      </c>
      <c r="U53" s="16" t="str">
        <f aca="false">IF(O53="🐀 Rat",1,"")</f>
        <v/>
      </c>
      <c r="V53" s="16" t="str">
        <f aca="false">IF(O53="🐕 Dog",3,"")</f>
        <v/>
      </c>
      <c r="W53" s="16" t="str">
        <f aca="false">IF(O53="🐹 Guinea Pig",8,"")</f>
        <v/>
      </c>
      <c r="X53" s="16" t="str">
        <f aca="false">IF(O53="🐔 Chicken",9,"")</f>
        <v/>
      </c>
      <c r="Y53" s="16" t="str">
        <f aca="false">IF(O53="🐵 Monkey",5,"")</f>
        <v/>
      </c>
      <c r="Z53" s="16" t="str">
        <f aca="false">IF(O53="🐸 Frog",10,"")</f>
        <v/>
      </c>
      <c r="AA53" s="16" t="str">
        <f aca="false">IF(O53="🐈 Cat",4,"")</f>
        <v/>
      </c>
      <c r="AB53" s="16" t="str">
        <f aca="false">IF(O53="Gecko",15,"")</f>
        <v/>
      </c>
      <c r="AC53" s="16" t="str">
        <f aca="false">IF(O53="Skink",14,"")</f>
        <v/>
      </c>
      <c r="AD53" s="16" t="str">
        <f aca="false">IF(O53="🐄 Cattle",17,"")</f>
        <v/>
      </c>
      <c r="AE53" s="16" t="str">
        <f aca="false">IF(O53="🐷 Pig",19,"")</f>
        <v/>
      </c>
      <c r="AF53" s="16" t="str">
        <f aca="false">IF(O53="Squirrel",11,"")</f>
        <v/>
      </c>
      <c r="AG53" s="16" t="str">
        <f aca="false">IF(O53="🐝 Honey Bee",20,"")</f>
        <v/>
      </c>
      <c r="AH53" s="16" t="str">
        <f aca="false">IF(O53="🦆 Duck",12,"")</f>
        <v/>
      </c>
      <c r="AI53" s="16" t="str">
        <f aca="false">IF(O53="🐦 Bird",13,"")</f>
        <v/>
      </c>
      <c r="AJ53" s="41" t="s">
        <v>124</v>
      </c>
      <c r="AK53" s="40" t="s">
        <v>79</v>
      </c>
      <c r="AL53" s="42" t="s">
        <v>50</v>
      </c>
      <c r="AM53" s="40" t="s">
        <v>51</v>
      </c>
      <c r="AN53" s="40"/>
    </row>
    <row r="54" customFormat="false" ht="15" hidden="false" customHeight="true" outlineLevel="0" collapsed="false">
      <c r="A54" s="38" t="s">
        <v>125</v>
      </c>
      <c r="B54" s="38" t="n">
        <v>4</v>
      </c>
      <c r="C54" s="32" t="n">
        <f aca="false">B54+IF(H54="IV",-0.2,IF(H54="IP",-0.1,IF(H54="IM",0.1,IF(H54="SC",0.2,IF(H54="IC (cerebral)",-0.3,0)))))</f>
        <v>3.8</v>
      </c>
      <c r="D54" s="33" t="n">
        <f aca="false">VALUE(MID(AJ54,1,FIND(" ",AJ54)))</f>
        <v>0.83</v>
      </c>
      <c r="E54" s="34" t="n">
        <f aca="false">IF(G54="LD50 (median)",1,IF(G54="LDLo (lowest)",0,IF(G54="LD",-1,"")))</f>
        <v>1</v>
      </c>
      <c r="F54" s="34" t="n">
        <f aca="false">IF(O54="🐀 Rat",1,IF(O54="🐭 Mouse",2,IF(O54="🐕 Dog",3,IF(O54="🐵 Monkey",5,IF(O54="🐈 Cat",4,IF(O54="🐇 Rabbit",6,IF(O54="🕊 Pigeon",7,IF(O54="🐹 Guinea Pig",8,IF(O54="🐔 Chicken",9,IF(O54="🐸 Frog",10,IF(O54="🍼 Mammal",10,0)))))))))))</f>
        <v>2</v>
      </c>
      <c r="G54" s="39" t="s">
        <v>47</v>
      </c>
      <c r="H54" s="39" t="s">
        <v>15</v>
      </c>
      <c r="I54" s="14" t="str">
        <f aca="false">IF(H54="IC",-0.3,"")</f>
        <v/>
      </c>
      <c r="J54" s="14" t="n">
        <f aca="false">IF(H54="IV",-0.2,"")</f>
        <v>-0.2</v>
      </c>
      <c r="K54" s="14" t="str">
        <f aca="false">IF(H54="IP",-0.1,"")</f>
        <v/>
      </c>
      <c r="L54" s="14" t="str">
        <f aca="false">IF(H54="IM",0.1,"")</f>
        <v/>
      </c>
      <c r="M54" s="14" t="str">
        <f aca="false">IF(H54="SC",0.2,"")</f>
        <v/>
      </c>
      <c r="N54" s="15" t="str">
        <f aca="false">IF(H54="???",0.2,"")</f>
        <v/>
      </c>
      <c r="O54" s="40" t="s">
        <v>22</v>
      </c>
      <c r="P54" s="17" t="str">
        <f aca="false">IF(SUM(Q54:AI54)&gt;0,"",IF(SUM(Q54:AI54)=0,IF(O54&gt;0,1,"")))</f>
        <v/>
      </c>
      <c r="Q54" s="16" t="n">
        <f aca="false">IF(O54="🐭 Mouse",2,"")</f>
        <v>2</v>
      </c>
      <c r="R54" s="16" t="str">
        <f aca="false">IF(O54="🕊 Pigeon",7,"")</f>
        <v/>
      </c>
      <c r="S54" s="16" t="str">
        <f aca="false">IF(O54="🐇 Rabbit",6,"")</f>
        <v/>
      </c>
      <c r="T54" s="16" t="str">
        <f aca="false">IF(O54="🍼 Mammal",16,"")</f>
        <v/>
      </c>
      <c r="U54" s="16" t="str">
        <f aca="false">IF(O54="🐀 Rat",1,"")</f>
        <v/>
      </c>
      <c r="V54" s="16" t="str">
        <f aca="false">IF(O54="🐕 Dog",3,"")</f>
        <v/>
      </c>
      <c r="W54" s="16" t="str">
        <f aca="false">IF(O54="🐹 Guinea Pig",8,"")</f>
        <v/>
      </c>
      <c r="X54" s="16" t="str">
        <f aca="false">IF(O54="🐔 Chicken",9,"")</f>
        <v/>
      </c>
      <c r="Y54" s="16" t="str">
        <f aca="false">IF(O54="🐵 Monkey",5,"")</f>
        <v/>
      </c>
      <c r="Z54" s="16" t="str">
        <f aca="false">IF(O54="🐸 Frog",10,"")</f>
        <v/>
      </c>
      <c r="AA54" s="16" t="str">
        <f aca="false">IF(O54="🐈 Cat",4,"")</f>
        <v/>
      </c>
      <c r="AB54" s="16" t="str">
        <f aca="false">IF(O54="Gecko",15,"")</f>
        <v/>
      </c>
      <c r="AC54" s="16" t="str">
        <f aca="false">IF(O54="Skink",14,"")</f>
        <v/>
      </c>
      <c r="AD54" s="16" t="str">
        <f aca="false">IF(O54="🐄 Cattle",17,"")</f>
        <v/>
      </c>
      <c r="AE54" s="16" t="str">
        <f aca="false">IF(O54="🐷 Pig",19,"")</f>
        <v/>
      </c>
      <c r="AF54" s="16" t="str">
        <f aca="false">IF(O54="Squirrel",11,"")</f>
        <v/>
      </c>
      <c r="AG54" s="16" t="str">
        <f aca="false">IF(O54="🐝 Honey Bee",20,"")</f>
        <v/>
      </c>
      <c r="AH54" s="16" t="str">
        <f aca="false">IF(O54="🦆 Duck",12,"")</f>
        <v/>
      </c>
      <c r="AI54" s="16" t="str">
        <f aca="false">IF(O54="🐦 Bird",13,"")</f>
        <v/>
      </c>
      <c r="AJ54" s="41" t="s">
        <v>126</v>
      </c>
      <c r="AK54" s="40"/>
      <c r="AL54" s="42" t="s">
        <v>118</v>
      </c>
      <c r="AM54" s="40" t="s">
        <v>59</v>
      </c>
      <c r="AN54" s="40"/>
    </row>
    <row r="55" customFormat="false" ht="15" hidden="false" customHeight="true" outlineLevel="0" collapsed="false">
      <c r="A55" s="38" t="s">
        <v>114</v>
      </c>
      <c r="B55" s="38" t="n">
        <v>4</v>
      </c>
      <c r="C55" s="32" t="n">
        <f aca="false">B55+IF(H55="IV",-0.2,IF(H55="IP",-0.1,IF(H55="IM",0.1,IF(H55="SC",0.2,IF(H55="IC (cerebral)",-0.3,0)))))</f>
        <v>3.9</v>
      </c>
      <c r="D55" s="33" t="n">
        <f aca="false">VALUE(MID(AJ55,1,FIND(" ",AJ55)))</f>
        <v>0.86</v>
      </c>
      <c r="E55" s="34" t="n">
        <f aca="false">IF(G55="LD50 (median)",1,IF(G55="LDLo (lowest)",0,IF(G55="LD",-1,"")))</f>
        <v>1</v>
      </c>
      <c r="F55" s="34" t="n">
        <f aca="false">IF(O55="🐀 Rat",1,IF(O55="🐭 Mouse",2,IF(O55="🐕 Dog",3,IF(O55="🐵 Monkey",5,IF(O55="🐈 Cat",4,IF(O55="🐇 Rabbit",6,IF(O55="🕊 Pigeon",7,IF(O55="🐹 Guinea Pig",8,IF(O55="🐔 Chicken",9,IF(O55="🐸 Frog",10,IF(O55="🍼 Mammal",10,0)))))))))))</f>
        <v>2</v>
      </c>
      <c r="G55" s="39" t="s">
        <v>47</v>
      </c>
      <c r="H55" s="39" t="s">
        <v>16</v>
      </c>
      <c r="I55" s="14" t="str">
        <f aca="false">IF(H55="IC",-0.3,"")</f>
        <v/>
      </c>
      <c r="J55" s="14" t="str">
        <f aca="false">IF(H55="IV",-0.2,"")</f>
        <v/>
      </c>
      <c r="K55" s="14" t="n">
        <f aca="false">IF(H55="IP",-0.1,"")</f>
        <v>-0.1</v>
      </c>
      <c r="L55" s="14" t="str">
        <f aca="false">IF(H55="IM",0.1,"")</f>
        <v/>
      </c>
      <c r="M55" s="14" t="str">
        <f aca="false">IF(H55="SC",0.2,"")</f>
        <v/>
      </c>
      <c r="N55" s="15" t="str">
        <f aca="false">IF(H55="???",0.2,"")</f>
        <v/>
      </c>
      <c r="O55" s="40" t="s">
        <v>22</v>
      </c>
      <c r="P55" s="17" t="str">
        <f aca="false">IF(SUM(Q55:AI55)&gt;0,"",IF(SUM(Q55:AI55)=0,IF(O55&gt;0,1,"")))</f>
        <v/>
      </c>
      <c r="Q55" s="16" t="n">
        <f aca="false">IF(O55="🐭 Mouse",2,"")</f>
        <v>2</v>
      </c>
      <c r="R55" s="16" t="str">
        <f aca="false">IF(O55="🕊 Pigeon",7,"")</f>
        <v/>
      </c>
      <c r="S55" s="16" t="str">
        <f aca="false">IF(O55="🐇 Rabbit",6,"")</f>
        <v/>
      </c>
      <c r="T55" s="16" t="str">
        <f aca="false">IF(O55="🍼 Mammal",16,"")</f>
        <v/>
      </c>
      <c r="U55" s="16" t="str">
        <f aca="false">IF(O55="🐀 Rat",1,"")</f>
        <v/>
      </c>
      <c r="V55" s="16" t="str">
        <f aca="false">IF(O55="🐕 Dog",3,"")</f>
        <v/>
      </c>
      <c r="W55" s="16" t="str">
        <f aca="false">IF(O55="🐹 Guinea Pig",8,"")</f>
        <v/>
      </c>
      <c r="X55" s="16" t="str">
        <f aca="false">IF(O55="🐔 Chicken",9,"")</f>
        <v/>
      </c>
      <c r="Y55" s="16" t="str">
        <f aca="false">IF(O55="🐵 Monkey",5,"")</f>
        <v/>
      </c>
      <c r="Z55" s="16" t="str">
        <f aca="false">IF(O55="🐸 Frog",10,"")</f>
        <v/>
      </c>
      <c r="AA55" s="16" t="str">
        <f aca="false">IF(O55="🐈 Cat",4,"")</f>
        <v/>
      </c>
      <c r="AB55" s="16" t="str">
        <f aca="false">IF(O55="Gecko",15,"")</f>
        <v/>
      </c>
      <c r="AC55" s="16" t="str">
        <f aca="false">IF(O55="Skink",14,"")</f>
        <v/>
      </c>
      <c r="AD55" s="16" t="str">
        <f aca="false">IF(O55="🐄 Cattle",17,"")</f>
        <v/>
      </c>
      <c r="AE55" s="16" t="str">
        <f aca="false">IF(O55="🐷 Pig",19,"")</f>
        <v/>
      </c>
      <c r="AF55" s="16" t="str">
        <f aca="false">IF(O55="Squirrel",11,"")</f>
        <v/>
      </c>
      <c r="AG55" s="16" t="str">
        <f aca="false">IF(O55="🐝 Honey Bee",20,"")</f>
        <v/>
      </c>
      <c r="AH55" s="16" t="str">
        <f aca="false">IF(O55="🦆 Duck",12,"")</f>
        <v/>
      </c>
      <c r="AI55" s="16" t="str">
        <f aca="false">IF(O55="🐦 Bird",13,"")</f>
        <v/>
      </c>
      <c r="AJ55" s="41" t="s">
        <v>127</v>
      </c>
      <c r="AK55" s="40" t="s">
        <v>128</v>
      </c>
      <c r="AL55" s="42" t="s">
        <v>50</v>
      </c>
      <c r="AM55" s="40" t="s">
        <v>51</v>
      </c>
      <c r="AN55" s="40"/>
    </row>
    <row r="56" customFormat="false" ht="15" hidden="false" customHeight="true" outlineLevel="0" collapsed="false">
      <c r="A56" s="38" t="s">
        <v>114</v>
      </c>
      <c r="B56" s="38" t="n">
        <v>4</v>
      </c>
      <c r="C56" s="32" t="n">
        <f aca="false">B56+IF(H56="IV",-0.2,IF(H56="IP",-0.1,IF(H56="IM",0.1,IF(H56="SC",0.2,IF(H56="IC (cerebral)",-0.3,0)))))</f>
        <v>4.2</v>
      </c>
      <c r="D56" s="33" t="n">
        <f aca="false">VALUE(MID(AJ56,1,FIND(" ",AJ56)))</f>
        <v>1</v>
      </c>
      <c r="E56" s="34" t="n">
        <f aca="false">IF(G56="LD50 (median)",1,IF(G56="LDLo (lowest)",0,IF(G56="LD",-1,"")))</f>
        <v>1</v>
      </c>
      <c r="F56" s="34" t="n">
        <f aca="false">IF(O56="🐀 Rat",1,IF(O56="🐭 Mouse",2,IF(O56="🐕 Dog",3,IF(O56="🐵 Monkey",5,IF(O56="🐈 Cat",4,IF(O56="🐇 Rabbit",6,IF(O56="🕊 Pigeon",7,IF(O56="🐹 Guinea Pig",8,IF(O56="🐔 Chicken",9,IF(O56="🐸 Frog",10,IF(O56="🍼 Mammal",10,0)))))))))))</f>
        <v>2</v>
      </c>
      <c r="G56" s="39" t="s">
        <v>47</v>
      </c>
      <c r="H56" s="39" t="s">
        <v>18</v>
      </c>
      <c r="I56" s="14" t="str">
        <f aca="false">IF(H56="IC",-0.3,"")</f>
        <v/>
      </c>
      <c r="J56" s="14" t="str">
        <f aca="false">IF(H56="IV",-0.2,"")</f>
        <v/>
      </c>
      <c r="K56" s="14" t="str">
        <f aca="false">IF(H56="IP",-0.1,"")</f>
        <v/>
      </c>
      <c r="L56" s="14" t="str">
        <f aca="false">IF(H56="IM",0.1,"")</f>
        <v/>
      </c>
      <c r="M56" s="14" t="n">
        <f aca="false">IF(H56="SC",0.2,"")</f>
        <v>0.2</v>
      </c>
      <c r="N56" s="15" t="str">
        <f aca="false">IF(H56="???",0.2,"")</f>
        <v/>
      </c>
      <c r="O56" s="40" t="s">
        <v>22</v>
      </c>
      <c r="P56" s="17" t="str">
        <f aca="false">IF(SUM(Q56:AI56)&gt;0,"",IF(SUM(Q56:AI56)=0,IF(O56&gt;0,1,"")))</f>
        <v/>
      </c>
      <c r="Q56" s="16" t="n">
        <f aca="false">IF(O56="🐭 Mouse",2,"")</f>
        <v>2</v>
      </c>
      <c r="R56" s="16" t="str">
        <f aca="false">IF(O56="🕊 Pigeon",7,"")</f>
        <v/>
      </c>
      <c r="S56" s="16" t="str">
        <f aca="false">IF(O56="🐇 Rabbit",6,"")</f>
        <v/>
      </c>
      <c r="T56" s="16" t="str">
        <f aca="false">IF(O56="🍼 Mammal",16,"")</f>
        <v/>
      </c>
      <c r="U56" s="16" t="str">
        <f aca="false">IF(O56="🐀 Rat",1,"")</f>
        <v/>
      </c>
      <c r="V56" s="16" t="str">
        <f aca="false">IF(O56="🐕 Dog",3,"")</f>
        <v/>
      </c>
      <c r="W56" s="16" t="str">
        <f aca="false">IF(O56="🐹 Guinea Pig",8,"")</f>
        <v/>
      </c>
      <c r="X56" s="16" t="str">
        <f aca="false">IF(O56="🐔 Chicken",9,"")</f>
        <v/>
      </c>
      <c r="Y56" s="16" t="str">
        <f aca="false">IF(O56="🐵 Monkey",5,"")</f>
        <v/>
      </c>
      <c r="Z56" s="16" t="str">
        <f aca="false">IF(O56="🐸 Frog",10,"")</f>
        <v/>
      </c>
      <c r="AA56" s="16" t="str">
        <f aca="false">IF(O56="🐈 Cat",4,"")</f>
        <v/>
      </c>
      <c r="AB56" s="16" t="str">
        <f aca="false">IF(O56="Gecko",15,"")</f>
        <v/>
      </c>
      <c r="AC56" s="16" t="str">
        <f aca="false">IF(O56="Skink",14,"")</f>
        <v/>
      </c>
      <c r="AD56" s="16" t="str">
        <f aca="false">IF(O56="🐄 Cattle",17,"")</f>
        <v/>
      </c>
      <c r="AE56" s="16" t="str">
        <f aca="false">IF(O56="🐷 Pig",19,"")</f>
        <v/>
      </c>
      <c r="AF56" s="16" t="str">
        <f aca="false">IF(O56="Squirrel",11,"")</f>
        <v/>
      </c>
      <c r="AG56" s="16" t="str">
        <f aca="false">IF(O56="🐝 Honey Bee",20,"")</f>
        <v/>
      </c>
      <c r="AH56" s="16" t="str">
        <f aca="false">IF(O56="🦆 Duck",12,"")</f>
        <v/>
      </c>
      <c r="AI56" s="16" t="str">
        <f aca="false">IF(O56="🐦 Bird",13,"")</f>
        <v/>
      </c>
      <c r="AJ56" s="41" t="s">
        <v>129</v>
      </c>
      <c r="AK56" s="40" t="s">
        <v>113</v>
      </c>
      <c r="AL56" s="42" t="s">
        <v>50</v>
      </c>
      <c r="AM56" s="40" t="s">
        <v>51</v>
      </c>
      <c r="AN56" s="40"/>
    </row>
    <row r="57" customFormat="false" ht="30.75" hidden="false" customHeight="false" outlineLevel="0" collapsed="false">
      <c r="A57" s="38" t="s">
        <v>130</v>
      </c>
      <c r="B57" s="38" t="n">
        <v>4</v>
      </c>
      <c r="C57" s="32" t="n">
        <f aca="false">B57+IF(H57="IV",-0.2,IF(H57="IP",-0.1,IF(H57="IM",0.1,IF(H57="SC",0.2,IF(H57="IC (cerebral)",-0.3,0)))))</f>
        <v>4.2</v>
      </c>
      <c r="D57" s="33" t="n">
        <f aca="false">VALUE(MID(AJ57,1,FIND(" ",AJ57)))</f>
        <v>2</v>
      </c>
      <c r="E57" s="34" t="n">
        <f aca="false">IF(G57="LD50 (median)",1,IF(G57="LDLo (lowest)",0,IF(G57="LD",-1,"")))</f>
        <v>1</v>
      </c>
      <c r="F57" s="34" t="n">
        <f aca="false">IF(O57="🐀 Rat",1,IF(O57="🐭 Mouse",2,IF(O57="🐕 Dog",3,IF(O57="🐵 Monkey",5,IF(O57="🐈 Cat",4,IF(O57="🐇 Rabbit",6,IF(O57="🕊 Pigeon",7,IF(O57="🐹 Guinea Pig",8,IF(O57="🐔 Chicken",9,IF(O57="🐸 Frog",10,IF(O57="🍼 Mammal",10,0)))))))))))</f>
        <v>2</v>
      </c>
      <c r="G57" s="39" t="s">
        <v>47</v>
      </c>
      <c r="H57" s="39" t="s">
        <v>18</v>
      </c>
      <c r="I57" s="14" t="str">
        <f aca="false">IF(H57="IC",-0.3,"")</f>
        <v/>
      </c>
      <c r="J57" s="14" t="str">
        <f aca="false">IF(H57="IV",-0.2,"")</f>
        <v/>
      </c>
      <c r="K57" s="14" t="str">
        <f aca="false">IF(H57="IP",-0.1,"")</f>
        <v/>
      </c>
      <c r="L57" s="14" t="str">
        <f aca="false">IF(H57="IM",0.1,"")</f>
        <v/>
      </c>
      <c r="M57" s="14" t="n">
        <f aca="false">IF(H57="SC",0.2,"")</f>
        <v>0.2</v>
      </c>
      <c r="N57" s="15" t="str">
        <f aca="false">IF(H57="???",0.2,"")</f>
        <v/>
      </c>
      <c r="O57" s="40" t="s">
        <v>22</v>
      </c>
      <c r="P57" s="17" t="str">
        <f aca="false">IF(SUM(Q57:AI57)&gt;0,"",IF(SUM(Q57:AI57)=0,IF(O57&gt;0,1,"")))</f>
        <v/>
      </c>
      <c r="Q57" s="16" t="n">
        <f aca="false">IF(O57="🐭 Mouse",2,"")</f>
        <v>2</v>
      </c>
      <c r="R57" s="16" t="str">
        <f aca="false">IF(O57="🕊 Pigeon",7,"")</f>
        <v/>
      </c>
      <c r="S57" s="16" t="str">
        <f aca="false">IF(O57="🐇 Rabbit",6,"")</f>
        <v/>
      </c>
      <c r="T57" s="16" t="str">
        <f aca="false">IF(O57="🍼 Mammal",16,"")</f>
        <v/>
      </c>
      <c r="U57" s="16" t="str">
        <f aca="false">IF(O57="🐀 Rat",1,"")</f>
        <v/>
      </c>
      <c r="V57" s="16" t="str">
        <f aca="false">IF(O57="🐕 Dog",3,"")</f>
        <v/>
      </c>
      <c r="W57" s="16" t="str">
        <f aca="false">IF(O57="🐹 Guinea Pig",8,"")</f>
        <v/>
      </c>
      <c r="X57" s="16" t="str">
        <f aca="false">IF(O57="🐔 Chicken",9,"")</f>
        <v/>
      </c>
      <c r="Y57" s="16" t="str">
        <f aca="false">IF(O57="🐵 Monkey",5,"")</f>
        <v/>
      </c>
      <c r="Z57" s="16" t="str">
        <f aca="false">IF(O57="🐸 Frog",10,"")</f>
        <v/>
      </c>
      <c r="AA57" s="16" t="str">
        <f aca="false">IF(O57="🐈 Cat",4,"")</f>
        <v/>
      </c>
      <c r="AB57" s="16" t="str">
        <f aca="false">IF(O57="Gecko",15,"")</f>
        <v/>
      </c>
      <c r="AC57" s="16" t="str">
        <f aca="false">IF(O57="Skink",14,"")</f>
        <v/>
      </c>
      <c r="AD57" s="16" t="str">
        <f aca="false">IF(O57="🐄 Cattle",17,"")</f>
        <v/>
      </c>
      <c r="AE57" s="16" t="str">
        <f aca="false">IF(O57="🐷 Pig",19,"")</f>
        <v/>
      </c>
      <c r="AF57" s="16" t="str">
        <f aca="false">IF(O57="Squirrel",11,"")</f>
        <v/>
      </c>
      <c r="AG57" s="16" t="str">
        <f aca="false">IF(O57="🐝 Honey Bee",20,"")</f>
        <v/>
      </c>
      <c r="AH57" s="16" t="str">
        <f aca="false">IF(O57="🦆 Duck",12,"")</f>
        <v/>
      </c>
      <c r="AI57" s="16" t="str">
        <f aca="false">IF(O57="🐦 Bird",13,"")</f>
        <v/>
      </c>
      <c r="AJ57" s="41" t="s">
        <v>112</v>
      </c>
      <c r="AK57" s="40" t="s">
        <v>113</v>
      </c>
      <c r="AL57" s="42" t="s">
        <v>50</v>
      </c>
      <c r="AM57" s="40" t="s">
        <v>51</v>
      </c>
      <c r="AN57" s="40"/>
    </row>
    <row r="58" customFormat="false" ht="15.75" hidden="false" customHeight="false" outlineLevel="0" collapsed="false">
      <c r="C58" s="32"/>
      <c r="D58" s="33"/>
      <c r="E58" s="34"/>
      <c r="F58" s="34"/>
      <c r="G58" s="0"/>
      <c r="H58" s="0"/>
      <c r="I58" s="14" t="str">
        <f aca="false">IF(H58="IC",-0.3,"")</f>
        <v/>
      </c>
      <c r="J58" s="14" t="str">
        <f aca="false">IF(H58="IV",-0.2,"")</f>
        <v/>
      </c>
      <c r="K58" s="14" t="str">
        <f aca="false">IF(H58="IP",-0.1,"")</f>
        <v/>
      </c>
      <c r="L58" s="14" t="str">
        <f aca="false">IF(H58="IM",0.1,"")</f>
        <v/>
      </c>
      <c r="M58" s="14" t="str">
        <f aca="false">IF(H58="SC",0.2,"")</f>
        <v/>
      </c>
      <c r="N58" s="15" t="str">
        <f aca="false">IF(H58="???",0.2,"")</f>
        <v/>
      </c>
      <c r="O58" s="0"/>
      <c r="P58" s="17" t="str">
        <f aca="false">IF(SUM(Q58:AI58)&gt;0,"",IF(SUM(Q58:AI58)=0,IF(O58&gt;0,1,"")))</f>
        <v/>
      </c>
      <c r="Q58" s="16" t="str">
        <f aca="false">IF(O58="🐭 Mouse",2,"")</f>
        <v/>
      </c>
      <c r="R58" s="16" t="str">
        <f aca="false">IF(O58="🕊 Pigeon",7,"")</f>
        <v/>
      </c>
      <c r="S58" s="16" t="str">
        <f aca="false">IF(O58="🐇 Rabbit",6,"")</f>
        <v/>
      </c>
      <c r="T58" s="16" t="str">
        <f aca="false">IF(O58="🍼 Mammal",16,"")</f>
        <v/>
      </c>
      <c r="U58" s="16" t="str">
        <f aca="false">IF(O58="🐀 Rat",1,"")</f>
        <v/>
      </c>
      <c r="V58" s="16" t="str">
        <f aca="false">IF(O58="🐕 Dog",3,"")</f>
        <v/>
      </c>
      <c r="W58" s="16" t="str">
        <f aca="false">IF(O58="🐹 Guinea Pig",8,"")</f>
        <v/>
      </c>
      <c r="X58" s="16" t="str">
        <f aca="false">IF(O58="🐔 Chicken",9,"")</f>
        <v/>
      </c>
      <c r="Y58" s="16" t="str">
        <f aca="false">IF(O58="🐵 Monkey",5,"")</f>
        <v/>
      </c>
      <c r="Z58" s="16" t="str">
        <f aca="false">IF(O58="🐸 Frog",10,"")</f>
        <v/>
      </c>
      <c r="AA58" s="16" t="str">
        <f aca="false">IF(O58="🐈 Cat",4,"")</f>
        <v/>
      </c>
      <c r="AB58" s="16" t="str">
        <f aca="false">IF(O58="Gecko",15,"")</f>
        <v/>
      </c>
      <c r="AC58" s="16" t="str">
        <f aca="false">IF(O58="Skink",14,"")</f>
        <v/>
      </c>
      <c r="AD58" s="16" t="str">
        <f aca="false">IF(O58="🐄 Cattle",17,"")</f>
        <v/>
      </c>
      <c r="AE58" s="16" t="str">
        <f aca="false">IF(O58="🐷 Pig",19,"")</f>
        <v/>
      </c>
      <c r="AF58" s="16" t="str">
        <f aca="false">IF(O58="Squirrel",11,"")</f>
        <v/>
      </c>
      <c r="AG58" s="16" t="str">
        <f aca="false">IF(O58="🐝 Honey Bee",20,"")</f>
        <v/>
      </c>
      <c r="AH58" s="16" t="str">
        <f aca="false">IF(O58="🦆 Duck",12,"")</f>
        <v/>
      </c>
      <c r="AI58" s="16" t="str">
        <f aca="false">IF(O58="🐦 Bird",13,"")</f>
        <v/>
      </c>
      <c r="AJ58" s="0"/>
      <c r="AK58" s="0"/>
      <c r="AL58" s="0"/>
      <c r="AM58" s="0"/>
      <c r="AN58" s="0"/>
    </row>
    <row r="59" customFormat="false" ht="15" hidden="false" customHeight="true" outlineLevel="0" collapsed="false">
      <c r="A59" s="38" t="s">
        <v>131</v>
      </c>
      <c r="B59" s="38" t="n">
        <v>5</v>
      </c>
      <c r="C59" s="32" t="n">
        <f aca="false">B59+IF(H59="IV",-0.2,IF(H59="IP",-0.1,IF(H59="IM",0.1,IF(H59="SC",0.2,IF(H59="IC (cerebral)",-0.3,0)))))</f>
        <v>4.8</v>
      </c>
      <c r="D59" s="33" t="n">
        <f aca="false">VALUE(MID(AJ59,1,FIND(" ",AJ59)))</f>
        <v>0.03</v>
      </c>
      <c r="E59" s="34" t="n">
        <f aca="false">IF(G59="LD50 (median)",1,IF(G59="LDLo (lowest)",0,IF(G59="LD",-1,"")))</f>
        <v>1</v>
      </c>
      <c r="F59" s="34" t="n">
        <f aca="false">IF(O59="🐀 Rat",1,IF(O59="🐭 Mouse",2,IF(O59="🐕 Dog",3,IF(O59="🐵 Monkey",5,IF(O59="🐈 Cat",4,IF(O59="🐇 Rabbit",6,IF(O59="🕊 Pigeon",7,IF(O59="🐹 Guinea Pig",8,IF(O59="🐔 Chicken",9,IF(O59="🐸 Frog",10,IF(O59="🍼 Mammal",10,0)))))))))))</f>
        <v>2</v>
      </c>
      <c r="G59" s="39" t="s">
        <v>47</v>
      </c>
      <c r="H59" s="39" t="s">
        <v>15</v>
      </c>
      <c r="I59" s="14" t="str">
        <f aca="false">IF(H59="IC",-0.3,"")</f>
        <v/>
      </c>
      <c r="J59" s="14" t="n">
        <f aca="false">IF(H59="IV",-0.2,"")</f>
        <v>-0.2</v>
      </c>
      <c r="K59" s="14" t="str">
        <f aca="false">IF(H59="IP",-0.1,"")</f>
        <v/>
      </c>
      <c r="L59" s="14" t="str">
        <f aca="false">IF(H59="IM",0.1,"")</f>
        <v/>
      </c>
      <c r="M59" s="14" t="str">
        <f aca="false">IF(H59="SC",0.2,"")</f>
        <v/>
      </c>
      <c r="N59" s="15" t="str">
        <f aca="false">IF(H59="???",0.2,"")</f>
        <v/>
      </c>
      <c r="O59" s="40" t="s">
        <v>22</v>
      </c>
      <c r="P59" s="17" t="str">
        <f aca="false">IF(SUM(Q59:AI59)&gt;0,"",IF(SUM(Q59:AI59)=0,IF(O59&gt;0,1,"")))</f>
        <v/>
      </c>
      <c r="Q59" s="16" t="n">
        <f aca="false">IF(O59="🐭 Mouse",2,"")</f>
        <v>2</v>
      </c>
      <c r="R59" s="16" t="str">
        <f aca="false">IF(O59="🕊 Pigeon",7,"")</f>
        <v/>
      </c>
      <c r="S59" s="16" t="str">
        <f aca="false">IF(O59="🐇 Rabbit",6,"")</f>
        <v/>
      </c>
      <c r="T59" s="16" t="str">
        <f aca="false">IF(O59="🍼 Mammal",16,"")</f>
        <v/>
      </c>
      <c r="U59" s="16" t="str">
        <f aca="false">IF(O59="🐀 Rat",1,"")</f>
        <v/>
      </c>
      <c r="V59" s="16" t="str">
        <f aca="false">IF(O59="🐕 Dog",3,"")</f>
        <v/>
      </c>
      <c r="W59" s="16" t="str">
        <f aca="false">IF(O59="🐹 Guinea Pig",8,"")</f>
        <v/>
      </c>
      <c r="X59" s="16" t="str">
        <f aca="false">IF(O59="🐔 Chicken",9,"")</f>
        <v/>
      </c>
      <c r="Y59" s="16" t="str">
        <f aca="false">IF(O59="🐵 Monkey",5,"")</f>
        <v/>
      </c>
      <c r="Z59" s="16" t="str">
        <f aca="false">IF(O59="🐸 Frog",10,"")</f>
        <v/>
      </c>
      <c r="AA59" s="16" t="str">
        <f aca="false">IF(O59="🐈 Cat",4,"")</f>
        <v/>
      </c>
      <c r="AB59" s="16" t="str">
        <f aca="false">IF(O59="Gecko",15,"")</f>
        <v/>
      </c>
      <c r="AC59" s="16" t="str">
        <f aca="false">IF(O59="Skink",14,"")</f>
        <v/>
      </c>
      <c r="AD59" s="16" t="str">
        <f aca="false">IF(O59="🐄 Cattle",17,"")</f>
        <v/>
      </c>
      <c r="AE59" s="16" t="str">
        <f aca="false">IF(O59="🐷 Pig",19,"")</f>
        <v/>
      </c>
      <c r="AF59" s="16" t="str">
        <f aca="false">IF(O59="Squirrel",11,"")</f>
        <v/>
      </c>
      <c r="AG59" s="16" t="str">
        <f aca="false">IF(O59="🐝 Honey Bee",20,"")</f>
        <v/>
      </c>
      <c r="AH59" s="16" t="str">
        <f aca="false">IF(O59="🦆 Duck",12,"")</f>
        <v/>
      </c>
      <c r="AI59" s="16" t="str">
        <f aca="false">IF(O59="🐦 Bird",13,"")</f>
        <v/>
      </c>
      <c r="AJ59" s="41" t="s">
        <v>132</v>
      </c>
      <c r="AK59" s="40" t="s">
        <v>133</v>
      </c>
      <c r="AL59" s="42" t="s">
        <v>50</v>
      </c>
      <c r="AM59" s="40" t="s">
        <v>51</v>
      </c>
      <c r="AN59" s="40"/>
    </row>
    <row r="60" customFormat="false" ht="15" hidden="false" customHeight="true" outlineLevel="0" collapsed="false">
      <c r="A60" s="38" t="s">
        <v>131</v>
      </c>
      <c r="B60" s="38" t="n">
        <v>5</v>
      </c>
      <c r="C60" s="32" t="n">
        <f aca="false">B60+IF(H60="IV",-0.2,IF(H60="IP",-0.1,IF(H60="IM",0.1,IF(H60="SC",0.2,IF(H60="IC (cerebral)",-0.3,0)))))</f>
        <v>4.8</v>
      </c>
      <c r="D60" s="33" t="n">
        <f aca="false">VALUE(MID(AJ60,1,FIND(" ",AJ60)))</f>
        <v>0.1</v>
      </c>
      <c r="E60" s="34" t="n">
        <f aca="false">IF(G60="LD50 (median)",1,IF(G60="LDLo (lowest)",0,IF(G60="LD",-1,"")))</f>
        <v>0</v>
      </c>
      <c r="F60" s="34" t="n">
        <f aca="false">IF(O60="🐀 Rat",1,IF(O60="🐭 Mouse",2,IF(O60="🐕 Dog",3,IF(O60="🐵 Monkey",5,IF(O60="🐈 Cat",4,IF(O60="🐇 Rabbit",6,IF(O60="🕊 Pigeon",7,IF(O60="🐹 Guinea Pig",8,IF(O60="🐔 Chicken",9,IF(O60="🐸 Frog",10,IF(O60="🍼 Mammal",10,0)))))))))))</f>
        <v>3</v>
      </c>
      <c r="G60" s="39" t="s">
        <v>53</v>
      </c>
      <c r="H60" s="39" t="s">
        <v>15</v>
      </c>
      <c r="I60" s="14" t="str">
        <f aca="false">IF(H60="IC",-0.3,"")</f>
        <v/>
      </c>
      <c r="J60" s="14" t="n">
        <f aca="false">IF(H60="IV",-0.2,"")</f>
        <v>-0.2</v>
      </c>
      <c r="K60" s="14" t="str">
        <f aca="false">IF(H60="IP",-0.1,"")</f>
        <v/>
      </c>
      <c r="L60" s="14" t="str">
        <f aca="false">IF(H60="IM",0.1,"")</f>
        <v/>
      </c>
      <c r="M60" s="14" t="str">
        <f aca="false">IF(H60="SC",0.2,"")</f>
        <v/>
      </c>
      <c r="N60" s="15" t="str">
        <f aca="false">IF(H60="???",0.2,"")</f>
        <v/>
      </c>
      <c r="O60" s="40" t="s">
        <v>27</v>
      </c>
      <c r="P60" s="17" t="str">
        <f aca="false">IF(SUM(Q60:AI60)&gt;0,"",IF(SUM(Q60:AI60)=0,IF(O60&gt;0,1,"")))</f>
        <v/>
      </c>
      <c r="Q60" s="16" t="str">
        <f aca="false">IF(O60="🐭 Mouse",2,"")</f>
        <v/>
      </c>
      <c r="R60" s="16" t="str">
        <f aca="false">IF(O60="🕊 Pigeon",7,"")</f>
        <v/>
      </c>
      <c r="S60" s="16" t="str">
        <f aca="false">IF(O60="🐇 Rabbit",6,"")</f>
        <v/>
      </c>
      <c r="T60" s="16" t="str">
        <f aca="false">IF(O60="🍼 Mammal",16,"")</f>
        <v/>
      </c>
      <c r="U60" s="16" t="str">
        <f aca="false">IF(O60="🐀 Rat",1,"")</f>
        <v/>
      </c>
      <c r="V60" s="16" t="n">
        <f aca="false">IF(O60="🐕 Dog",3,"")</f>
        <v>3</v>
      </c>
      <c r="W60" s="16" t="str">
        <f aca="false">IF(O60="🐹 Guinea Pig",8,"")</f>
        <v/>
      </c>
      <c r="X60" s="16" t="str">
        <f aca="false">IF(O60="🐔 Chicken",9,"")</f>
        <v/>
      </c>
      <c r="Y60" s="16" t="str">
        <f aca="false">IF(O60="🐵 Monkey",5,"")</f>
        <v/>
      </c>
      <c r="Z60" s="16" t="str">
        <f aca="false">IF(O60="🐸 Frog",10,"")</f>
        <v/>
      </c>
      <c r="AA60" s="16" t="str">
        <f aca="false">IF(O60="🐈 Cat",4,"")</f>
        <v/>
      </c>
      <c r="AB60" s="16" t="str">
        <f aca="false">IF(O60="Gecko",15,"")</f>
        <v/>
      </c>
      <c r="AC60" s="16" t="str">
        <f aca="false">IF(O60="Skink",14,"")</f>
        <v/>
      </c>
      <c r="AD60" s="16" t="str">
        <f aca="false">IF(O60="🐄 Cattle",17,"")</f>
        <v/>
      </c>
      <c r="AE60" s="16" t="str">
        <f aca="false">IF(O60="🐷 Pig",19,"")</f>
        <v/>
      </c>
      <c r="AF60" s="16" t="str">
        <f aca="false">IF(O60="Squirrel",11,"")</f>
        <v/>
      </c>
      <c r="AG60" s="16" t="str">
        <f aca="false">IF(O60="🐝 Honey Bee",20,"")</f>
        <v/>
      </c>
      <c r="AH60" s="16" t="str">
        <f aca="false">IF(O60="🦆 Duck",12,"")</f>
        <v/>
      </c>
      <c r="AI60" s="16" t="str">
        <f aca="false">IF(O60="🐦 Bird",13,"")</f>
        <v/>
      </c>
      <c r="AJ60" s="41" t="s">
        <v>134</v>
      </c>
      <c r="AK60" s="40" t="s">
        <v>135</v>
      </c>
      <c r="AL60" s="42" t="s">
        <v>50</v>
      </c>
      <c r="AM60" s="40" t="s">
        <v>51</v>
      </c>
      <c r="AN60" s="40"/>
    </row>
    <row r="61" customFormat="false" ht="30" hidden="false" customHeight="true" outlineLevel="0" collapsed="false">
      <c r="A61" s="38" t="s">
        <v>131</v>
      </c>
      <c r="B61" s="38" t="n">
        <v>5</v>
      </c>
      <c r="C61" s="32" t="n">
        <f aca="false">B61+IF(H61="IV",-0.2,IF(H61="IP",-0.1,IF(H61="IM",0.1,IF(H61="SC",0.2,IF(H61="IC (cerebral)",-0.3,0)))))</f>
        <v>4.8</v>
      </c>
      <c r="D61" s="33" t="n">
        <f aca="false">VALUE(MID(AJ61,1,FIND(" ",AJ61)))</f>
        <v>0.3</v>
      </c>
      <c r="E61" s="34" t="n">
        <f aca="false">IF(G61="LD50 (median)",1,IF(G61="LDLo (lowest)",0,IF(G61="LD",-1,"")))</f>
        <v>0</v>
      </c>
      <c r="F61" s="34" t="n">
        <f aca="false">IF(O61="🐀 Rat",1,IF(O61="🐭 Mouse",2,IF(O61="🐕 Dog",3,IF(O61="🐵 Monkey",5,IF(O61="🐈 Cat",4,IF(O61="🐇 Rabbit",6,IF(O61="🕊 Pigeon",7,IF(O61="🐹 Guinea Pig",8,IF(O61="🐔 Chicken",9,IF(O61="🐸 Frog",10,IF(O61="🍼 Mammal",10,0)))))))))))</f>
        <v>6</v>
      </c>
      <c r="G61" s="39" t="s">
        <v>53</v>
      </c>
      <c r="H61" s="39" t="s">
        <v>15</v>
      </c>
      <c r="I61" s="14" t="str">
        <f aca="false">IF(H61="IC",-0.3,"")</f>
        <v/>
      </c>
      <c r="J61" s="14" t="n">
        <f aca="false">IF(H61="IV",-0.2,"")</f>
        <v>-0.2</v>
      </c>
      <c r="K61" s="14" t="str">
        <f aca="false">IF(H61="IP",-0.1,"")</f>
        <v/>
      </c>
      <c r="L61" s="14" t="str">
        <f aca="false">IF(H61="IM",0.1,"")</f>
        <v/>
      </c>
      <c r="M61" s="14" t="str">
        <f aca="false">IF(H61="SC",0.2,"")</f>
        <v/>
      </c>
      <c r="N61" s="15" t="str">
        <f aca="false">IF(H61="???",0.2,"")</f>
        <v/>
      </c>
      <c r="O61" s="40" t="s">
        <v>24</v>
      </c>
      <c r="P61" s="17" t="str">
        <f aca="false">IF(SUM(Q61:AI61)&gt;0,"",IF(SUM(Q61:AI61)=0,IF(O61&gt;0,1,"")))</f>
        <v/>
      </c>
      <c r="Q61" s="16" t="str">
        <f aca="false">IF(O61="🐭 Mouse",2,"")</f>
        <v/>
      </c>
      <c r="R61" s="16" t="str">
        <f aca="false">IF(O61="🕊 Pigeon",7,"")</f>
        <v/>
      </c>
      <c r="S61" s="16" t="n">
        <f aca="false">IF(O61="🐇 Rabbit",6,"")</f>
        <v>6</v>
      </c>
      <c r="T61" s="16" t="str">
        <f aca="false">IF(O61="🍼 Mammal",16,"")</f>
        <v/>
      </c>
      <c r="U61" s="16" t="str">
        <f aca="false">IF(O61="🐀 Rat",1,"")</f>
        <v/>
      </c>
      <c r="V61" s="16" t="str">
        <f aca="false">IF(O61="🐕 Dog",3,"")</f>
        <v/>
      </c>
      <c r="W61" s="16" t="str">
        <f aca="false">IF(O61="🐹 Guinea Pig",8,"")</f>
        <v/>
      </c>
      <c r="X61" s="16" t="str">
        <f aca="false">IF(O61="🐔 Chicken",9,"")</f>
        <v/>
      </c>
      <c r="Y61" s="16" t="str">
        <f aca="false">IF(O61="🐵 Monkey",5,"")</f>
        <v/>
      </c>
      <c r="Z61" s="16" t="str">
        <f aca="false">IF(O61="🐸 Frog",10,"")</f>
        <v/>
      </c>
      <c r="AA61" s="16" t="str">
        <f aca="false">IF(O61="🐈 Cat",4,"")</f>
        <v/>
      </c>
      <c r="AB61" s="16" t="str">
        <f aca="false">IF(O61="Gecko",15,"")</f>
        <v/>
      </c>
      <c r="AC61" s="16" t="str">
        <f aca="false">IF(O61="Skink",14,"")</f>
        <v/>
      </c>
      <c r="AD61" s="16" t="str">
        <f aca="false">IF(O61="🐄 Cattle",17,"")</f>
        <v/>
      </c>
      <c r="AE61" s="16" t="str">
        <f aca="false">IF(O61="🐷 Pig",19,"")</f>
        <v/>
      </c>
      <c r="AF61" s="16" t="str">
        <f aca="false">IF(O61="Squirrel",11,"")</f>
        <v/>
      </c>
      <c r="AG61" s="16" t="str">
        <f aca="false">IF(O61="🐝 Honey Bee",20,"")</f>
        <v/>
      </c>
      <c r="AH61" s="16" t="str">
        <f aca="false">IF(O61="🦆 Duck",12,"")</f>
        <v/>
      </c>
      <c r="AI61" s="16" t="str">
        <f aca="false">IF(O61="🐦 Bird",13,"")</f>
        <v/>
      </c>
      <c r="AJ61" s="41" t="s">
        <v>136</v>
      </c>
      <c r="AK61" s="40" t="s">
        <v>137</v>
      </c>
      <c r="AL61" s="42" t="s">
        <v>50</v>
      </c>
      <c r="AM61" s="40" t="s">
        <v>51</v>
      </c>
      <c r="AN61" s="40"/>
    </row>
    <row r="62" customFormat="false" ht="30" hidden="false" customHeight="true" outlineLevel="0" collapsed="false">
      <c r="A62" s="38" t="s">
        <v>131</v>
      </c>
      <c r="B62" s="38" t="n">
        <v>5</v>
      </c>
      <c r="C62" s="32" t="n">
        <f aca="false">B62+IF(H62="IV",-0.2,IF(H62="IP",-0.1,IF(H62="IM",0.1,IF(H62="SC",0.2,IF(H62="IC (cerebral)",-0.3,0)))))</f>
        <v>4.8</v>
      </c>
      <c r="D62" s="33" t="n">
        <f aca="false">VALUE(MID(AJ62,1,FIND(" ",AJ62)))</f>
        <v>0.33</v>
      </c>
      <c r="E62" s="34" t="n">
        <f aca="false">IF(G62="LD50 (median)",1,IF(G62="LDLo (lowest)",0,IF(G62="LD",-1,"")))</f>
        <v>0</v>
      </c>
      <c r="F62" s="34" t="n">
        <f aca="false">IF(O62="🐀 Rat",1,IF(O62="🐭 Mouse",2,IF(O62="🐕 Dog",3,IF(O62="🐵 Monkey",5,IF(O62="🐈 Cat",4,IF(O62="🐇 Rabbit",6,IF(O62="🕊 Pigeon",7,IF(O62="🐹 Guinea Pig",8,IF(O62="🐔 Chicken",9,IF(O62="🐸 Frog",10,IF(O62="🍼 Mammal",10,0)))))))))))</f>
        <v>7</v>
      </c>
      <c r="G62" s="39" t="s">
        <v>53</v>
      </c>
      <c r="H62" s="39" t="s">
        <v>15</v>
      </c>
      <c r="I62" s="14" t="str">
        <f aca="false">IF(H62="IC",-0.3,"")</f>
        <v/>
      </c>
      <c r="J62" s="14" t="n">
        <f aca="false">IF(H62="IV",-0.2,"")</f>
        <v>-0.2</v>
      </c>
      <c r="K62" s="14" t="str">
        <f aca="false">IF(H62="IP",-0.1,"")</f>
        <v/>
      </c>
      <c r="L62" s="14" t="str">
        <f aca="false">IF(H62="IM",0.1,"")</f>
        <v/>
      </c>
      <c r="M62" s="14" t="str">
        <f aca="false">IF(H62="SC",0.2,"")</f>
        <v/>
      </c>
      <c r="N62" s="15" t="str">
        <f aca="false">IF(H62="???",0.2,"")</f>
        <v/>
      </c>
      <c r="O62" s="40" t="s">
        <v>23</v>
      </c>
      <c r="P62" s="17" t="str">
        <f aca="false">IF(SUM(Q62:AI62)&gt;0,"",IF(SUM(Q62:AI62)=0,IF(O62&gt;0,1,"")))</f>
        <v/>
      </c>
      <c r="Q62" s="16" t="str">
        <f aca="false">IF(O62="🐭 Mouse",2,"")</f>
        <v/>
      </c>
      <c r="R62" s="16" t="n">
        <f aca="false">IF(O62="🕊 Pigeon",7,"")</f>
        <v>7</v>
      </c>
      <c r="S62" s="16" t="str">
        <f aca="false">IF(O62="🐇 Rabbit",6,"")</f>
        <v/>
      </c>
      <c r="T62" s="16" t="str">
        <f aca="false">IF(O62="🍼 Mammal",16,"")</f>
        <v/>
      </c>
      <c r="U62" s="16" t="str">
        <f aca="false">IF(O62="🐀 Rat",1,"")</f>
        <v/>
      </c>
      <c r="V62" s="16" t="str">
        <f aca="false">IF(O62="🐕 Dog",3,"")</f>
        <v/>
      </c>
      <c r="W62" s="16" t="str">
        <f aca="false">IF(O62="🐹 Guinea Pig",8,"")</f>
        <v/>
      </c>
      <c r="X62" s="16" t="str">
        <f aca="false">IF(O62="🐔 Chicken",9,"")</f>
        <v/>
      </c>
      <c r="Y62" s="16" t="str">
        <f aca="false">IF(O62="🐵 Monkey",5,"")</f>
        <v/>
      </c>
      <c r="Z62" s="16" t="str">
        <f aca="false">IF(O62="🐸 Frog",10,"")</f>
        <v/>
      </c>
      <c r="AA62" s="16" t="str">
        <f aca="false">IF(O62="🐈 Cat",4,"")</f>
        <v/>
      </c>
      <c r="AB62" s="16" t="str">
        <f aca="false">IF(O62="Gecko",15,"")</f>
        <v/>
      </c>
      <c r="AC62" s="16" t="str">
        <f aca="false">IF(O62="Skink",14,"")</f>
        <v/>
      </c>
      <c r="AD62" s="16" t="str">
        <f aca="false">IF(O62="🐄 Cattle",17,"")</f>
        <v/>
      </c>
      <c r="AE62" s="16" t="str">
        <f aca="false">IF(O62="🐷 Pig",19,"")</f>
        <v/>
      </c>
      <c r="AF62" s="16" t="str">
        <f aca="false">IF(O62="Squirrel",11,"")</f>
        <v/>
      </c>
      <c r="AG62" s="16" t="str">
        <f aca="false">IF(O62="🐝 Honey Bee",20,"")</f>
        <v/>
      </c>
      <c r="AH62" s="16" t="str">
        <f aca="false">IF(O62="🦆 Duck",12,"")</f>
        <v/>
      </c>
      <c r="AI62" s="16" t="str">
        <f aca="false">IF(O62="🐦 Bird",13,"")</f>
        <v/>
      </c>
      <c r="AJ62" s="41" t="s">
        <v>138</v>
      </c>
      <c r="AK62" s="40" t="s">
        <v>139</v>
      </c>
      <c r="AL62" s="42" t="s">
        <v>50</v>
      </c>
      <c r="AM62" s="40" t="s">
        <v>51</v>
      </c>
      <c r="AN62" s="40"/>
    </row>
    <row r="63" customFormat="false" ht="30" hidden="false" customHeight="true" outlineLevel="0" collapsed="false">
      <c r="A63" s="38" t="s">
        <v>131</v>
      </c>
      <c r="B63" s="38" t="n">
        <v>5</v>
      </c>
      <c r="C63" s="32" t="n">
        <f aca="false">B63+IF(H63="IV",-0.2,IF(H63="IP",-0.1,IF(H63="IM",0.1,IF(H63="SC",0.2,IF(H63="IC (cerebral)",-0.3,0)))))</f>
        <v>5</v>
      </c>
      <c r="D63" s="33" t="n">
        <f aca="false">VALUE(MID(AJ63,1,FIND(" ",AJ63)))</f>
        <v>0.35</v>
      </c>
      <c r="E63" s="34" t="n">
        <f aca="false">IF(G63="LD50 (median)",1,IF(G63="LDLo (lowest)",0,IF(G63="LD",-1,"")))</f>
        <v>0</v>
      </c>
      <c r="F63" s="34" t="n">
        <f aca="false">IF(O63="🐀 Rat",1,IF(O63="🐭 Mouse",2,IF(O63="🐕 Dog",3,IF(O63="🐵 Monkey",5,IF(O63="🐈 Cat",4,IF(O63="🐇 Rabbit",6,IF(O63="🕊 Pigeon",7,IF(O63="🐹 Guinea Pig",8,IF(O63="🐔 Chicken",9,IF(O63="🐸 Frog",10,IF(O63="🍼 Mammal",10,0)))))))))))</f>
        <v>6</v>
      </c>
      <c r="G63" s="39" t="s">
        <v>53</v>
      </c>
      <c r="H63" s="39" t="s">
        <v>14</v>
      </c>
      <c r="I63" s="14" t="n">
        <f aca="false">IF(H63="IC",-0.3,"")</f>
        <v>-0.3</v>
      </c>
      <c r="J63" s="14" t="str">
        <f aca="false">IF(H63="IV",-0.2,"")</f>
        <v/>
      </c>
      <c r="K63" s="14" t="str">
        <f aca="false">IF(H63="IP",-0.1,"")</f>
        <v/>
      </c>
      <c r="L63" s="14" t="str">
        <f aca="false">IF(H63="IM",0.1,"")</f>
        <v/>
      </c>
      <c r="M63" s="14" t="str">
        <f aca="false">IF(H63="SC",0.2,"")</f>
        <v/>
      </c>
      <c r="N63" s="15" t="str">
        <f aca="false">IF(H63="???",0.2,"")</f>
        <v/>
      </c>
      <c r="O63" s="40" t="s">
        <v>24</v>
      </c>
      <c r="P63" s="17" t="str">
        <f aca="false">IF(SUM(Q63:AI63)&gt;0,"",IF(SUM(Q63:AI63)=0,IF(O63&gt;0,1,"")))</f>
        <v/>
      </c>
      <c r="Q63" s="16" t="str">
        <f aca="false">IF(O63="🐭 Mouse",2,"")</f>
        <v/>
      </c>
      <c r="R63" s="16" t="str">
        <f aca="false">IF(O63="🕊 Pigeon",7,"")</f>
        <v/>
      </c>
      <c r="S63" s="16" t="n">
        <f aca="false">IF(O63="🐇 Rabbit",6,"")</f>
        <v>6</v>
      </c>
      <c r="T63" s="16" t="str">
        <f aca="false">IF(O63="🍼 Mammal",16,"")</f>
        <v/>
      </c>
      <c r="U63" s="16" t="str">
        <f aca="false">IF(O63="🐀 Rat",1,"")</f>
        <v/>
      </c>
      <c r="V63" s="16" t="str">
        <f aca="false">IF(O63="🐕 Dog",3,"")</f>
        <v/>
      </c>
      <c r="W63" s="16" t="str">
        <f aca="false">IF(O63="🐹 Guinea Pig",8,"")</f>
        <v/>
      </c>
      <c r="X63" s="16" t="str">
        <f aca="false">IF(O63="🐔 Chicken",9,"")</f>
        <v/>
      </c>
      <c r="Y63" s="16" t="str">
        <f aca="false">IF(O63="🐵 Monkey",5,"")</f>
        <v/>
      </c>
      <c r="Z63" s="16" t="str">
        <f aca="false">IF(O63="🐸 Frog",10,"")</f>
        <v/>
      </c>
      <c r="AA63" s="16" t="str">
        <f aca="false">IF(O63="🐈 Cat",4,"")</f>
        <v/>
      </c>
      <c r="AB63" s="16" t="str">
        <f aca="false">IF(O63="Gecko",15,"")</f>
        <v/>
      </c>
      <c r="AC63" s="16" t="str">
        <f aca="false">IF(O63="Skink",14,"")</f>
        <v/>
      </c>
      <c r="AD63" s="16" t="str">
        <f aca="false">IF(O63="🐄 Cattle",17,"")</f>
        <v/>
      </c>
      <c r="AE63" s="16" t="str">
        <f aca="false">IF(O63="🐷 Pig",19,"")</f>
        <v/>
      </c>
      <c r="AF63" s="16" t="str">
        <f aca="false">IF(O63="Squirrel",11,"")</f>
        <v/>
      </c>
      <c r="AG63" s="16" t="str">
        <f aca="false">IF(O63="🐝 Honey Bee",20,"")</f>
        <v/>
      </c>
      <c r="AH63" s="16" t="str">
        <f aca="false">IF(O63="🦆 Duck",12,"")</f>
        <v/>
      </c>
      <c r="AI63" s="16" t="str">
        <f aca="false">IF(O63="🐦 Bird",13,"")</f>
        <v/>
      </c>
      <c r="AJ63" s="41" t="s">
        <v>104</v>
      </c>
      <c r="AK63" s="40" t="s">
        <v>140</v>
      </c>
      <c r="AL63" s="42" t="s">
        <v>50</v>
      </c>
      <c r="AM63" s="40" t="s">
        <v>51</v>
      </c>
      <c r="AN63" s="40"/>
    </row>
    <row r="64" customFormat="false" ht="30" hidden="false" customHeight="true" outlineLevel="0" collapsed="false">
      <c r="A64" s="38" t="s">
        <v>131</v>
      </c>
      <c r="B64" s="38" t="n">
        <v>5</v>
      </c>
      <c r="C64" s="32" t="n">
        <f aca="false">B64+IF(H64="IV",-0.2,IF(H64="IP",-0.1,IF(H64="IM",0.1,IF(H64="SC",0.2,IF(H64="IC (cerebral)",-0.3,0)))))</f>
        <v>4.9</v>
      </c>
      <c r="D64" s="33" t="n">
        <f aca="false">VALUE(MID(AJ64,1,FIND(" ",AJ64)))</f>
        <v>0.352</v>
      </c>
      <c r="E64" s="34" t="n">
        <f aca="false">IF(G64="LD50 (median)",1,IF(G64="LDLo (lowest)",0,IF(G64="LD",-1,"")))</f>
        <v>1</v>
      </c>
      <c r="F64" s="34" t="n">
        <f aca="false">IF(O64="🐀 Rat",1,IF(O64="🐭 Mouse",2,IF(O64="🐕 Dog",3,IF(O64="🐵 Monkey",5,IF(O64="🐈 Cat",4,IF(O64="🐇 Rabbit",6,IF(O64="🕊 Pigeon",7,IF(O64="🐹 Guinea Pig",8,IF(O64="🐔 Chicken",9,IF(O64="🐸 Frog",10,IF(O64="🍼 Mammal",10,0)))))))))))</f>
        <v>2</v>
      </c>
      <c r="G64" s="39" t="s">
        <v>47</v>
      </c>
      <c r="H64" s="39" t="s">
        <v>16</v>
      </c>
      <c r="I64" s="14" t="str">
        <f aca="false">IF(H64="IC",-0.3,"")</f>
        <v/>
      </c>
      <c r="J64" s="14" t="str">
        <f aca="false">IF(H64="IV",-0.2,"")</f>
        <v/>
      </c>
      <c r="K64" s="14" t="n">
        <f aca="false">IF(H64="IP",-0.1,"")</f>
        <v>-0.1</v>
      </c>
      <c r="L64" s="14" t="str">
        <f aca="false">IF(H64="IM",0.1,"")</f>
        <v/>
      </c>
      <c r="M64" s="14" t="str">
        <f aca="false">IF(H64="SC",0.2,"")</f>
        <v/>
      </c>
      <c r="N64" s="15" t="str">
        <f aca="false">IF(H64="???",0.2,"")</f>
        <v/>
      </c>
      <c r="O64" s="40" t="s">
        <v>22</v>
      </c>
      <c r="P64" s="17" t="str">
        <f aca="false">IF(SUM(Q64:AI64)&gt;0,"",IF(SUM(Q64:AI64)=0,IF(O64&gt;0,1,"")))</f>
        <v/>
      </c>
      <c r="Q64" s="16" t="n">
        <f aca="false">IF(O64="🐭 Mouse",2,"")</f>
        <v>2</v>
      </c>
      <c r="R64" s="16" t="str">
        <f aca="false">IF(O64="🕊 Pigeon",7,"")</f>
        <v/>
      </c>
      <c r="S64" s="16" t="str">
        <f aca="false">IF(O64="🐇 Rabbit",6,"")</f>
        <v/>
      </c>
      <c r="T64" s="16" t="str">
        <f aca="false">IF(O64="🍼 Mammal",16,"")</f>
        <v/>
      </c>
      <c r="U64" s="16" t="str">
        <f aca="false">IF(O64="🐀 Rat",1,"")</f>
        <v/>
      </c>
      <c r="V64" s="16" t="str">
        <f aca="false">IF(O64="🐕 Dog",3,"")</f>
        <v/>
      </c>
      <c r="W64" s="16" t="str">
        <f aca="false">IF(O64="🐹 Guinea Pig",8,"")</f>
        <v/>
      </c>
      <c r="X64" s="16" t="str">
        <f aca="false">IF(O64="🐔 Chicken",9,"")</f>
        <v/>
      </c>
      <c r="Y64" s="16" t="str">
        <f aca="false">IF(O64="🐵 Monkey",5,"")</f>
        <v/>
      </c>
      <c r="Z64" s="16" t="str">
        <f aca="false">IF(O64="🐸 Frog",10,"")</f>
        <v/>
      </c>
      <c r="AA64" s="16" t="str">
        <f aca="false">IF(O64="🐈 Cat",4,"")</f>
        <v/>
      </c>
      <c r="AB64" s="16" t="str">
        <f aca="false">IF(O64="Gecko",15,"")</f>
        <v/>
      </c>
      <c r="AC64" s="16" t="str">
        <f aca="false">IF(O64="Skink",14,"")</f>
        <v/>
      </c>
      <c r="AD64" s="16" t="str">
        <f aca="false">IF(O64="🐄 Cattle",17,"")</f>
        <v/>
      </c>
      <c r="AE64" s="16" t="str">
        <f aca="false">IF(O64="🐷 Pig",19,"")</f>
        <v/>
      </c>
      <c r="AF64" s="16" t="str">
        <f aca="false">IF(O64="Squirrel",11,"")</f>
        <v/>
      </c>
      <c r="AG64" s="16" t="str">
        <f aca="false">IF(O64="🐝 Honey Bee",20,"")</f>
        <v/>
      </c>
      <c r="AH64" s="16" t="str">
        <f aca="false">IF(O64="🦆 Duck",12,"")</f>
        <v/>
      </c>
      <c r="AI64" s="16" t="str">
        <f aca="false">IF(O64="🐦 Bird",13,"")</f>
        <v/>
      </c>
      <c r="AJ64" s="41" t="s">
        <v>141</v>
      </c>
      <c r="AK64" s="40" t="s">
        <v>142</v>
      </c>
      <c r="AL64" s="42" t="s">
        <v>50</v>
      </c>
      <c r="AM64" s="40" t="s">
        <v>51</v>
      </c>
      <c r="AN64" s="40"/>
    </row>
    <row r="65" customFormat="false" ht="30" hidden="false" customHeight="true" outlineLevel="0" collapsed="false">
      <c r="A65" s="38" t="s">
        <v>131</v>
      </c>
      <c r="B65" s="38" t="n">
        <v>5</v>
      </c>
      <c r="C65" s="32" t="n">
        <f aca="false">B65+IF(H65="IV",-0.2,IF(H65="IP",-0.1,IF(H65="IM",0.1,IF(H65="SC",0.2,IF(H65="IC (cerebral)",-0.3,0)))))</f>
        <v>4.9</v>
      </c>
      <c r="D65" s="33" t="n">
        <f aca="false">VALUE(MID(AJ65,1,FIND(" ",AJ65)))</f>
        <v>0.44</v>
      </c>
      <c r="E65" s="34" t="n">
        <f aca="false">IF(G65="LD50 (median)",1,IF(G65="LDLo (lowest)",0,IF(G65="LD",-1,"")))</f>
        <v>1</v>
      </c>
      <c r="F65" s="34" t="n">
        <f aca="false">IF(O65="🐀 Rat",1,IF(O65="🐭 Mouse",2,IF(O65="🐕 Dog",3,IF(O65="🐵 Monkey",5,IF(O65="🐈 Cat",4,IF(O65="🐇 Rabbit",6,IF(O65="🕊 Pigeon",7,IF(O65="🐹 Guinea Pig",8,IF(O65="🐔 Chicken",9,IF(O65="🐸 Frog",10,IF(O65="🍼 Mammal",10,0)))))))))))</f>
        <v>2</v>
      </c>
      <c r="G65" s="39" t="s">
        <v>47</v>
      </c>
      <c r="H65" s="39" t="s">
        <v>16</v>
      </c>
      <c r="I65" s="14" t="str">
        <f aca="false">IF(H65="IC",-0.3,"")</f>
        <v/>
      </c>
      <c r="J65" s="14" t="str">
        <f aca="false">IF(H65="IV",-0.2,"")</f>
        <v/>
      </c>
      <c r="K65" s="14" t="n">
        <f aca="false">IF(H65="IP",-0.1,"")</f>
        <v>-0.1</v>
      </c>
      <c r="L65" s="14" t="str">
        <f aca="false">IF(H65="IM",0.1,"")</f>
        <v/>
      </c>
      <c r="M65" s="14" t="str">
        <f aca="false">IF(H65="SC",0.2,"")</f>
        <v/>
      </c>
      <c r="N65" s="15" t="str">
        <f aca="false">IF(H65="???",0.2,"")</f>
        <v/>
      </c>
      <c r="O65" s="40" t="s">
        <v>22</v>
      </c>
      <c r="P65" s="17" t="str">
        <f aca="false">IF(SUM(Q65:AI65)&gt;0,"",IF(SUM(Q65:AI65)=0,IF(O65&gt;0,1,"")))</f>
        <v/>
      </c>
      <c r="Q65" s="16" t="n">
        <f aca="false">IF(O65="🐭 Mouse",2,"")</f>
        <v>2</v>
      </c>
      <c r="R65" s="16" t="str">
        <f aca="false">IF(O65="🕊 Pigeon",7,"")</f>
        <v/>
      </c>
      <c r="S65" s="16" t="str">
        <f aca="false">IF(O65="🐇 Rabbit",6,"")</f>
        <v/>
      </c>
      <c r="T65" s="16" t="str">
        <f aca="false">IF(O65="🍼 Mammal",16,"")</f>
        <v/>
      </c>
      <c r="U65" s="16" t="str">
        <f aca="false">IF(O65="🐀 Rat",1,"")</f>
        <v/>
      </c>
      <c r="V65" s="16" t="str">
        <f aca="false">IF(O65="🐕 Dog",3,"")</f>
        <v/>
      </c>
      <c r="W65" s="16" t="str">
        <f aca="false">IF(O65="🐹 Guinea Pig",8,"")</f>
        <v/>
      </c>
      <c r="X65" s="16" t="str">
        <f aca="false">IF(O65="🐔 Chicken",9,"")</f>
        <v/>
      </c>
      <c r="Y65" s="16" t="str">
        <f aca="false">IF(O65="🐵 Monkey",5,"")</f>
        <v/>
      </c>
      <c r="Z65" s="16" t="str">
        <f aca="false">IF(O65="🐸 Frog",10,"")</f>
        <v/>
      </c>
      <c r="AA65" s="16" t="str">
        <f aca="false">IF(O65="🐈 Cat",4,"")</f>
        <v/>
      </c>
      <c r="AB65" s="16" t="str">
        <f aca="false">IF(O65="Gecko",15,"")</f>
        <v/>
      </c>
      <c r="AC65" s="16" t="str">
        <f aca="false">IF(O65="Skink",14,"")</f>
        <v/>
      </c>
      <c r="AD65" s="16" t="str">
        <f aca="false">IF(O65="🐄 Cattle",17,"")</f>
        <v/>
      </c>
      <c r="AE65" s="16" t="str">
        <f aca="false">IF(O65="🐷 Pig",19,"")</f>
        <v/>
      </c>
      <c r="AF65" s="16" t="str">
        <f aca="false">IF(O65="Squirrel",11,"")</f>
        <v/>
      </c>
      <c r="AG65" s="16" t="str">
        <f aca="false">IF(O65="🐝 Honey Bee",20,"")</f>
        <v/>
      </c>
      <c r="AH65" s="16" t="str">
        <f aca="false">IF(O65="🦆 Duck",12,"")</f>
        <v/>
      </c>
      <c r="AI65" s="16" t="str">
        <f aca="false">IF(O65="🐦 Bird",13,"")</f>
        <v/>
      </c>
      <c r="AJ65" s="41" t="s">
        <v>143</v>
      </c>
      <c r="AK65" s="40"/>
      <c r="AL65" s="42" t="s">
        <v>144</v>
      </c>
      <c r="AM65" s="40" t="s">
        <v>59</v>
      </c>
      <c r="AN65" s="40"/>
    </row>
    <row r="66" customFormat="false" ht="30" hidden="false" customHeight="true" outlineLevel="0" collapsed="false">
      <c r="A66" s="38" t="s">
        <v>131</v>
      </c>
      <c r="B66" s="38" t="n">
        <v>5</v>
      </c>
      <c r="C66" s="32" t="n">
        <f aca="false">B66+IF(H66="IV",-0.2,IF(H66="IP",-0.1,IF(H66="IM",0.1,IF(H66="SC",0.2,IF(H66="IC (cerebral)",-0.3,0)))))</f>
        <v>5.1</v>
      </c>
      <c r="D66" s="33" t="n">
        <f aca="false">VALUE(MID(AJ66,1,FIND(" ",AJ66)))</f>
        <v>0.44</v>
      </c>
      <c r="E66" s="34" t="n">
        <f aca="false">IF(G66="LD50 (median)",1,IF(G66="LDLo (lowest)",0,IF(G66="LD",-1,"")))</f>
        <v>1</v>
      </c>
      <c r="F66" s="34" t="n">
        <f aca="false">IF(O66="🐀 Rat",1,IF(O66="🐭 Mouse",2,IF(O66="🐕 Dog",3,IF(O66="🐵 Monkey",5,IF(O66="🐈 Cat",4,IF(O66="🐇 Rabbit",6,IF(O66="🕊 Pigeon",7,IF(O66="🐹 Guinea Pig",8,IF(O66="🐔 Chicken",9,IF(O66="🐸 Frog",10,IF(O66="🍼 Mammal",10,0)))))))))))</f>
        <v>2</v>
      </c>
      <c r="G66" s="39" t="s">
        <v>47</v>
      </c>
      <c r="H66" s="39" t="s">
        <v>17</v>
      </c>
      <c r="I66" s="14" t="str">
        <f aca="false">IF(H66="IC",-0.3,"")</f>
        <v/>
      </c>
      <c r="J66" s="14" t="str">
        <f aca="false">IF(H66="IV",-0.2,"")</f>
        <v/>
      </c>
      <c r="K66" s="14" t="str">
        <f aca="false">IF(H66="IP",-0.1,"")</f>
        <v/>
      </c>
      <c r="L66" s="14" t="n">
        <f aca="false">IF(H66="IM",0.1,"")</f>
        <v>0.1</v>
      </c>
      <c r="M66" s="14" t="str">
        <f aca="false">IF(H66="SC",0.2,"")</f>
        <v/>
      </c>
      <c r="N66" s="15" t="str">
        <f aca="false">IF(H66="???",0.2,"")</f>
        <v/>
      </c>
      <c r="O66" s="40" t="s">
        <v>22</v>
      </c>
      <c r="P66" s="17" t="str">
        <f aca="false">IF(SUM(Q66:AI66)&gt;0,"",IF(SUM(Q66:AI66)=0,IF(O66&gt;0,1,"")))</f>
        <v/>
      </c>
      <c r="Q66" s="16" t="n">
        <f aca="false">IF(O66="🐭 Mouse",2,"")</f>
        <v>2</v>
      </c>
      <c r="R66" s="16" t="str">
        <f aca="false">IF(O66="🕊 Pigeon",7,"")</f>
        <v/>
      </c>
      <c r="S66" s="16" t="str">
        <f aca="false">IF(O66="🐇 Rabbit",6,"")</f>
        <v/>
      </c>
      <c r="T66" s="16" t="str">
        <f aca="false">IF(O66="🍼 Mammal",16,"")</f>
        <v/>
      </c>
      <c r="U66" s="16" t="str">
        <f aca="false">IF(O66="🐀 Rat",1,"")</f>
        <v/>
      </c>
      <c r="V66" s="16" t="str">
        <f aca="false">IF(O66="🐕 Dog",3,"")</f>
        <v/>
      </c>
      <c r="W66" s="16" t="str">
        <f aca="false">IF(O66="🐹 Guinea Pig",8,"")</f>
        <v/>
      </c>
      <c r="X66" s="16" t="str">
        <f aca="false">IF(O66="🐔 Chicken",9,"")</f>
        <v/>
      </c>
      <c r="Y66" s="16" t="str">
        <f aca="false">IF(O66="🐵 Monkey",5,"")</f>
        <v/>
      </c>
      <c r="Z66" s="16" t="str">
        <f aca="false">IF(O66="🐸 Frog",10,"")</f>
        <v/>
      </c>
      <c r="AA66" s="16" t="str">
        <f aca="false">IF(O66="🐈 Cat",4,"")</f>
        <v/>
      </c>
      <c r="AB66" s="16" t="str">
        <f aca="false">IF(O66="Gecko",15,"")</f>
        <v/>
      </c>
      <c r="AC66" s="16" t="str">
        <f aca="false">IF(O66="Skink",14,"")</f>
        <v/>
      </c>
      <c r="AD66" s="16" t="str">
        <f aca="false">IF(O66="🐄 Cattle",17,"")</f>
        <v/>
      </c>
      <c r="AE66" s="16" t="str">
        <f aca="false">IF(O66="🐷 Pig",19,"")</f>
        <v/>
      </c>
      <c r="AF66" s="16" t="str">
        <f aca="false">IF(O66="Squirrel",11,"")</f>
        <v/>
      </c>
      <c r="AG66" s="16" t="str">
        <f aca="false">IF(O66="🐝 Honey Bee",20,"")</f>
        <v/>
      </c>
      <c r="AH66" s="16" t="str">
        <f aca="false">IF(O66="🦆 Duck",12,"")</f>
        <v/>
      </c>
      <c r="AI66" s="16" t="str">
        <f aca="false">IF(O66="🐦 Bird",13,"")</f>
        <v/>
      </c>
      <c r="AJ66" s="41" t="s">
        <v>143</v>
      </c>
      <c r="AK66" s="40" t="s">
        <v>145</v>
      </c>
      <c r="AL66" s="42" t="s">
        <v>50</v>
      </c>
      <c r="AM66" s="40" t="s">
        <v>51</v>
      </c>
      <c r="AN66" s="40"/>
    </row>
    <row r="67" customFormat="false" ht="30" hidden="false" customHeight="true" outlineLevel="0" collapsed="false">
      <c r="A67" s="38" t="s">
        <v>131</v>
      </c>
      <c r="B67" s="38" t="n">
        <v>5</v>
      </c>
      <c r="C67" s="32" t="n">
        <f aca="false">B67+IF(H67="IV",-0.2,IF(H67="IP",-0.1,IF(H67="IM",0.1,IF(H67="SC",0.2,IF(H67="IC (cerebral)",-0.3,0)))))</f>
        <v>5.2</v>
      </c>
      <c r="D67" s="33" t="n">
        <f aca="false">VALUE(MID(AJ67,1,FIND(" ",AJ67)))</f>
        <v>0.8</v>
      </c>
      <c r="E67" s="34" t="n">
        <f aca="false">IF(G67="LD50 (median)",1,IF(G67="LDLo (lowest)",0,IF(G67="LD",-1,"")))</f>
        <v>0</v>
      </c>
      <c r="F67" s="34" t="n">
        <f aca="false">IF(O67="🐀 Rat",1,IF(O67="🐭 Mouse",2,IF(O67="🐕 Dog",3,IF(O67="🐵 Monkey",5,IF(O67="🐈 Cat",4,IF(O67="🐇 Rabbit",6,IF(O67="🕊 Pigeon",7,IF(O67="🐹 Guinea Pig",8,IF(O67="🐔 Chicken",9,IF(O67="🐸 Frog",10,IF(O67="🍼 Mammal",10,0)))))))))))</f>
        <v>8</v>
      </c>
      <c r="G67" s="39" t="s">
        <v>53</v>
      </c>
      <c r="H67" s="39" t="s">
        <v>18</v>
      </c>
      <c r="I67" s="14" t="str">
        <f aca="false">IF(H67="IC",-0.3,"")</f>
        <v/>
      </c>
      <c r="J67" s="14" t="str">
        <f aca="false">IF(H67="IV",-0.2,"")</f>
        <v/>
      </c>
      <c r="K67" s="14" t="str">
        <f aca="false">IF(H67="IP",-0.1,"")</f>
        <v/>
      </c>
      <c r="L67" s="14" t="str">
        <f aca="false">IF(H67="IM",0.1,"")</f>
        <v/>
      </c>
      <c r="M67" s="14" t="n">
        <f aca="false">IF(H67="SC",0.2,"")</f>
        <v>0.2</v>
      </c>
      <c r="N67" s="15" t="str">
        <f aca="false">IF(H67="???",0.2,"")</f>
        <v/>
      </c>
      <c r="O67" s="40" t="s">
        <v>28</v>
      </c>
      <c r="P67" s="17" t="str">
        <f aca="false">IF(SUM(Q67:AI67)&gt;0,"",IF(SUM(Q67:AI67)=0,IF(O67&gt;0,1,"")))</f>
        <v/>
      </c>
      <c r="Q67" s="16" t="str">
        <f aca="false">IF(O67="🐭 Mouse",2,"")</f>
        <v/>
      </c>
      <c r="R67" s="16" t="str">
        <f aca="false">IF(O67="🕊 Pigeon",7,"")</f>
        <v/>
      </c>
      <c r="S67" s="16" t="str">
        <f aca="false">IF(O67="🐇 Rabbit",6,"")</f>
        <v/>
      </c>
      <c r="T67" s="16" t="str">
        <f aca="false">IF(O67="🍼 Mammal",16,"")</f>
        <v/>
      </c>
      <c r="U67" s="16" t="str">
        <f aca="false">IF(O67="🐀 Rat",1,"")</f>
        <v/>
      </c>
      <c r="V67" s="16" t="str">
        <f aca="false">IF(O67="🐕 Dog",3,"")</f>
        <v/>
      </c>
      <c r="W67" s="16" t="n">
        <f aca="false">IF(O67="🐹 Guinea Pig",8,"")</f>
        <v>8</v>
      </c>
      <c r="X67" s="16" t="str">
        <f aca="false">IF(O67="🐔 Chicken",9,"")</f>
        <v/>
      </c>
      <c r="Y67" s="16" t="str">
        <f aca="false">IF(O67="🐵 Monkey",5,"")</f>
        <v/>
      </c>
      <c r="Z67" s="16" t="str">
        <f aca="false">IF(O67="🐸 Frog",10,"")</f>
        <v/>
      </c>
      <c r="AA67" s="16" t="str">
        <f aca="false">IF(O67="🐈 Cat",4,"")</f>
        <v/>
      </c>
      <c r="AB67" s="16" t="str">
        <f aca="false">IF(O67="Gecko",15,"")</f>
        <v/>
      </c>
      <c r="AC67" s="16" t="str">
        <f aca="false">IF(O67="Skink",14,"")</f>
        <v/>
      </c>
      <c r="AD67" s="16" t="str">
        <f aca="false">IF(O67="🐄 Cattle",17,"")</f>
        <v/>
      </c>
      <c r="AE67" s="16" t="str">
        <f aca="false">IF(O67="🐷 Pig",19,"")</f>
        <v/>
      </c>
      <c r="AF67" s="16" t="str">
        <f aca="false">IF(O67="Squirrel",11,"")</f>
        <v/>
      </c>
      <c r="AG67" s="16" t="str">
        <f aca="false">IF(O67="🐝 Honey Bee",20,"")</f>
        <v/>
      </c>
      <c r="AH67" s="16" t="str">
        <f aca="false">IF(O67="🦆 Duck",12,"")</f>
        <v/>
      </c>
      <c r="AI67" s="16" t="str">
        <f aca="false">IF(O67="🐦 Bird",13,"")</f>
        <v/>
      </c>
      <c r="AJ67" s="41" t="s">
        <v>124</v>
      </c>
      <c r="AK67" s="40" t="s">
        <v>139</v>
      </c>
      <c r="AL67" s="42" t="s">
        <v>50</v>
      </c>
      <c r="AM67" s="40" t="s">
        <v>51</v>
      </c>
      <c r="AN67" s="40"/>
    </row>
    <row r="68" customFormat="false" ht="30" hidden="false" customHeight="true" outlineLevel="0" collapsed="false">
      <c r="A68" s="38" t="s">
        <v>131</v>
      </c>
      <c r="B68" s="38" t="n">
        <v>5</v>
      </c>
      <c r="C68" s="32" t="n">
        <f aca="false">B68+IF(H68="IV",-0.2,IF(H68="IP",-0.1,IF(H68="IM",0.1,IF(H68="SC",0.2,IF(H68="IC (cerebral)",-0.3,0)))))</f>
        <v>4.8</v>
      </c>
      <c r="D68" s="33" t="n">
        <f aca="false">VALUE(MID(AJ68,1,FIND(" ",AJ68)))</f>
        <v>1.21</v>
      </c>
      <c r="E68" s="34" t="n">
        <f aca="false">IF(G68="LD50 (median)",1,IF(G68="LDLo (lowest)",0,IF(G68="LD",-1,"")))</f>
        <v>1</v>
      </c>
      <c r="F68" s="34" t="n">
        <f aca="false">IF(O68="🐀 Rat",1,IF(O68="🐭 Mouse",2,IF(O68="🐕 Dog",3,IF(O68="🐵 Monkey",5,IF(O68="🐈 Cat",4,IF(O68="🐇 Rabbit",6,IF(O68="🕊 Pigeon",7,IF(O68="🐹 Guinea Pig",8,IF(O68="🐔 Chicken",9,IF(O68="🐸 Frog",10,IF(O68="🍼 Mammal",10,0)))))))))))</f>
        <v>2</v>
      </c>
      <c r="G68" s="39" t="s">
        <v>47</v>
      </c>
      <c r="H68" s="39" t="s">
        <v>15</v>
      </c>
      <c r="I68" s="14" t="str">
        <f aca="false">IF(H68="IC",-0.3,"")</f>
        <v/>
      </c>
      <c r="J68" s="14" t="n">
        <f aca="false">IF(H68="IV",-0.2,"")</f>
        <v>-0.2</v>
      </c>
      <c r="K68" s="14" t="str">
        <f aca="false">IF(H68="IP",-0.1,"")</f>
        <v/>
      </c>
      <c r="L68" s="14" t="str">
        <f aca="false">IF(H68="IM",0.1,"")</f>
        <v/>
      </c>
      <c r="M68" s="14" t="str">
        <f aca="false">IF(H68="SC",0.2,"")</f>
        <v/>
      </c>
      <c r="N68" s="15" t="str">
        <f aca="false">IF(H68="???",0.2,"")</f>
        <v/>
      </c>
      <c r="O68" s="40" t="s">
        <v>22</v>
      </c>
      <c r="P68" s="17" t="str">
        <f aca="false">IF(SUM(Q68:AI68)&gt;0,"",IF(SUM(Q68:AI68)=0,IF(O68&gt;0,1,"")))</f>
        <v/>
      </c>
      <c r="Q68" s="16" t="n">
        <f aca="false">IF(O68="🐭 Mouse",2,"")</f>
        <v>2</v>
      </c>
      <c r="R68" s="16" t="str">
        <f aca="false">IF(O68="🕊 Pigeon",7,"")</f>
        <v/>
      </c>
      <c r="S68" s="16" t="str">
        <f aca="false">IF(O68="🐇 Rabbit",6,"")</f>
        <v/>
      </c>
      <c r="T68" s="16" t="str">
        <f aca="false">IF(O68="🍼 Mammal",16,"")</f>
        <v/>
      </c>
      <c r="U68" s="16" t="str">
        <f aca="false">IF(O68="🐀 Rat",1,"")</f>
        <v/>
      </c>
      <c r="V68" s="16" t="str">
        <f aca="false">IF(O68="🐕 Dog",3,"")</f>
        <v/>
      </c>
      <c r="W68" s="16" t="str">
        <f aca="false">IF(O68="🐹 Guinea Pig",8,"")</f>
        <v/>
      </c>
      <c r="X68" s="16" t="str">
        <f aca="false">IF(O68="🐔 Chicken",9,"")</f>
        <v/>
      </c>
      <c r="Y68" s="16" t="str">
        <f aca="false">IF(O68="🐵 Monkey",5,"")</f>
        <v/>
      </c>
      <c r="Z68" s="16" t="str">
        <f aca="false">IF(O68="🐸 Frog",10,"")</f>
        <v/>
      </c>
      <c r="AA68" s="16" t="str">
        <f aca="false">IF(O68="🐈 Cat",4,"")</f>
        <v/>
      </c>
      <c r="AB68" s="16" t="str">
        <f aca="false">IF(O68="Gecko",15,"")</f>
        <v/>
      </c>
      <c r="AC68" s="16" t="str">
        <f aca="false">IF(O68="Skink",14,"")</f>
        <v/>
      </c>
      <c r="AD68" s="16" t="str">
        <f aca="false">IF(O68="🐄 Cattle",17,"")</f>
        <v/>
      </c>
      <c r="AE68" s="16" t="str">
        <f aca="false">IF(O68="🐷 Pig",19,"")</f>
        <v/>
      </c>
      <c r="AF68" s="16" t="str">
        <f aca="false">IF(O68="Squirrel",11,"")</f>
        <v/>
      </c>
      <c r="AG68" s="16" t="str">
        <f aca="false">IF(O68="🐝 Honey Bee",20,"")</f>
        <v/>
      </c>
      <c r="AH68" s="16" t="str">
        <f aca="false">IF(O68="🦆 Duck",12,"")</f>
        <v/>
      </c>
      <c r="AI68" s="16" t="str">
        <f aca="false">IF(O68="🐦 Bird",13,"")</f>
        <v/>
      </c>
      <c r="AJ68" s="41" t="s">
        <v>146</v>
      </c>
      <c r="AK68" s="40"/>
      <c r="AL68" s="42" t="s">
        <v>147</v>
      </c>
      <c r="AM68" s="40" t="s">
        <v>59</v>
      </c>
      <c r="AN68" s="40"/>
    </row>
    <row r="69" customFormat="false" ht="30" hidden="false" customHeight="true" outlineLevel="0" collapsed="false">
      <c r="A69" s="38" t="s">
        <v>131</v>
      </c>
      <c r="B69" s="38" t="n">
        <v>5</v>
      </c>
      <c r="C69" s="32" t="n">
        <f aca="false">B69+IF(H69="IV",-0.2,IF(H69="IP",-0.1,IF(H69="IM",0.1,IF(H69="SC",0.2,IF(H69="IC (cerebral)",-0.3,0)))))</f>
        <v>5.2</v>
      </c>
      <c r="D69" s="33" t="n">
        <f aca="false">VALUE(MID(AJ69,1,FIND(" ",AJ69)))</f>
        <v>1.25</v>
      </c>
      <c r="E69" s="34" t="n">
        <f aca="false">IF(G69="LD50 (median)",1,IF(G69="LDLo (lowest)",0,IF(G69="LD",-1,"")))</f>
        <v>0</v>
      </c>
      <c r="F69" s="34" t="n">
        <f aca="false">IF(O69="🐀 Rat",1,IF(O69="🐭 Mouse",2,IF(O69="🐕 Dog",3,IF(O69="🐵 Monkey",5,IF(O69="🐈 Cat",4,IF(O69="🐇 Rabbit",6,IF(O69="🕊 Pigeon",7,IF(O69="🐹 Guinea Pig",8,IF(O69="🐔 Chicken",9,IF(O69="🐸 Frog",10,IF(O69="🍼 Mammal",10,0)))))))))))</f>
        <v>9</v>
      </c>
      <c r="G69" s="39" t="s">
        <v>53</v>
      </c>
      <c r="H69" s="39" t="s">
        <v>18</v>
      </c>
      <c r="I69" s="14" t="str">
        <f aca="false">IF(H69="IC",-0.3,"")</f>
        <v/>
      </c>
      <c r="J69" s="14" t="str">
        <f aca="false">IF(H69="IV",-0.2,"")</f>
        <v/>
      </c>
      <c r="K69" s="14" t="str">
        <f aca="false">IF(H69="IP",-0.1,"")</f>
        <v/>
      </c>
      <c r="L69" s="14" t="str">
        <f aca="false">IF(H69="IM",0.1,"")</f>
        <v/>
      </c>
      <c r="M69" s="14" t="n">
        <f aca="false">IF(H69="SC",0.2,"")</f>
        <v>0.2</v>
      </c>
      <c r="N69" s="15" t="str">
        <f aca="false">IF(H69="???",0.2,"")</f>
        <v/>
      </c>
      <c r="O69" s="40" t="s">
        <v>29</v>
      </c>
      <c r="P69" s="17" t="str">
        <f aca="false">IF(SUM(Q69:AI69)&gt;0,"",IF(SUM(Q69:AI69)=0,IF(O69&gt;0,1,"")))</f>
        <v/>
      </c>
      <c r="Q69" s="16" t="str">
        <f aca="false">IF(O69="🐭 Mouse",2,"")</f>
        <v/>
      </c>
      <c r="R69" s="16" t="str">
        <f aca="false">IF(O69="🕊 Pigeon",7,"")</f>
        <v/>
      </c>
      <c r="S69" s="16" t="str">
        <f aca="false">IF(O69="🐇 Rabbit",6,"")</f>
        <v/>
      </c>
      <c r="T69" s="16" t="str">
        <f aca="false">IF(O69="🍼 Mammal",16,"")</f>
        <v/>
      </c>
      <c r="U69" s="16" t="str">
        <f aca="false">IF(O69="🐀 Rat",1,"")</f>
        <v/>
      </c>
      <c r="V69" s="16" t="str">
        <f aca="false">IF(O69="🐕 Dog",3,"")</f>
        <v/>
      </c>
      <c r="W69" s="16" t="str">
        <f aca="false">IF(O69="🐹 Guinea Pig",8,"")</f>
        <v/>
      </c>
      <c r="X69" s="16" t="n">
        <f aca="false">IF(O69="🐔 Chicken",9,"")</f>
        <v>9</v>
      </c>
      <c r="Y69" s="16" t="str">
        <f aca="false">IF(O69="🐵 Monkey",5,"")</f>
        <v/>
      </c>
      <c r="Z69" s="16" t="str">
        <f aca="false">IF(O69="🐸 Frog",10,"")</f>
        <v/>
      </c>
      <c r="AA69" s="16" t="str">
        <f aca="false">IF(O69="🐈 Cat",4,"")</f>
        <v/>
      </c>
      <c r="AB69" s="16" t="str">
        <f aca="false">IF(O69="Gecko",15,"")</f>
        <v/>
      </c>
      <c r="AC69" s="16" t="str">
        <f aca="false">IF(O69="Skink",14,"")</f>
        <v/>
      </c>
      <c r="AD69" s="16" t="str">
        <f aca="false">IF(O69="🐄 Cattle",17,"")</f>
        <v/>
      </c>
      <c r="AE69" s="16" t="str">
        <f aca="false">IF(O69="🐷 Pig",19,"")</f>
        <v/>
      </c>
      <c r="AF69" s="16" t="str">
        <f aca="false">IF(O69="Squirrel",11,"")</f>
        <v/>
      </c>
      <c r="AG69" s="16" t="str">
        <f aca="false">IF(O69="🐝 Honey Bee",20,"")</f>
        <v/>
      </c>
      <c r="AH69" s="16" t="str">
        <f aca="false">IF(O69="🦆 Duck",12,"")</f>
        <v/>
      </c>
      <c r="AI69" s="16" t="str">
        <f aca="false">IF(O69="🐦 Bird",13,"")</f>
        <v/>
      </c>
      <c r="AJ69" s="41" t="s">
        <v>148</v>
      </c>
      <c r="AK69" s="40" t="s">
        <v>139</v>
      </c>
      <c r="AL69" s="42" t="s">
        <v>50</v>
      </c>
      <c r="AM69" s="40" t="s">
        <v>51</v>
      </c>
      <c r="AN69" s="40"/>
    </row>
    <row r="70" customFormat="false" ht="30" hidden="false" customHeight="true" outlineLevel="0" collapsed="false">
      <c r="A70" s="38" t="s">
        <v>131</v>
      </c>
      <c r="B70" s="38" t="n">
        <v>5</v>
      </c>
      <c r="C70" s="32" t="n">
        <f aca="false">B70+IF(H70="IV",-0.2,IF(H70="IP",-0.1,IF(H70="IM",0.1,IF(H70="SC",0.2,IF(H70="IC (cerebral)",-0.3,0)))))</f>
        <v>4.8</v>
      </c>
      <c r="D70" s="33" t="n">
        <f aca="false">VALUE(MID(AJ70,1,FIND(" ",AJ70)))</f>
        <v>1.27</v>
      </c>
      <c r="E70" s="34" t="n">
        <f aca="false">IF(G70="LD50 (median)",1,IF(G70="LDLo (lowest)",0,IF(G70="LD",-1,"")))</f>
        <v>1</v>
      </c>
      <c r="F70" s="34" t="n">
        <f aca="false">IF(O70="🐀 Rat",1,IF(O70="🐭 Mouse",2,IF(O70="🐕 Dog",3,IF(O70="🐵 Monkey",5,IF(O70="🐈 Cat",4,IF(O70="🐇 Rabbit",6,IF(O70="🕊 Pigeon",7,IF(O70="🐹 Guinea Pig",8,IF(O70="🐔 Chicken",9,IF(O70="🐸 Frog",10,IF(O70="🍼 Mammal",10,0)))))))))))</f>
        <v>2</v>
      </c>
      <c r="G70" s="39" t="s">
        <v>47</v>
      </c>
      <c r="H70" s="39" t="s">
        <v>15</v>
      </c>
      <c r="I70" s="14" t="str">
        <f aca="false">IF(H70="IC",-0.3,"")</f>
        <v/>
      </c>
      <c r="J70" s="14" t="n">
        <f aca="false">IF(H70="IV",-0.2,"")</f>
        <v>-0.2</v>
      </c>
      <c r="K70" s="14" t="str">
        <f aca="false">IF(H70="IP",-0.1,"")</f>
        <v/>
      </c>
      <c r="L70" s="14" t="str">
        <f aca="false">IF(H70="IM",0.1,"")</f>
        <v/>
      </c>
      <c r="M70" s="14" t="str">
        <f aca="false">IF(H70="SC",0.2,"")</f>
        <v/>
      </c>
      <c r="N70" s="15" t="str">
        <f aca="false">IF(H70="???",0.2,"")</f>
        <v/>
      </c>
      <c r="O70" s="40" t="s">
        <v>22</v>
      </c>
      <c r="P70" s="17" t="str">
        <f aca="false">IF(SUM(Q70:AI70)&gt;0,"",IF(SUM(Q70:AI70)=0,IF(O70&gt;0,1,"")))</f>
        <v/>
      </c>
      <c r="Q70" s="16" t="n">
        <f aca="false">IF(O70="🐭 Mouse",2,"")</f>
        <v>2</v>
      </c>
      <c r="R70" s="16" t="str">
        <f aca="false">IF(O70="🕊 Pigeon",7,"")</f>
        <v/>
      </c>
      <c r="S70" s="16" t="str">
        <f aca="false">IF(O70="🐇 Rabbit",6,"")</f>
        <v/>
      </c>
      <c r="T70" s="16" t="str">
        <f aca="false">IF(O70="🍼 Mammal",16,"")</f>
        <v/>
      </c>
      <c r="U70" s="16" t="str">
        <f aca="false">IF(O70="🐀 Rat",1,"")</f>
        <v/>
      </c>
      <c r="V70" s="16" t="str">
        <f aca="false">IF(O70="🐕 Dog",3,"")</f>
        <v/>
      </c>
      <c r="W70" s="16" t="str">
        <f aca="false">IF(O70="🐹 Guinea Pig",8,"")</f>
        <v/>
      </c>
      <c r="X70" s="16" t="str">
        <f aca="false">IF(O70="🐔 Chicken",9,"")</f>
        <v/>
      </c>
      <c r="Y70" s="16" t="str">
        <f aca="false">IF(O70="🐵 Monkey",5,"")</f>
        <v/>
      </c>
      <c r="Z70" s="16" t="str">
        <f aca="false">IF(O70="🐸 Frog",10,"")</f>
        <v/>
      </c>
      <c r="AA70" s="16" t="str">
        <f aca="false">IF(O70="🐈 Cat",4,"")</f>
        <v/>
      </c>
      <c r="AB70" s="16" t="str">
        <f aca="false">IF(O70="Gecko",15,"")</f>
        <v/>
      </c>
      <c r="AC70" s="16" t="str">
        <f aca="false">IF(O70="Skink",14,"")</f>
        <v/>
      </c>
      <c r="AD70" s="16" t="str">
        <f aca="false">IF(O70="🐄 Cattle",17,"")</f>
        <v/>
      </c>
      <c r="AE70" s="16" t="str">
        <f aca="false">IF(O70="🐷 Pig",19,"")</f>
        <v/>
      </c>
      <c r="AF70" s="16" t="str">
        <f aca="false">IF(O70="Squirrel",11,"")</f>
        <v/>
      </c>
      <c r="AG70" s="16" t="str">
        <f aca="false">IF(O70="🐝 Honey Bee",20,"")</f>
        <v/>
      </c>
      <c r="AH70" s="16" t="str">
        <f aca="false">IF(O70="🦆 Duck",12,"")</f>
        <v/>
      </c>
      <c r="AI70" s="16" t="str">
        <f aca="false">IF(O70="🐦 Bird",13,"")</f>
        <v/>
      </c>
      <c r="AJ70" s="41" t="s">
        <v>149</v>
      </c>
      <c r="AK70" s="40"/>
      <c r="AL70" s="42" t="s">
        <v>76</v>
      </c>
      <c r="AM70" s="40" t="s">
        <v>59</v>
      </c>
      <c r="AN70" s="40" t="s">
        <v>150</v>
      </c>
    </row>
    <row r="71" customFormat="false" ht="45" hidden="false" customHeight="true" outlineLevel="0" collapsed="false">
      <c r="A71" s="38" t="s">
        <v>131</v>
      </c>
      <c r="B71" s="38" t="n">
        <v>5</v>
      </c>
      <c r="C71" s="32" t="n">
        <f aca="false">B71+IF(H71="IV",-0.2,IF(H71="IP",-0.1,IF(H71="IM",0.1,IF(H71="SC",0.2,IF(H71="IC (cerebral)",-0.3,0)))))</f>
        <v>4.8</v>
      </c>
      <c r="D71" s="33" t="n">
        <f aca="false">VALUE(MID(AJ71,1,FIND(" ",AJ71)))</f>
        <v>1.28</v>
      </c>
      <c r="E71" s="34" t="n">
        <f aca="false">IF(G71="LD50 (median)",1,IF(G71="LDLo (lowest)",0,IF(G71="LD",-1,"")))</f>
        <v>1</v>
      </c>
      <c r="F71" s="34" t="n">
        <f aca="false">IF(O71="🐀 Rat",1,IF(O71="🐭 Mouse",2,IF(O71="🐕 Dog",3,IF(O71="🐵 Monkey",5,IF(O71="🐈 Cat",4,IF(O71="🐇 Rabbit",6,IF(O71="🕊 Pigeon",7,IF(O71="🐹 Guinea Pig",8,IF(O71="🐔 Chicken",9,IF(O71="🐸 Frog",10,IF(O71="🍼 Mammal",10,0)))))))))))</f>
        <v>2</v>
      </c>
      <c r="G71" s="39" t="s">
        <v>47</v>
      </c>
      <c r="H71" s="39" t="s">
        <v>15</v>
      </c>
      <c r="I71" s="14" t="str">
        <f aca="false">IF(H71="IC",-0.3,"")</f>
        <v/>
      </c>
      <c r="J71" s="14" t="n">
        <f aca="false">IF(H71="IV",-0.2,"")</f>
        <v>-0.2</v>
      </c>
      <c r="K71" s="14" t="str">
        <f aca="false">IF(H71="IP",-0.1,"")</f>
        <v/>
      </c>
      <c r="L71" s="14" t="str">
        <f aca="false">IF(H71="IM",0.1,"")</f>
        <v/>
      </c>
      <c r="M71" s="14" t="str">
        <f aca="false">IF(H71="SC",0.2,"")</f>
        <v/>
      </c>
      <c r="N71" s="15" t="str">
        <f aca="false">IF(H71="???",0.2,"")</f>
        <v/>
      </c>
      <c r="O71" s="40" t="s">
        <v>22</v>
      </c>
      <c r="P71" s="17" t="str">
        <f aca="false">IF(SUM(Q71:AI71)&gt;0,"",IF(SUM(Q71:AI71)=0,IF(O71&gt;0,1,"")))</f>
        <v/>
      </c>
      <c r="Q71" s="16" t="n">
        <f aca="false">IF(O71="🐭 Mouse",2,"")</f>
        <v>2</v>
      </c>
      <c r="R71" s="16" t="str">
        <f aca="false">IF(O71="🕊 Pigeon",7,"")</f>
        <v/>
      </c>
      <c r="S71" s="16" t="str">
        <f aca="false">IF(O71="🐇 Rabbit",6,"")</f>
        <v/>
      </c>
      <c r="T71" s="16" t="str">
        <f aca="false">IF(O71="🍼 Mammal",16,"")</f>
        <v/>
      </c>
      <c r="U71" s="16" t="str">
        <f aca="false">IF(O71="🐀 Rat",1,"")</f>
        <v/>
      </c>
      <c r="V71" s="16" t="str">
        <f aca="false">IF(O71="🐕 Dog",3,"")</f>
        <v/>
      </c>
      <c r="W71" s="16" t="str">
        <f aca="false">IF(O71="🐹 Guinea Pig",8,"")</f>
        <v/>
      </c>
      <c r="X71" s="16" t="str">
        <f aca="false">IF(O71="🐔 Chicken",9,"")</f>
        <v/>
      </c>
      <c r="Y71" s="16" t="str">
        <f aca="false">IF(O71="🐵 Monkey",5,"")</f>
        <v/>
      </c>
      <c r="Z71" s="16" t="str">
        <f aca="false">IF(O71="🐸 Frog",10,"")</f>
        <v/>
      </c>
      <c r="AA71" s="16" t="str">
        <f aca="false">IF(O71="🐈 Cat",4,"")</f>
        <v/>
      </c>
      <c r="AB71" s="16" t="str">
        <f aca="false">IF(O71="Gecko",15,"")</f>
        <v/>
      </c>
      <c r="AC71" s="16" t="str">
        <f aca="false">IF(O71="Skink",14,"")</f>
        <v/>
      </c>
      <c r="AD71" s="16" t="str">
        <f aca="false">IF(O71="🐄 Cattle",17,"")</f>
        <v/>
      </c>
      <c r="AE71" s="16" t="str">
        <f aca="false">IF(O71="🐷 Pig",19,"")</f>
        <v/>
      </c>
      <c r="AF71" s="16" t="str">
        <f aca="false">IF(O71="Squirrel",11,"")</f>
        <v/>
      </c>
      <c r="AG71" s="16" t="str">
        <f aca="false">IF(O71="🐝 Honey Bee",20,"")</f>
        <v/>
      </c>
      <c r="AH71" s="16" t="str">
        <f aca="false">IF(O71="🦆 Duck",12,"")</f>
        <v/>
      </c>
      <c r="AI71" s="16" t="str">
        <f aca="false">IF(O71="🐦 Bird",13,"")</f>
        <v/>
      </c>
      <c r="AJ71" s="41" t="s">
        <v>151</v>
      </c>
      <c r="AK71" s="40"/>
      <c r="AL71" s="42" t="s">
        <v>152</v>
      </c>
      <c r="AM71" s="40" t="s">
        <v>59</v>
      </c>
      <c r="AN71" s="40"/>
    </row>
    <row r="72" customFormat="false" ht="30" hidden="false" customHeight="true" outlineLevel="0" collapsed="false">
      <c r="A72" s="38" t="s">
        <v>131</v>
      </c>
      <c r="B72" s="38" t="n">
        <v>5</v>
      </c>
      <c r="C72" s="32" t="n">
        <f aca="false">B72+IF(H72="IV",-0.2,IF(H72="IP",-0.1,IF(H72="IM",0.1,IF(H72="SC",0.2,IF(H72="IC (cerebral)",-0.3,0)))))</f>
        <v>5.2</v>
      </c>
      <c r="D72" s="33" t="n">
        <f aca="false">VALUE(MID(AJ72,1,FIND(" ",AJ72)))</f>
        <v>1.5</v>
      </c>
      <c r="E72" s="34" t="n">
        <f aca="false">IF(G72="LD50 (median)",1,IF(G72="LDLo (lowest)",0,IF(G72="LD",-1,"")))</f>
        <v>0</v>
      </c>
      <c r="F72" s="34" t="n">
        <f aca="false">IF(O72="🐀 Rat",1,IF(O72="🐭 Mouse",2,IF(O72="🐕 Dog",3,IF(O72="🐵 Monkey",5,IF(O72="🐈 Cat",4,IF(O72="🐇 Rabbit",6,IF(O72="🕊 Pigeon",7,IF(O72="🐹 Guinea Pig",8,IF(O72="🐔 Chicken",9,IF(O72="🐸 Frog",10,IF(O72="🍼 Mammal",10,0)))))))))))</f>
        <v>1</v>
      </c>
      <c r="G72" s="39" t="s">
        <v>53</v>
      </c>
      <c r="H72" s="39" t="s">
        <v>18</v>
      </c>
      <c r="I72" s="14" t="str">
        <f aca="false">IF(H72="IC",-0.3,"")</f>
        <v/>
      </c>
      <c r="J72" s="14" t="str">
        <f aca="false">IF(H72="IV",-0.2,"")</f>
        <v/>
      </c>
      <c r="K72" s="14" t="str">
        <f aca="false">IF(H72="IP",-0.1,"")</f>
        <v/>
      </c>
      <c r="L72" s="14" t="str">
        <f aca="false">IF(H72="IM",0.1,"")</f>
        <v/>
      </c>
      <c r="M72" s="14" t="n">
        <f aca="false">IF(H72="SC",0.2,"")</f>
        <v>0.2</v>
      </c>
      <c r="N72" s="15" t="str">
        <f aca="false">IF(H72="???",0.2,"")</f>
        <v/>
      </c>
      <c r="O72" s="40" t="s">
        <v>26</v>
      </c>
      <c r="P72" s="17" t="str">
        <f aca="false">IF(SUM(Q72:AI72)&gt;0,"",IF(SUM(Q72:AI72)=0,IF(O72&gt;0,1,"")))</f>
        <v/>
      </c>
      <c r="Q72" s="16" t="str">
        <f aca="false">IF(O72="🐭 Mouse",2,"")</f>
        <v/>
      </c>
      <c r="R72" s="16" t="str">
        <f aca="false">IF(O72="🕊 Pigeon",7,"")</f>
        <v/>
      </c>
      <c r="S72" s="16" t="str">
        <f aca="false">IF(O72="🐇 Rabbit",6,"")</f>
        <v/>
      </c>
      <c r="T72" s="16" t="str">
        <f aca="false">IF(O72="🍼 Mammal",16,"")</f>
        <v/>
      </c>
      <c r="U72" s="16" t="n">
        <f aca="false">IF(O72="🐀 Rat",1,"")</f>
        <v>1</v>
      </c>
      <c r="V72" s="16" t="str">
        <f aca="false">IF(O72="🐕 Dog",3,"")</f>
        <v/>
      </c>
      <c r="W72" s="16" t="str">
        <f aca="false">IF(O72="🐹 Guinea Pig",8,"")</f>
        <v/>
      </c>
      <c r="X72" s="16" t="str">
        <f aca="false">IF(O72="🐔 Chicken",9,"")</f>
        <v/>
      </c>
      <c r="Y72" s="16" t="str">
        <f aca="false">IF(O72="🐵 Monkey",5,"")</f>
        <v/>
      </c>
      <c r="Z72" s="16" t="str">
        <f aca="false">IF(O72="🐸 Frog",10,"")</f>
        <v/>
      </c>
      <c r="AA72" s="16" t="str">
        <f aca="false">IF(O72="🐈 Cat",4,"")</f>
        <v/>
      </c>
      <c r="AB72" s="16" t="str">
        <f aca="false">IF(O72="Gecko",15,"")</f>
        <v/>
      </c>
      <c r="AC72" s="16" t="str">
        <f aca="false">IF(O72="Skink",14,"")</f>
        <v/>
      </c>
      <c r="AD72" s="16" t="str">
        <f aca="false">IF(O72="🐄 Cattle",17,"")</f>
        <v/>
      </c>
      <c r="AE72" s="16" t="str">
        <f aca="false">IF(O72="🐷 Pig",19,"")</f>
        <v/>
      </c>
      <c r="AF72" s="16" t="str">
        <f aca="false">IF(O72="Squirrel",11,"")</f>
        <v/>
      </c>
      <c r="AG72" s="16" t="str">
        <f aca="false">IF(O72="🐝 Honey Bee",20,"")</f>
        <v/>
      </c>
      <c r="AH72" s="16" t="str">
        <f aca="false">IF(O72="🦆 Duck",12,"")</f>
        <v/>
      </c>
      <c r="AI72" s="16" t="str">
        <f aca="false">IF(O72="🐦 Bird",13,"")</f>
        <v/>
      </c>
      <c r="AJ72" s="41" t="s">
        <v>153</v>
      </c>
      <c r="AK72" s="40" t="s">
        <v>139</v>
      </c>
      <c r="AL72" s="42" t="s">
        <v>50</v>
      </c>
      <c r="AM72" s="40" t="s">
        <v>51</v>
      </c>
      <c r="AN72" s="40"/>
    </row>
    <row r="73" customFormat="false" ht="15" hidden="false" customHeight="true" outlineLevel="0" collapsed="false">
      <c r="A73" s="38" t="s">
        <v>131</v>
      </c>
      <c r="B73" s="38" t="n">
        <v>5</v>
      </c>
      <c r="C73" s="32" t="n">
        <f aca="false">B73+IF(H73="IV",-0.2,IF(H73="IP",-0.1,IF(H73="IM",0.1,IF(H73="SC",0.2,IF(H73="IC (cerebral)",-0.3,0)))))</f>
        <v>5.2</v>
      </c>
      <c r="D73" s="33" t="n">
        <f aca="false">VALUE(MID(AJ73,1,FIND(" ",AJ73)))</f>
        <v>1.6</v>
      </c>
      <c r="E73" s="34" t="n">
        <f aca="false">IF(G73="LD50 (median)",1,IF(G73="LDLo (lowest)",0,IF(G73="LD",-1,"")))</f>
        <v>0</v>
      </c>
      <c r="F73" s="34" t="n">
        <f aca="false">IF(O73="🐀 Rat",1,IF(O73="🐭 Mouse",2,IF(O73="🐕 Dog",3,IF(O73="🐵 Monkey",5,IF(O73="🐈 Cat",4,IF(O73="🐇 Rabbit",6,IF(O73="🕊 Pigeon",7,IF(O73="🐹 Guinea Pig",8,IF(O73="🐔 Chicken",9,IF(O73="🐸 Frog",10,IF(O73="🍼 Mammal",10,0)))))))))))</f>
        <v>6</v>
      </c>
      <c r="G73" s="39" t="s">
        <v>53</v>
      </c>
      <c r="H73" s="39" t="s">
        <v>18</v>
      </c>
      <c r="I73" s="14" t="str">
        <f aca="false">IF(H73="IC",-0.3,"")</f>
        <v/>
      </c>
      <c r="J73" s="14" t="str">
        <f aca="false">IF(H73="IV",-0.2,"")</f>
        <v/>
      </c>
      <c r="K73" s="14" t="str">
        <f aca="false">IF(H73="IP",-0.1,"")</f>
        <v/>
      </c>
      <c r="L73" s="14" t="str">
        <f aca="false">IF(H73="IM",0.1,"")</f>
        <v/>
      </c>
      <c r="M73" s="14" t="n">
        <f aca="false">IF(H73="SC",0.2,"")</f>
        <v>0.2</v>
      </c>
      <c r="N73" s="15" t="str">
        <f aca="false">IF(H73="???",0.2,"")</f>
        <v/>
      </c>
      <c r="O73" s="40" t="s">
        <v>24</v>
      </c>
      <c r="P73" s="17" t="str">
        <f aca="false">IF(SUM(Q73:AI73)&gt;0,"",IF(SUM(Q73:AI73)=0,IF(O73&gt;0,1,"")))</f>
        <v/>
      </c>
      <c r="Q73" s="16" t="str">
        <f aca="false">IF(O73="🐭 Mouse",2,"")</f>
        <v/>
      </c>
      <c r="R73" s="16" t="str">
        <f aca="false">IF(O73="🕊 Pigeon",7,"")</f>
        <v/>
      </c>
      <c r="S73" s="16" t="n">
        <f aca="false">IF(O73="🐇 Rabbit",6,"")</f>
        <v>6</v>
      </c>
      <c r="T73" s="16" t="str">
        <f aca="false">IF(O73="🍼 Mammal",16,"")</f>
        <v/>
      </c>
      <c r="U73" s="16" t="str">
        <f aca="false">IF(O73="🐀 Rat",1,"")</f>
        <v/>
      </c>
      <c r="V73" s="16" t="str">
        <f aca="false">IF(O73="🐕 Dog",3,"")</f>
        <v/>
      </c>
      <c r="W73" s="16" t="str">
        <f aca="false">IF(O73="🐹 Guinea Pig",8,"")</f>
        <v/>
      </c>
      <c r="X73" s="16" t="str">
        <f aca="false">IF(O73="🐔 Chicken",9,"")</f>
        <v/>
      </c>
      <c r="Y73" s="16" t="str">
        <f aca="false">IF(O73="🐵 Monkey",5,"")</f>
        <v/>
      </c>
      <c r="Z73" s="16" t="str">
        <f aca="false">IF(O73="🐸 Frog",10,"")</f>
        <v/>
      </c>
      <c r="AA73" s="16" t="str">
        <f aca="false">IF(O73="🐈 Cat",4,"")</f>
        <v/>
      </c>
      <c r="AB73" s="16" t="str">
        <f aca="false">IF(O73="Gecko",15,"")</f>
        <v/>
      </c>
      <c r="AC73" s="16" t="str">
        <f aca="false">IF(O73="Skink",14,"")</f>
        <v/>
      </c>
      <c r="AD73" s="16" t="str">
        <f aca="false">IF(O73="🐄 Cattle",17,"")</f>
        <v/>
      </c>
      <c r="AE73" s="16" t="str">
        <f aca="false">IF(O73="🐷 Pig",19,"")</f>
        <v/>
      </c>
      <c r="AF73" s="16" t="str">
        <f aca="false">IF(O73="Squirrel",11,"")</f>
        <v/>
      </c>
      <c r="AG73" s="16" t="str">
        <f aca="false">IF(O73="🐝 Honey Bee",20,"")</f>
        <v/>
      </c>
      <c r="AH73" s="16" t="str">
        <f aca="false">IF(O73="🦆 Duck",12,"")</f>
        <v/>
      </c>
      <c r="AI73" s="16" t="str">
        <f aca="false">IF(O73="🐦 Bird",13,"")</f>
        <v/>
      </c>
      <c r="AJ73" s="41" t="s">
        <v>154</v>
      </c>
      <c r="AK73" s="40" t="s">
        <v>139</v>
      </c>
      <c r="AL73" s="42" t="s">
        <v>50</v>
      </c>
      <c r="AM73" s="40" t="s">
        <v>51</v>
      </c>
      <c r="AN73" s="40"/>
    </row>
    <row r="74" customFormat="false" ht="45" hidden="false" customHeight="true" outlineLevel="0" collapsed="false">
      <c r="A74" s="38" t="s">
        <v>131</v>
      </c>
      <c r="B74" s="38" t="n">
        <v>5</v>
      </c>
      <c r="C74" s="32" t="n">
        <f aca="false">B74+IF(H74="IV",-0.2,IF(H74="IP",-0.1,IF(H74="IM",0.1,IF(H74="SC",0.2,IF(H74="IC (cerebral)",-0.3,0)))))</f>
        <v>5.2</v>
      </c>
      <c r="D74" s="33" t="n">
        <f aca="false">VALUE(MID(AJ74,1,FIND(" ",AJ74)))</f>
        <v>2</v>
      </c>
      <c r="E74" s="34" t="n">
        <f aca="false">IF(G74="LD50 (median)",1,IF(G74="LDLo (lowest)",0,IF(G74="LD",-1,"")))</f>
        <v>1</v>
      </c>
      <c r="F74" s="34" t="n">
        <f aca="false">IF(O74="🐀 Rat",1,IF(O74="🐭 Mouse",2,IF(O74="🐕 Dog",3,IF(O74="🐵 Monkey",5,IF(O74="🐈 Cat",4,IF(O74="🐇 Rabbit",6,IF(O74="🕊 Pigeon",7,IF(O74="🐹 Guinea Pig",8,IF(O74="🐔 Chicken",9,IF(O74="🐸 Frog",10,IF(O74="🍼 Mammal",10,0)))))))))))</f>
        <v>2</v>
      </c>
      <c r="G74" s="39" t="s">
        <v>47</v>
      </c>
      <c r="H74" s="39" t="s">
        <v>18</v>
      </c>
      <c r="I74" s="14" t="str">
        <f aca="false">IF(H74="IC",-0.3,"")</f>
        <v/>
      </c>
      <c r="J74" s="14" t="str">
        <f aca="false">IF(H74="IV",-0.2,"")</f>
        <v/>
      </c>
      <c r="K74" s="14" t="str">
        <f aca="false">IF(H74="IP",-0.1,"")</f>
        <v/>
      </c>
      <c r="L74" s="14" t="str">
        <f aca="false">IF(H74="IM",0.1,"")</f>
        <v/>
      </c>
      <c r="M74" s="14" t="n">
        <f aca="false">IF(H74="SC",0.2,"")</f>
        <v>0.2</v>
      </c>
      <c r="N74" s="15" t="str">
        <f aca="false">IF(H74="???",0.2,"")</f>
        <v/>
      </c>
      <c r="O74" s="40" t="s">
        <v>22</v>
      </c>
      <c r="P74" s="17" t="str">
        <f aca="false">IF(SUM(Q74:AI74)&gt;0,"",IF(SUM(Q74:AI74)=0,IF(O74&gt;0,1,"")))</f>
        <v/>
      </c>
      <c r="Q74" s="16" t="n">
        <f aca="false">IF(O74="🐭 Mouse",2,"")</f>
        <v>2</v>
      </c>
      <c r="R74" s="16" t="str">
        <f aca="false">IF(O74="🕊 Pigeon",7,"")</f>
        <v/>
      </c>
      <c r="S74" s="16" t="str">
        <f aca="false">IF(O74="🐇 Rabbit",6,"")</f>
        <v/>
      </c>
      <c r="T74" s="16" t="str">
        <f aca="false">IF(O74="🍼 Mammal",16,"")</f>
        <v/>
      </c>
      <c r="U74" s="16" t="str">
        <f aca="false">IF(O74="🐀 Rat",1,"")</f>
        <v/>
      </c>
      <c r="V74" s="16" t="str">
        <f aca="false">IF(O74="🐕 Dog",3,"")</f>
        <v/>
      </c>
      <c r="W74" s="16" t="str">
        <f aca="false">IF(O74="🐹 Guinea Pig",8,"")</f>
        <v/>
      </c>
      <c r="X74" s="16" t="str">
        <f aca="false">IF(O74="🐔 Chicken",9,"")</f>
        <v/>
      </c>
      <c r="Y74" s="16" t="str">
        <f aca="false">IF(O74="🐵 Monkey",5,"")</f>
        <v/>
      </c>
      <c r="Z74" s="16" t="str">
        <f aca="false">IF(O74="🐸 Frog",10,"")</f>
        <v/>
      </c>
      <c r="AA74" s="16" t="str">
        <f aca="false">IF(O74="🐈 Cat",4,"")</f>
        <v/>
      </c>
      <c r="AB74" s="16" t="str">
        <f aca="false">IF(O74="Gecko",15,"")</f>
        <v/>
      </c>
      <c r="AC74" s="16" t="str">
        <f aca="false">IF(O74="Skink",14,"")</f>
        <v/>
      </c>
      <c r="AD74" s="16" t="str">
        <f aca="false">IF(O74="🐄 Cattle",17,"")</f>
        <v/>
      </c>
      <c r="AE74" s="16" t="str">
        <f aca="false">IF(O74="🐷 Pig",19,"")</f>
        <v/>
      </c>
      <c r="AF74" s="16" t="str">
        <f aca="false">IF(O74="Squirrel",11,"")</f>
        <v/>
      </c>
      <c r="AG74" s="16" t="str">
        <f aca="false">IF(O74="🐝 Honey Bee",20,"")</f>
        <v/>
      </c>
      <c r="AH74" s="16" t="str">
        <f aca="false">IF(O74="🦆 Duck",12,"")</f>
        <v/>
      </c>
      <c r="AI74" s="16" t="str">
        <f aca="false">IF(O74="🐦 Bird",13,"")</f>
        <v/>
      </c>
      <c r="AJ74" s="41" t="s">
        <v>112</v>
      </c>
      <c r="AK74" s="40" t="s">
        <v>155</v>
      </c>
      <c r="AL74" s="42" t="s">
        <v>50</v>
      </c>
      <c r="AM74" s="40" t="s">
        <v>51</v>
      </c>
      <c r="AN74" s="40"/>
    </row>
    <row r="75" customFormat="false" ht="15.75" hidden="false" customHeight="false" outlineLevel="0" collapsed="false">
      <c r="C75" s="32"/>
      <c r="D75" s="33"/>
      <c r="E75" s="34"/>
      <c r="F75" s="34"/>
      <c r="G75" s="0"/>
      <c r="H75" s="0"/>
      <c r="I75" s="14" t="str">
        <f aca="false">IF(H75="IC",-0.3,"")</f>
        <v/>
      </c>
      <c r="J75" s="14" t="str">
        <f aca="false">IF(H75="IV",-0.2,"")</f>
        <v/>
      </c>
      <c r="K75" s="14" t="str">
        <f aca="false">IF(H75="IP",-0.1,"")</f>
        <v/>
      </c>
      <c r="L75" s="14" t="str">
        <f aca="false">IF(H75="IM",0.1,"")</f>
        <v/>
      </c>
      <c r="M75" s="14" t="str">
        <f aca="false">IF(H75="SC",0.2,"")</f>
        <v/>
      </c>
      <c r="N75" s="15" t="str">
        <f aca="false">IF(H75="???",0.2,"")</f>
        <v/>
      </c>
      <c r="O75" s="0"/>
      <c r="P75" s="17" t="str">
        <f aca="false">IF(SUM(Q75:AI75)&gt;0,"",IF(SUM(Q75:AI75)=0,IF(O75&gt;0,1,"")))</f>
        <v/>
      </c>
      <c r="Q75" s="16" t="str">
        <f aca="false">IF(O75="🐭 Mouse",2,"")</f>
        <v/>
      </c>
      <c r="R75" s="16" t="str">
        <f aca="false">IF(O75="🕊 Pigeon",7,"")</f>
        <v/>
      </c>
      <c r="S75" s="16" t="str">
        <f aca="false">IF(O75="🐇 Rabbit",6,"")</f>
        <v/>
      </c>
      <c r="T75" s="16" t="str">
        <f aca="false">IF(O75="🍼 Mammal",16,"")</f>
        <v/>
      </c>
      <c r="U75" s="16" t="str">
        <f aca="false">IF(O75="🐀 Rat",1,"")</f>
        <v/>
      </c>
      <c r="V75" s="16" t="str">
        <f aca="false">IF(O75="🐕 Dog",3,"")</f>
        <v/>
      </c>
      <c r="W75" s="16" t="str">
        <f aca="false">IF(O75="🐹 Guinea Pig",8,"")</f>
        <v/>
      </c>
      <c r="X75" s="16" t="str">
        <f aca="false">IF(O75="🐔 Chicken",9,"")</f>
        <v/>
      </c>
      <c r="Y75" s="16" t="str">
        <f aca="false">IF(O75="🐵 Monkey",5,"")</f>
        <v/>
      </c>
      <c r="Z75" s="16" t="str">
        <f aca="false">IF(O75="🐸 Frog",10,"")</f>
        <v/>
      </c>
      <c r="AA75" s="16" t="str">
        <f aca="false">IF(O75="🐈 Cat",4,"")</f>
        <v/>
      </c>
      <c r="AB75" s="16" t="str">
        <f aca="false">IF(O75="Gecko",15,"")</f>
        <v/>
      </c>
      <c r="AC75" s="16" t="str">
        <f aca="false">IF(O75="Skink",14,"")</f>
        <v/>
      </c>
      <c r="AD75" s="16" t="str">
        <f aca="false">IF(O75="🐄 Cattle",17,"")</f>
        <v/>
      </c>
      <c r="AE75" s="16" t="str">
        <f aca="false">IF(O75="🐷 Pig",19,"")</f>
        <v/>
      </c>
      <c r="AF75" s="16" t="str">
        <f aca="false">IF(O75="Squirrel",11,"")</f>
        <v/>
      </c>
      <c r="AG75" s="16" t="str">
        <f aca="false">IF(O75="🐝 Honey Bee",20,"")</f>
        <v/>
      </c>
      <c r="AH75" s="16" t="str">
        <f aca="false">IF(O75="🦆 Duck",12,"")</f>
        <v/>
      </c>
      <c r="AI75" s="16" t="str">
        <f aca="false">IF(O75="🐦 Bird",13,"")</f>
        <v/>
      </c>
      <c r="AJ75" s="0"/>
      <c r="AK75" s="0"/>
      <c r="AL75" s="0"/>
      <c r="AM75" s="0"/>
      <c r="AN75" s="0"/>
    </row>
    <row r="76" customFormat="false" ht="30.75" hidden="false" customHeight="false" outlineLevel="0" collapsed="false">
      <c r="A76" s="43" t="s">
        <v>156</v>
      </c>
      <c r="B76" s="43" t="n">
        <v>6</v>
      </c>
      <c r="C76" s="32" t="n">
        <f aca="false">B76+IF(H76="IV",-0.2,IF(H76="IP",-0.1,IF(H76="IM",0.1,IF(H76="SC",0.2,IF(H76="IC (cerebral)",-0.3,0)))))</f>
        <v>6.2</v>
      </c>
      <c r="D76" s="33" t="n">
        <f aca="false">VALUE(MID(AJ76,1,FIND(" ",AJ76)))</f>
        <v>0.31</v>
      </c>
      <c r="E76" s="34" t="n">
        <f aca="false">IF(G76="LD50 (median)",1,IF(G76="LDLo (lowest)",0,IF(G76="LD",-1,"")))</f>
        <v>1</v>
      </c>
      <c r="F76" s="34" t="n">
        <f aca="false">IF(O76="🐀 Rat",1,IF(O76="🐭 Mouse",2,IF(O76="🐕 Dog",3,IF(O76="🐵 Monkey",5,IF(O76="🐈 Cat",4,IF(O76="🐇 Rabbit",6,IF(O76="🕊 Pigeon",7,IF(O76="🐹 Guinea Pig",8,IF(O76="🐔 Chicken",9,IF(O76="🐸 Frog",10,IF(O76="🍼 Mammal",10,0)))))))))))</f>
        <v>2</v>
      </c>
      <c r="G76" s="44" t="s">
        <v>47</v>
      </c>
      <c r="H76" s="44" t="s">
        <v>18</v>
      </c>
      <c r="I76" s="14" t="str">
        <f aca="false">IF(H76="IC",-0.3,"")</f>
        <v/>
      </c>
      <c r="J76" s="14" t="str">
        <f aca="false">IF(H76="IV",-0.2,"")</f>
        <v/>
      </c>
      <c r="K76" s="14" t="str">
        <f aca="false">IF(H76="IP",-0.1,"")</f>
        <v/>
      </c>
      <c r="L76" s="14" t="str">
        <f aca="false">IF(H76="IM",0.1,"")</f>
        <v/>
      </c>
      <c r="M76" s="14" t="n">
        <f aca="false">IF(H76="SC",0.2,"")</f>
        <v>0.2</v>
      </c>
      <c r="N76" s="15" t="str">
        <f aca="false">IF(H76="???",0.2,"")</f>
        <v/>
      </c>
      <c r="O76" s="45" t="s">
        <v>22</v>
      </c>
      <c r="P76" s="17" t="str">
        <f aca="false">IF(SUM(Q76:AI76)&gt;0,"",IF(SUM(Q76:AI76)=0,IF(O76&gt;0,1,"")))</f>
        <v/>
      </c>
      <c r="Q76" s="16" t="n">
        <f aca="false">IF(O76="🐭 Mouse",2,"")</f>
        <v>2</v>
      </c>
      <c r="R76" s="16" t="str">
        <f aca="false">IF(O76="🕊 Pigeon",7,"")</f>
        <v/>
      </c>
      <c r="S76" s="16" t="str">
        <f aca="false">IF(O76="🐇 Rabbit",6,"")</f>
        <v/>
      </c>
      <c r="T76" s="16" t="str">
        <f aca="false">IF(O76="🍼 Mammal",16,"")</f>
        <v/>
      </c>
      <c r="U76" s="16" t="str">
        <f aca="false">IF(O76="🐀 Rat",1,"")</f>
        <v/>
      </c>
      <c r="V76" s="16" t="str">
        <f aca="false">IF(O76="🐕 Dog",3,"")</f>
        <v/>
      </c>
      <c r="W76" s="16" t="str">
        <f aca="false">IF(O76="🐹 Guinea Pig",8,"")</f>
        <v/>
      </c>
      <c r="X76" s="16" t="str">
        <f aca="false">IF(O76="🐔 Chicken",9,"")</f>
        <v/>
      </c>
      <c r="Y76" s="16" t="str">
        <f aca="false">IF(O76="🐵 Monkey",5,"")</f>
        <v/>
      </c>
      <c r="Z76" s="16" t="str">
        <f aca="false">IF(O76="🐸 Frog",10,"")</f>
        <v/>
      </c>
      <c r="AA76" s="16" t="str">
        <f aca="false">IF(O76="🐈 Cat",4,"")</f>
        <v/>
      </c>
      <c r="AB76" s="16" t="str">
        <f aca="false">IF(O76="Gecko",15,"")</f>
        <v/>
      </c>
      <c r="AC76" s="16" t="str">
        <f aca="false">IF(O76="Skink",14,"")</f>
        <v/>
      </c>
      <c r="AD76" s="16" t="str">
        <f aca="false">IF(O76="🐄 Cattle",17,"")</f>
        <v/>
      </c>
      <c r="AE76" s="16" t="str">
        <f aca="false">IF(O76="🐷 Pig",19,"")</f>
        <v/>
      </c>
      <c r="AF76" s="16" t="str">
        <f aca="false">IF(O76="Squirrel",11,"")</f>
        <v/>
      </c>
      <c r="AG76" s="16" t="str">
        <f aca="false">IF(O76="🐝 Honey Bee",20,"")</f>
        <v/>
      </c>
      <c r="AH76" s="16" t="str">
        <f aca="false">IF(O76="🦆 Duck",12,"")</f>
        <v/>
      </c>
      <c r="AI76" s="16" t="str">
        <f aca="false">IF(O76="🐦 Bird",13,"")</f>
        <v/>
      </c>
      <c r="AJ76" s="46" t="s">
        <v>64</v>
      </c>
      <c r="AK76" s="45"/>
      <c r="AL76" s="47" t="s">
        <v>157</v>
      </c>
      <c r="AM76" s="45" t="s">
        <v>158</v>
      </c>
      <c r="AN76" s="45"/>
    </row>
    <row r="77" customFormat="false" ht="30" hidden="false" customHeight="true" outlineLevel="0" collapsed="false">
      <c r="A77" s="38" t="s">
        <v>156</v>
      </c>
      <c r="B77" s="43" t="n">
        <v>6</v>
      </c>
      <c r="C77" s="32" t="n">
        <f aca="false">B77+IF(H77="IV",-0.2,IF(H77="IP",-0.1,IF(H77="IM",0.1,IF(H77="SC",0.2,IF(H77="IC (cerebral)",-0.3,0)))))</f>
        <v>5.9</v>
      </c>
      <c r="D77" s="33" t="n">
        <f aca="false">VALUE(MID(AJ77,1,FIND(" ",AJ77)))</f>
        <v>0.23</v>
      </c>
      <c r="E77" s="34" t="n">
        <f aca="false">IF(G77="LD50 (median)",1,IF(G77="LDLo (lowest)",0,IF(G77="LD",-1,"")))</f>
        <v>1</v>
      </c>
      <c r="F77" s="34" t="n">
        <f aca="false">IF(O77="🐀 Rat",1,IF(O77="🐭 Mouse",2,IF(O77="🐕 Dog",3,IF(O77="🐵 Monkey",5,IF(O77="🐈 Cat",4,IF(O77="🐇 Rabbit",6,IF(O77="🕊 Pigeon",7,IF(O77="🐹 Guinea Pig",8,IF(O77="🐔 Chicken",9,IF(O77="🐸 Frog",10,IF(O77="🍼 Mammal",10,0)))))))))))</f>
        <v>10</v>
      </c>
      <c r="G77" s="39" t="s">
        <v>47</v>
      </c>
      <c r="H77" s="39" t="s">
        <v>16</v>
      </c>
      <c r="I77" s="14" t="str">
        <f aca="false">IF(H77="IC",-0.3,"")</f>
        <v/>
      </c>
      <c r="J77" s="14" t="str">
        <f aca="false">IF(H77="IV",-0.2,"")</f>
        <v/>
      </c>
      <c r="K77" s="14" t="n">
        <f aca="false">IF(H77="IP",-0.1,"")</f>
        <v>-0.1</v>
      </c>
      <c r="L77" s="14" t="str">
        <f aca="false">IF(H77="IM",0.1,"")</f>
        <v/>
      </c>
      <c r="M77" s="14" t="str">
        <f aca="false">IF(H77="SC",0.2,"")</f>
        <v/>
      </c>
      <c r="N77" s="15" t="str">
        <f aca="false">IF(H77="???",0.2,"")</f>
        <v/>
      </c>
      <c r="O77" s="40" t="s">
        <v>25</v>
      </c>
      <c r="P77" s="17" t="str">
        <f aca="false">IF(SUM(Q77:AI77)&gt;0,"",IF(SUM(Q77:AI77)=0,IF(O77&gt;0,1,"")))</f>
        <v/>
      </c>
      <c r="Q77" s="16" t="str">
        <f aca="false">IF(O77="🐭 Mouse",2,"")</f>
        <v/>
      </c>
      <c r="R77" s="16" t="str">
        <f aca="false">IF(O77="🕊 Pigeon",7,"")</f>
        <v/>
      </c>
      <c r="S77" s="16" t="str">
        <f aca="false">IF(O77="🐇 Rabbit",6,"")</f>
        <v/>
      </c>
      <c r="T77" s="16" t="n">
        <f aca="false">IF(O77="🍼 Mammal",16,"")</f>
        <v>16</v>
      </c>
      <c r="U77" s="16" t="str">
        <f aca="false">IF(O77="🐀 Rat",1,"")</f>
        <v/>
      </c>
      <c r="V77" s="16" t="str">
        <f aca="false">IF(O77="🐕 Dog",3,"")</f>
        <v/>
      </c>
      <c r="W77" s="16" t="str">
        <f aca="false">IF(O77="🐹 Guinea Pig",8,"")</f>
        <v/>
      </c>
      <c r="X77" s="16" t="str">
        <f aca="false">IF(O77="🐔 Chicken",9,"")</f>
        <v/>
      </c>
      <c r="Y77" s="16" t="str">
        <f aca="false">IF(O77="🐵 Monkey",5,"")</f>
        <v/>
      </c>
      <c r="Z77" s="16" t="str">
        <f aca="false">IF(O77="🐸 Frog",10,"")</f>
        <v/>
      </c>
      <c r="AA77" s="16" t="str">
        <f aca="false">IF(O77="🐈 Cat",4,"")</f>
        <v/>
      </c>
      <c r="AB77" s="16" t="str">
        <f aca="false">IF(O77="Gecko",15,"")</f>
        <v/>
      </c>
      <c r="AC77" s="16" t="str">
        <f aca="false">IF(O77="Skink",14,"")</f>
        <v/>
      </c>
      <c r="AD77" s="16" t="str">
        <f aca="false">IF(O77="🐄 Cattle",17,"")</f>
        <v/>
      </c>
      <c r="AE77" s="16" t="str">
        <f aca="false">IF(O77="🐷 Pig",19,"")</f>
        <v/>
      </c>
      <c r="AF77" s="16" t="str">
        <f aca="false">IF(O77="Squirrel",11,"")</f>
        <v/>
      </c>
      <c r="AG77" s="16" t="str">
        <f aca="false">IF(O77="🐝 Honey Bee",20,"")</f>
        <v/>
      </c>
      <c r="AH77" s="16" t="str">
        <f aca="false">IF(O77="🦆 Duck",12,"")</f>
        <v/>
      </c>
      <c r="AI77" s="16" t="str">
        <f aca="false">IF(O77="🐦 Bird",13,"")</f>
        <v/>
      </c>
      <c r="AJ77" s="41" t="s">
        <v>159</v>
      </c>
      <c r="AK77" s="40" t="s">
        <v>79</v>
      </c>
      <c r="AL77" s="42" t="s">
        <v>50</v>
      </c>
      <c r="AM77" s="40" t="s">
        <v>51</v>
      </c>
      <c r="AN77" s="40"/>
    </row>
    <row r="78" customFormat="false" ht="60" hidden="false" customHeight="true" outlineLevel="0" collapsed="false">
      <c r="A78" s="38" t="s">
        <v>156</v>
      </c>
      <c r="B78" s="43" t="n">
        <v>6</v>
      </c>
      <c r="C78" s="32" t="n">
        <f aca="false">B78+IF(H78="IV",-0.2,IF(H78="IP",-0.1,IF(H78="IM",0.1,IF(H78="SC",0.2,IF(H78="IC (cerebral)",-0.3,0)))))</f>
        <v>5.8</v>
      </c>
      <c r="D78" s="33" t="n">
        <f aca="false">VALUE(MID(AJ78,1,FIND(" ",AJ78)))</f>
        <v>0.02</v>
      </c>
      <c r="E78" s="34" t="n">
        <f aca="false">IF(G78="LD50 (median)",1,IF(G78="LDLo (lowest)",0,IF(G78="LD",-1,"")))</f>
        <v>1</v>
      </c>
      <c r="F78" s="34" t="n">
        <f aca="false">IF(O78="🐀 Rat",1,IF(O78="🐭 Mouse",2,IF(O78="🐕 Dog",3,IF(O78="🐵 Monkey",5,IF(O78="🐈 Cat",4,IF(O78="🐇 Rabbit",6,IF(O78="🕊 Pigeon",7,IF(O78="🐹 Guinea Pig",8,IF(O78="🐔 Chicken",9,IF(O78="🐸 Frog",10,IF(O78="🍼 Mammal",10,0)))))))))))</f>
        <v>7</v>
      </c>
      <c r="G78" s="39" t="s">
        <v>47</v>
      </c>
      <c r="H78" s="39" t="s">
        <v>15</v>
      </c>
      <c r="I78" s="14" t="str">
        <f aca="false">IF(H78="IC",-0.3,"")</f>
        <v/>
      </c>
      <c r="J78" s="14" t="n">
        <f aca="false">IF(H78="IV",-0.2,"")</f>
        <v>-0.2</v>
      </c>
      <c r="K78" s="14" t="str">
        <f aca="false">IF(H78="IP",-0.1,"")</f>
        <v/>
      </c>
      <c r="L78" s="14" t="str">
        <f aca="false">IF(H78="IM",0.1,"")</f>
        <v/>
      </c>
      <c r="M78" s="14" t="str">
        <f aca="false">IF(H78="SC",0.2,"")</f>
        <v/>
      </c>
      <c r="N78" s="15" t="str">
        <f aca="false">IF(H78="???",0.2,"")</f>
        <v/>
      </c>
      <c r="O78" s="40" t="s">
        <v>23</v>
      </c>
      <c r="P78" s="17" t="str">
        <f aca="false">IF(SUM(Q78:AI78)&gt;0,"",IF(SUM(Q78:AI78)=0,IF(O78&gt;0,1,"")))</f>
        <v/>
      </c>
      <c r="Q78" s="16" t="str">
        <f aca="false">IF(O78="🐭 Mouse",2,"")</f>
        <v/>
      </c>
      <c r="R78" s="16" t="n">
        <f aca="false">IF(O78="🕊 Pigeon",7,"")</f>
        <v>7</v>
      </c>
      <c r="S78" s="16" t="str">
        <f aca="false">IF(O78="🐇 Rabbit",6,"")</f>
        <v/>
      </c>
      <c r="T78" s="16" t="str">
        <f aca="false">IF(O78="🍼 Mammal",16,"")</f>
        <v/>
      </c>
      <c r="U78" s="16" t="str">
        <f aca="false">IF(O78="🐀 Rat",1,"")</f>
        <v/>
      </c>
      <c r="V78" s="16" t="str">
        <f aca="false">IF(O78="🐕 Dog",3,"")</f>
        <v/>
      </c>
      <c r="W78" s="16" t="str">
        <f aca="false">IF(O78="🐹 Guinea Pig",8,"")</f>
        <v/>
      </c>
      <c r="X78" s="16" t="str">
        <f aca="false">IF(O78="🐔 Chicken",9,"")</f>
        <v/>
      </c>
      <c r="Y78" s="16" t="str">
        <f aca="false">IF(O78="🐵 Monkey",5,"")</f>
        <v/>
      </c>
      <c r="Z78" s="16" t="str">
        <f aca="false">IF(O78="🐸 Frog",10,"")</f>
        <v/>
      </c>
      <c r="AA78" s="16" t="str">
        <f aca="false">IF(O78="🐈 Cat",4,"")</f>
        <v/>
      </c>
      <c r="AB78" s="16" t="str">
        <f aca="false">IF(O78="Gecko",15,"")</f>
        <v/>
      </c>
      <c r="AC78" s="16" t="str">
        <f aca="false">IF(O78="Skink",14,"")</f>
        <v/>
      </c>
      <c r="AD78" s="16" t="str">
        <f aca="false">IF(O78="🐄 Cattle",17,"")</f>
        <v/>
      </c>
      <c r="AE78" s="16" t="str">
        <f aca="false">IF(O78="🐷 Pig",19,"")</f>
        <v/>
      </c>
      <c r="AF78" s="16" t="str">
        <f aca="false">IF(O78="Squirrel",11,"")</f>
        <v/>
      </c>
      <c r="AG78" s="16" t="str">
        <f aca="false">IF(O78="🐝 Honey Bee",20,"")</f>
        <v/>
      </c>
      <c r="AH78" s="16" t="str">
        <f aca="false">IF(O78="🦆 Duck",12,"")</f>
        <v/>
      </c>
      <c r="AI78" s="16" t="str">
        <f aca="false">IF(O78="🐦 Bird",13,"")</f>
        <v/>
      </c>
      <c r="AJ78" s="41" t="s">
        <v>75</v>
      </c>
      <c r="AK78" s="40" t="s">
        <v>160</v>
      </c>
      <c r="AL78" s="42" t="s">
        <v>50</v>
      </c>
      <c r="AM78" s="40" t="s">
        <v>51</v>
      </c>
      <c r="AN78" s="40"/>
    </row>
    <row r="79" customFormat="false" ht="30" hidden="false" customHeight="true" outlineLevel="0" collapsed="false">
      <c r="A79" s="38" t="s">
        <v>161</v>
      </c>
      <c r="B79" s="43" t="n">
        <v>6</v>
      </c>
      <c r="C79" s="32" t="n">
        <f aca="false">B79+IF(H79="IV",-0.2,IF(H79="IP",-0.1,IF(H79="IM",0.1,IF(H79="SC",0.2,IF(H79="IC (cerebral)",-0.3,0)))))</f>
        <v>5.8</v>
      </c>
      <c r="D79" s="33" t="n">
        <f aca="false">VALUE(MID(AJ79,1,FIND(" ",AJ79)))</f>
        <v>0.03</v>
      </c>
      <c r="E79" s="34" t="n">
        <f aca="false">IF(G79="LD50 (median)",1,IF(G79="LDLo (lowest)",0,IF(G79="LD",-1,"")))</f>
        <v>1</v>
      </c>
      <c r="F79" s="34" t="n">
        <f aca="false">IF(O79="🐀 Rat",1,IF(O79="🐭 Mouse",2,IF(O79="🐕 Dog",3,IF(O79="🐵 Monkey",5,IF(O79="🐈 Cat",4,IF(O79="🐇 Rabbit",6,IF(O79="🕊 Pigeon",7,IF(O79="🐹 Guinea Pig",8,IF(O79="🐔 Chicken",9,IF(O79="🐸 Frog",10,IF(O79="🍼 Mammal",10,0)))))))))))</f>
        <v>2</v>
      </c>
      <c r="G79" s="39" t="s">
        <v>47</v>
      </c>
      <c r="H79" s="39" t="s">
        <v>15</v>
      </c>
      <c r="I79" s="14" t="str">
        <f aca="false">IF(H79="IC",-0.3,"")</f>
        <v/>
      </c>
      <c r="J79" s="14" t="n">
        <f aca="false">IF(H79="IV",-0.2,"")</f>
        <v>-0.2</v>
      </c>
      <c r="K79" s="14" t="str">
        <f aca="false">IF(H79="IP",-0.1,"")</f>
        <v/>
      </c>
      <c r="L79" s="14" t="str">
        <f aca="false">IF(H79="IM",0.1,"")</f>
        <v/>
      </c>
      <c r="M79" s="14" t="str">
        <f aca="false">IF(H79="SC",0.2,"")</f>
        <v/>
      </c>
      <c r="N79" s="15" t="str">
        <f aca="false">IF(H79="???",0.2,"")</f>
        <v/>
      </c>
      <c r="O79" s="40" t="s">
        <v>22</v>
      </c>
      <c r="P79" s="17" t="str">
        <f aca="false">IF(SUM(Q79:AI79)&gt;0,"",IF(SUM(Q79:AI79)=0,IF(O79&gt;0,1,"")))</f>
        <v/>
      </c>
      <c r="Q79" s="16" t="n">
        <f aca="false">IF(O79="🐭 Mouse",2,"")</f>
        <v>2</v>
      </c>
      <c r="R79" s="16" t="str">
        <f aca="false">IF(O79="🕊 Pigeon",7,"")</f>
        <v/>
      </c>
      <c r="S79" s="16" t="str">
        <f aca="false">IF(O79="🐇 Rabbit",6,"")</f>
        <v/>
      </c>
      <c r="T79" s="16" t="str">
        <f aca="false">IF(O79="🍼 Mammal",16,"")</f>
        <v/>
      </c>
      <c r="U79" s="16" t="str">
        <f aca="false">IF(O79="🐀 Rat",1,"")</f>
        <v/>
      </c>
      <c r="V79" s="16" t="str">
        <f aca="false">IF(O79="🐕 Dog",3,"")</f>
        <v/>
      </c>
      <c r="W79" s="16" t="str">
        <f aca="false">IF(O79="🐹 Guinea Pig",8,"")</f>
        <v/>
      </c>
      <c r="X79" s="16" t="str">
        <f aca="false">IF(O79="🐔 Chicken",9,"")</f>
        <v/>
      </c>
      <c r="Y79" s="16" t="str">
        <f aca="false">IF(O79="🐵 Monkey",5,"")</f>
        <v/>
      </c>
      <c r="Z79" s="16" t="str">
        <f aca="false">IF(O79="🐸 Frog",10,"")</f>
        <v/>
      </c>
      <c r="AA79" s="16" t="str">
        <f aca="false">IF(O79="🐈 Cat",4,"")</f>
        <v/>
      </c>
      <c r="AB79" s="16" t="str">
        <f aca="false">IF(O79="Gecko",15,"")</f>
        <v/>
      </c>
      <c r="AC79" s="16" t="str">
        <f aca="false">IF(O79="Skink",14,"")</f>
        <v/>
      </c>
      <c r="AD79" s="16" t="str">
        <f aca="false">IF(O79="🐄 Cattle",17,"")</f>
        <v/>
      </c>
      <c r="AE79" s="16" t="str">
        <f aca="false">IF(O79="🐷 Pig",19,"")</f>
        <v/>
      </c>
      <c r="AF79" s="16" t="str">
        <f aca="false">IF(O79="Squirrel",11,"")</f>
        <v/>
      </c>
      <c r="AG79" s="16" t="str">
        <f aca="false">IF(O79="🐝 Honey Bee",20,"")</f>
        <v/>
      </c>
      <c r="AH79" s="16" t="str">
        <f aca="false">IF(O79="🦆 Duck",12,"")</f>
        <v/>
      </c>
      <c r="AI79" s="16" t="str">
        <f aca="false">IF(O79="🐦 Bird",13,"")</f>
        <v/>
      </c>
      <c r="AJ79" s="41" t="s">
        <v>132</v>
      </c>
      <c r="AK79" s="40" t="s">
        <v>162</v>
      </c>
      <c r="AL79" s="42" t="s">
        <v>50</v>
      </c>
      <c r="AM79" s="40" t="s">
        <v>51</v>
      </c>
      <c r="AN79" s="40"/>
    </row>
    <row r="80" customFormat="false" ht="30" hidden="false" customHeight="true" outlineLevel="0" collapsed="false">
      <c r="A80" s="38" t="s">
        <v>161</v>
      </c>
      <c r="B80" s="43" t="n">
        <v>6</v>
      </c>
      <c r="C80" s="32" t="n">
        <f aca="false">B80+IF(H80="IV",-0.2,IF(H80="IP",-0.1,IF(H80="IM",0.1,IF(H80="SC",0.2,IF(H80="IC (cerebral)",-0.3,0)))))</f>
        <v>5.8</v>
      </c>
      <c r="D80" s="33" t="n">
        <f aca="false">VALUE(MID(AJ80,1,FIND(" ",AJ80)))</f>
        <v>0.037</v>
      </c>
      <c r="E80" s="34" t="n">
        <f aca="false">IF(G80="LD50 (median)",1,IF(G80="LDLo (lowest)",0,IF(G80="LD",-1,"")))</f>
        <v>1</v>
      </c>
      <c r="F80" s="34" t="n">
        <f aca="false">IF(O80="🐀 Rat",1,IF(O80="🐭 Mouse",2,IF(O80="🐕 Dog",3,IF(O80="🐵 Monkey",5,IF(O80="🐈 Cat",4,IF(O80="🐇 Rabbit",6,IF(O80="🕊 Pigeon",7,IF(O80="🐹 Guinea Pig",8,IF(O80="🐔 Chicken",9,IF(O80="🐸 Frog",10,IF(O80="🍼 Mammal",10,0)))))))))))</f>
        <v>7</v>
      </c>
      <c r="G80" s="39" t="s">
        <v>47</v>
      </c>
      <c r="H80" s="39" t="s">
        <v>15</v>
      </c>
      <c r="I80" s="14" t="str">
        <f aca="false">IF(H80="IC",-0.3,"")</f>
        <v/>
      </c>
      <c r="J80" s="14" t="n">
        <f aca="false">IF(H80="IV",-0.2,"")</f>
        <v>-0.2</v>
      </c>
      <c r="K80" s="14" t="str">
        <f aca="false">IF(H80="IP",-0.1,"")</f>
        <v/>
      </c>
      <c r="L80" s="14" t="str">
        <f aca="false">IF(H80="IM",0.1,"")</f>
        <v/>
      </c>
      <c r="M80" s="14" t="str">
        <f aca="false">IF(H80="SC",0.2,"")</f>
        <v/>
      </c>
      <c r="N80" s="15" t="str">
        <f aca="false">IF(H80="???",0.2,"")</f>
        <v/>
      </c>
      <c r="O80" s="40" t="s">
        <v>23</v>
      </c>
      <c r="P80" s="17" t="str">
        <f aca="false">IF(SUM(Q80:AI80)&gt;0,"",IF(SUM(Q80:AI80)=0,IF(O80&gt;0,1,"")))</f>
        <v/>
      </c>
      <c r="Q80" s="16" t="str">
        <f aca="false">IF(O80="🐭 Mouse",2,"")</f>
        <v/>
      </c>
      <c r="R80" s="16" t="n">
        <f aca="false">IF(O80="🕊 Pigeon",7,"")</f>
        <v>7</v>
      </c>
      <c r="S80" s="16" t="str">
        <f aca="false">IF(O80="🐇 Rabbit",6,"")</f>
        <v/>
      </c>
      <c r="T80" s="16" t="str">
        <f aca="false">IF(O80="🍼 Mammal",16,"")</f>
        <v/>
      </c>
      <c r="U80" s="16" t="str">
        <f aca="false">IF(O80="🐀 Rat",1,"")</f>
        <v/>
      </c>
      <c r="V80" s="16" t="str">
        <f aca="false">IF(O80="🐕 Dog",3,"")</f>
        <v/>
      </c>
      <c r="W80" s="16" t="str">
        <f aca="false">IF(O80="🐹 Guinea Pig",8,"")</f>
        <v/>
      </c>
      <c r="X80" s="16" t="str">
        <f aca="false">IF(O80="🐔 Chicken",9,"")</f>
        <v/>
      </c>
      <c r="Y80" s="16" t="str">
        <f aca="false">IF(O80="🐵 Monkey",5,"")</f>
        <v/>
      </c>
      <c r="Z80" s="16" t="str">
        <f aca="false">IF(O80="🐸 Frog",10,"")</f>
        <v/>
      </c>
      <c r="AA80" s="16" t="str">
        <f aca="false">IF(O80="🐈 Cat",4,"")</f>
        <v/>
      </c>
      <c r="AB80" s="16" t="str">
        <f aca="false">IF(O80="Gecko",15,"")</f>
        <v/>
      </c>
      <c r="AC80" s="16" t="str">
        <f aca="false">IF(O80="Skink",14,"")</f>
        <v/>
      </c>
      <c r="AD80" s="16" t="str">
        <f aca="false">IF(O80="🐄 Cattle",17,"")</f>
        <v/>
      </c>
      <c r="AE80" s="16" t="str">
        <f aca="false">IF(O80="🐷 Pig",19,"")</f>
        <v/>
      </c>
      <c r="AF80" s="16" t="str">
        <f aca="false">IF(O80="Squirrel",11,"")</f>
        <v/>
      </c>
      <c r="AG80" s="16" t="str">
        <f aca="false">IF(O80="🐝 Honey Bee",20,"")</f>
        <v/>
      </c>
      <c r="AH80" s="16" t="str">
        <f aca="false">IF(O80="🦆 Duck",12,"")</f>
        <v/>
      </c>
      <c r="AI80" s="16" t="str">
        <f aca="false">IF(O80="🐦 Bird",13,"")</f>
        <v/>
      </c>
      <c r="AJ80" s="41" t="s">
        <v>163</v>
      </c>
      <c r="AK80" s="40" t="s">
        <v>164</v>
      </c>
      <c r="AL80" s="42" t="s">
        <v>50</v>
      </c>
      <c r="AM80" s="40" t="s">
        <v>51</v>
      </c>
      <c r="AN80" s="40"/>
    </row>
    <row r="81" customFormat="false" ht="30" hidden="false" customHeight="true" outlineLevel="0" collapsed="false">
      <c r="A81" s="38" t="s">
        <v>161</v>
      </c>
      <c r="B81" s="43" t="n">
        <v>6</v>
      </c>
      <c r="C81" s="32" t="n">
        <f aca="false">B81+IF(H81="IV",-0.2,IF(H81="IP",-0.1,IF(H81="IM",0.1,IF(H81="SC",0.2,IF(H81="IC (cerebral)",-0.3,0)))))</f>
        <v>5.9</v>
      </c>
      <c r="D81" s="33" t="n">
        <f aca="false">VALUE(MID(AJ81,1,FIND(" ",AJ81)))</f>
        <v>0.11</v>
      </c>
      <c r="E81" s="34" t="n">
        <f aca="false">IF(G81="LD50 (median)",1,IF(G81="LDLo (lowest)",0,IF(G81="LD",-1,"")))</f>
        <v>1</v>
      </c>
      <c r="F81" s="34" t="n">
        <f aca="false">IF(O81="🐀 Rat",1,IF(O81="🐭 Mouse",2,IF(O81="🐕 Dog",3,IF(O81="🐵 Monkey",5,IF(O81="🐈 Cat",4,IF(O81="🐇 Rabbit",6,IF(O81="🕊 Pigeon",7,IF(O81="🐹 Guinea Pig",8,IF(O81="🐔 Chicken",9,IF(O81="🐸 Frog",10,IF(O81="🍼 Mammal",10,0)))))))))))</f>
        <v>2</v>
      </c>
      <c r="G81" s="39" t="s">
        <v>47</v>
      </c>
      <c r="H81" s="39" t="s">
        <v>16</v>
      </c>
      <c r="I81" s="14" t="str">
        <f aca="false">IF(H81="IC",-0.3,"")</f>
        <v/>
      </c>
      <c r="J81" s="14" t="str">
        <f aca="false">IF(H81="IV",-0.2,"")</f>
        <v/>
      </c>
      <c r="K81" s="14" t="n">
        <f aca="false">IF(H81="IP",-0.1,"")</f>
        <v>-0.1</v>
      </c>
      <c r="L81" s="14" t="str">
        <f aca="false">IF(H81="IM",0.1,"")</f>
        <v/>
      </c>
      <c r="M81" s="14" t="str">
        <f aca="false">IF(H81="SC",0.2,"")</f>
        <v/>
      </c>
      <c r="N81" s="15" t="str">
        <f aca="false">IF(H81="???",0.2,"")</f>
        <v/>
      </c>
      <c r="O81" s="40" t="s">
        <v>22</v>
      </c>
      <c r="P81" s="17" t="str">
        <f aca="false">IF(SUM(Q81:AI81)&gt;0,"",IF(SUM(Q81:AI81)=0,IF(O81&gt;0,1,"")))</f>
        <v/>
      </c>
      <c r="Q81" s="16" t="n">
        <f aca="false">IF(O81="🐭 Mouse",2,"")</f>
        <v>2</v>
      </c>
      <c r="R81" s="16" t="str">
        <f aca="false">IF(O81="🕊 Pigeon",7,"")</f>
        <v/>
      </c>
      <c r="S81" s="16" t="str">
        <f aca="false">IF(O81="🐇 Rabbit",6,"")</f>
        <v/>
      </c>
      <c r="T81" s="16" t="str">
        <f aca="false">IF(O81="🍼 Mammal",16,"")</f>
        <v/>
      </c>
      <c r="U81" s="16" t="str">
        <f aca="false">IF(O81="🐀 Rat",1,"")</f>
        <v/>
      </c>
      <c r="V81" s="16" t="str">
        <f aca="false">IF(O81="🐕 Dog",3,"")</f>
        <v/>
      </c>
      <c r="W81" s="16" t="str">
        <f aca="false">IF(O81="🐹 Guinea Pig",8,"")</f>
        <v/>
      </c>
      <c r="X81" s="16" t="str">
        <f aca="false">IF(O81="🐔 Chicken",9,"")</f>
        <v/>
      </c>
      <c r="Y81" s="16" t="str">
        <f aca="false">IF(O81="🐵 Monkey",5,"")</f>
        <v/>
      </c>
      <c r="Z81" s="16" t="str">
        <f aca="false">IF(O81="🐸 Frog",10,"")</f>
        <v/>
      </c>
      <c r="AA81" s="16" t="str">
        <f aca="false">IF(O81="🐈 Cat",4,"")</f>
        <v/>
      </c>
      <c r="AB81" s="16" t="str">
        <f aca="false">IF(O81="Gecko",15,"")</f>
        <v/>
      </c>
      <c r="AC81" s="16" t="str">
        <f aca="false">IF(O81="Skink",14,"")</f>
        <v/>
      </c>
      <c r="AD81" s="16" t="str">
        <f aca="false">IF(O81="🐄 Cattle",17,"")</f>
        <v/>
      </c>
      <c r="AE81" s="16" t="str">
        <f aca="false">IF(O81="🐷 Pig",19,"")</f>
        <v/>
      </c>
      <c r="AF81" s="16" t="str">
        <f aca="false">IF(O81="Squirrel",11,"")</f>
        <v/>
      </c>
      <c r="AG81" s="16" t="str">
        <f aca="false">IF(O81="🐝 Honey Bee",20,"")</f>
        <v/>
      </c>
      <c r="AH81" s="16" t="str">
        <f aca="false">IF(O81="🦆 Duck",12,"")</f>
        <v/>
      </c>
      <c r="AI81" s="16" t="str">
        <f aca="false">IF(O81="🐦 Bird",13,"")</f>
        <v/>
      </c>
      <c r="AJ81" s="41" t="s">
        <v>165</v>
      </c>
      <c r="AK81" s="40" t="s">
        <v>166</v>
      </c>
      <c r="AL81" s="42" t="s">
        <v>50</v>
      </c>
      <c r="AM81" s="40" t="s">
        <v>51</v>
      </c>
      <c r="AN81" s="40"/>
    </row>
    <row r="82" customFormat="false" ht="30" hidden="false" customHeight="true" outlineLevel="0" collapsed="false">
      <c r="A82" s="38" t="s">
        <v>156</v>
      </c>
      <c r="B82" s="43" t="n">
        <v>6</v>
      </c>
      <c r="C82" s="32" t="n">
        <f aca="false">B82+IF(H82="IV",-0.2,IF(H82="IP",-0.1,IF(H82="IM",0.1,IF(H82="SC",0.2,IF(H82="IC (cerebral)",-0.3,0)))))</f>
        <v>5.9</v>
      </c>
      <c r="D82" s="33" t="n">
        <f aca="false">VALUE(MID(AJ82,1,FIND(" ",AJ82)))</f>
        <v>0.178</v>
      </c>
      <c r="E82" s="34" t="n">
        <f aca="false">IF(G82="LD50 (median)",1,IF(G82="LDLo (lowest)",0,IF(G82="LD",-1,"")))</f>
        <v>1</v>
      </c>
      <c r="F82" s="34" t="n">
        <f aca="false">IF(O82="🐀 Rat",1,IF(O82="🐭 Mouse",2,IF(O82="🐕 Dog",3,IF(O82="🐵 Monkey",5,IF(O82="🐈 Cat",4,IF(O82="🐇 Rabbit",6,IF(O82="🕊 Pigeon",7,IF(O82="🐹 Guinea Pig",8,IF(O82="🐔 Chicken",9,IF(O82="🐸 Frog",10,IF(O82="🍼 Mammal",10,0)))))))))))</f>
        <v>2</v>
      </c>
      <c r="G82" s="39" t="s">
        <v>47</v>
      </c>
      <c r="H82" s="39" t="s">
        <v>16</v>
      </c>
      <c r="I82" s="14" t="str">
        <f aca="false">IF(H82="IC",-0.3,"")</f>
        <v/>
      </c>
      <c r="J82" s="14" t="str">
        <f aca="false">IF(H82="IV",-0.2,"")</f>
        <v/>
      </c>
      <c r="K82" s="14" t="n">
        <f aca="false">IF(H82="IP",-0.1,"")</f>
        <v>-0.1</v>
      </c>
      <c r="L82" s="14" t="str">
        <f aca="false">IF(H82="IM",0.1,"")</f>
        <v/>
      </c>
      <c r="M82" s="14" t="str">
        <f aca="false">IF(H82="SC",0.2,"")</f>
        <v/>
      </c>
      <c r="N82" s="15" t="str">
        <f aca="false">IF(H82="???",0.2,"")</f>
        <v/>
      </c>
      <c r="O82" s="40" t="s">
        <v>22</v>
      </c>
      <c r="P82" s="17" t="str">
        <f aca="false">IF(SUM(Q82:AI82)&gt;0,"",IF(SUM(Q82:AI82)=0,IF(O82&gt;0,1,"")))</f>
        <v/>
      </c>
      <c r="Q82" s="16" t="n">
        <f aca="false">IF(O82="🐭 Mouse",2,"")</f>
        <v>2</v>
      </c>
      <c r="R82" s="16" t="str">
        <f aca="false">IF(O82="🕊 Pigeon",7,"")</f>
        <v/>
      </c>
      <c r="S82" s="16" t="str">
        <f aca="false">IF(O82="🐇 Rabbit",6,"")</f>
        <v/>
      </c>
      <c r="T82" s="16" t="str">
        <f aca="false">IF(O82="🍼 Mammal",16,"")</f>
        <v/>
      </c>
      <c r="U82" s="16" t="str">
        <f aca="false">IF(O82="🐀 Rat",1,"")</f>
        <v/>
      </c>
      <c r="V82" s="16" t="str">
        <f aca="false">IF(O82="🐕 Dog",3,"")</f>
        <v/>
      </c>
      <c r="W82" s="16" t="str">
        <f aca="false">IF(O82="🐹 Guinea Pig",8,"")</f>
        <v/>
      </c>
      <c r="X82" s="16" t="str">
        <f aca="false">IF(O82="🐔 Chicken",9,"")</f>
        <v/>
      </c>
      <c r="Y82" s="16" t="str">
        <f aca="false">IF(O82="🐵 Monkey",5,"")</f>
        <v/>
      </c>
      <c r="Z82" s="16" t="str">
        <f aca="false">IF(O82="🐸 Frog",10,"")</f>
        <v/>
      </c>
      <c r="AA82" s="16" t="str">
        <f aca="false">IF(O82="🐈 Cat",4,"")</f>
        <v/>
      </c>
      <c r="AB82" s="16" t="str">
        <f aca="false">IF(O82="Gecko",15,"")</f>
        <v/>
      </c>
      <c r="AC82" s="16" t="str">
        <f aca="false">IF(O82="Skink",14,"")</f>
        <v/>
      </c>
      <c r="AD82" s="16" t="str">
        <f aca="false">IF(O82="🐄 Cattle",17,"")</f>
        <v/>
      </c>
      <c r="AE82" s="16" t="str">
        <f aca="false">IF(O82="🐷 Pig",19,"")</f>
        <v/>
      </c>
      <c r="AF82" s="16" t="str">
        <f aca="false">IF(O82="Squirrel",11,"")</f>
        <v/>
      </c>
      <c r="AG82" s="16" t="str">
        <f aca="false">IF(O82="🐝 Honey Bee",20,"")</f>
        <v/>
      </c>
      <c r="AH82" s="16" t="str">
        <f aca="false">IF(O82="🦆 Duck",12,"")</f>
        <v/>
      </c>
      <c r="AI82" s="16" t="str">
        <f aca="false">IF(O82="🐦 Bird",13,"")</f>
        <v/>
      </c>
      <c r="AJ82" s="41" t="s">
        <v>167</v>
      </c>
      <c r="AK82" s="40" t="s">
        <v>168</v>
      </c>
      <c r="AL82" s="42" t="s">
        <v>50</v>
      </c>
      <c r="AM82" s="40" t="s">
        <v>51</v>
      </c>
      <c r="AN82" s="40"/>
    </row>
    <row r="83" customFormat="false" ht="30" hidden="false" customHeight="true" outlineLevel="0" collapsed="false">
      <c r="A83" s="38" t="s">
        <v>156</v>
      </c>
      <c r="B83" s="43" t="n">
        <v>6</v>
      </c>
      <c r="C83" s="32" t="n">
        <f aca="false">B83+IF(H83="IV",-0.2,IF(H83="IP",-0.1,IF(H83="IM",0.1,IF(H83="SC",0.2,IF(H83="IC (cerebral)",-0.3,0)))))</f>
        <v>5.8</v>
      </c>
      <c r="D83" s="33" t="n">
        <f aca="false">VALUE(MID(AJ83,1,FIND(" ",AJ83)))</f>
        <v>0.178</v>
      </c>
      <c r="E83" s="34" t="n">
        <f aca="false">IF(G83="LD50 (median)",1,IF(G83="LDLo (lowest)",0,IF(G83="LD",-1,"")))</f>
        <v>1</v>
      </c>
      <c r="F83" s="34" t="n">
        <f aca="false">IF(O83="🐀 Rat",1,IF(O83="🐭 Mouse",2,IF(O83="🐕 Dog",3,IF(O83="🐵 Monkey",5,IF(O83="🐈 Cat",4,IF(O83="🐇 Rabbit",6,IF(O83="🕊 Pigeon",7,IF(O83="🐹 Guinea Pig",8,IF(O83="🐔 Chicken",9,IF(O83="🐸 Frog",10,IF(O83="🍼 Mammal",10,0)))))))))))</f>
        <v>2</v>
      </c>
      <c r="G83" s="39" t="s">
        <v>47</v>
      </c>
      <c r="H83" s="39" t="s">
        <v>15</v>
      </c>
      <c r="I83" s="14" t="str">
        <f aca="false">IF(H83="IC",-0.3,"")</f>
        <v/>
      </c>
      <c r="J83" s="14" t="n">
        <f aca="false">IF(H83="IV",-0.2,"")</f>
        <v>-0.2</v>
      </c>
      <c r="K83" s="14" t="str">
        <f aca="false">IF(H83="IP",-0.1,"")</f>
        <v/>
      </c>
      <c r="L83" s="14" t="str">
        <f aca="false">IF(H83="IM",0.1,"")</f>
        <v/>
      </c>
      <c r="M83" s="14" t="str">
        <f aca="false">IF(H83="SC",0.2,"")</f>
        <v/>
      </c>
      <c r="N83" s="15" t="str">
        <f aca="false">IF(H83="???",0.2,"")</f>
        <v/>
      </c>
      <c r="O83" s="40" t="s">
        <v>22</v>
      </c>
      <c r="P83" s="17" t="str">
        <f aca="false">IF(SUM(Q83:AI83)&gt;0,"",IF(SUM(Q83:AI83)=0,IF(O83&gt;0,1,"")))</f>
        <v/>
      </c>
      <c r="Q83" s="16" t="n">
        <f aca="false">IF(O83="🐭 Mouse",2,"")</f>
        <v>2</v>
      </c>
      <c r="R83" s="16" t="str">
        <f aca="false">IF(O83="🕊 Pigeon",7,"")</f>
        <v/>
      </c>
      <c r="S83" s="16" t="str">
        <f aca="false">IF(O83="🐇 Rabbit",6,"")</f>
        <v/>
      </c>
      <c r="T83" s="16" t="str">
        <f aca="false">IF(O83="🍼 Mammal",16,"")</f>
        <v/>
      </c>
      <c r="U83" s="16" t="str">
        <f aca="false">IF(O83="🐀 Rat",1,"")</f>
        <v/>
      </c>
      <c r="V83" s="16" t="str">
        <f aca="false">IF(O83="🐕 Dog",3,"")</f>
        <v/>
      </c>
      <c r="W83" s="16" t="str">
        <f aca="false">IF(O83="🐹 Guinea Pig",8,"")</f>
        <v/>
      </c>
      <c r="X83" s="16" t="str">
        <f aca="false">IF(O83="🐔 Chicken",9,"")</f>
        <v/>
      </c>
      <c r="Y83" s="16" t="str">
        <f aca="false">IF(O83="🐵 Monkey",5,"")</f>
        <v/>
      </c>
      <c r="Z83" s="16" t="str">
        <f aca="false">IF(O83="🐸 Frog",10,"")</f>
        <v/>
      </c>
      <c r="AA83" s="16" t="str">
        <f aca="false">IF(O83="🐈 Cat",4,"")</f>
        <v/>
      </c>
      <c r="AB83" s="16" t="str">
        <f aca="false">IF(O83="Gecko",15,"")</f>
        <v/>
      </c>
      <c r="AC83" s="16" t="str">
        <f aca="false">IF(O83="Skink",14,"")</f>
        <v/>
      </c>
      <c r="AD83" s="16" t="str">
        <f aca="false">IF(O83="🐄 Cattle",17,"")</f>
        <v/>
      </c>
      <c r="AE83" s="16" t="str">
        <f aca="false">IF(O83="🐷 Pig",19,"")</f>
        <v/>
      </c>
      <c r="AF83" s="16" t="str">
        <f aca="false">IF(O83="Squirrel",11,"")</f>
        <v/>
      </c>
      <c r="AG83" s="16" t="str">
        <f aca="false">IF(O83="🐝 Honey Bee",20,"")</f>
        <v/>
      </c>
      <c r="AH83" s="16" t="str">
        <f aca="false">IF(O83="🦆 Duck",12,"")</f>
        <v/>
      </c>
      <c r="AI83" s="16" t="str">
        <f aca="false">IF(O83="🐦 Bird",13,"")</f>
        <v/>
      </c>
      <c r="AJ83" s="41" t="s">
        <v>167</v>
      </c>
      <c r="AK83" s="40" t="s">
        <v>168</v>
      </c>
      <c r="AL83" s="42" t="s">
        <v>50</v>
      </c>
      <c r="AM83" s="40" t="s">
        <v>51</v>
      </c>
      <c r="AN83" s="40"/>
    </row>
    <row r="84" customFormat="false" ht="30" hidden="false" customHeight="true" outlineLevel="0" collapsed="false">
      <c r="A84" s="38" t="s">
        <v>169</v>
      </c>
      <c r="B84" s="43" t="n">
        <v>6</v>
      </c>
      <c r="C84" s="32" t="n">
        <f aca="false">B84+IF(H84="IV",-0.2,IF(H84="IP",-0.1,IF(H84="IM",0.1,IF(H84="SC",0.2,IF(H84="IC (cerebral)",-0.3,0)))))</f>
        <v>5.9</v>
      </c>
      <c r="D84" s="33" t="n">
        <f aca="false">VALUE(MID(AJ84,1,FIND(" ",AJ84)))</f>
        <v>0.18</v>
      </c>
      <c r="E84" s="34" t="n">
        <f aca="false">IF(G84="LD50 (median)",1,IF(G84="LDLo (lowest)",0,IF(G84="LD",-1,"")))</f>
        <v>1</v>
      </c>
      <c r="F84" s="34" t="n">
        <f aca="false">IF(O84="🐀 Rat",1,IF(O84="🐭 Mouse",2,IF(O84="🐕 Dog",3,IF(O84="🐵 Monkey",5,IF(O84="🐈 Cat",4,IF(O84="🐇 Rabbit",6,IF(O84="🕊 Pigeon",7,IF(O84="🐹 Guinea Pig",8,IF(O84="🐔 Chicken",9,IF(O84="🐸 Frog",10,IF(O84="🍼 Mammal",10,0)))))))))))</f>
        <v>2</v>
      </c>
      <c r="G84" s="39" t="s">
        <v>47</v>
      </c>
      <c r="H84" s="39" t="s">
        <v>16</v>
      </c>
      <c r="I84" s="14" t="str">
        <f aca="false">IF(H84="IC",-0.3,"")</f>
        <v/>
      </c>
      <c r="J84" s="14" t="str">
        <f aca="false">IF(H84="IV",-0.2,"")</f>
        <v/>
      </c>
      <c r="K84" s="14" t="n">
        <f aca="false">IF(H84="IP",-0.1,"")</f>
        <v>-0.1</v>
      </c>
      <c r="L84" s="14" t="str">
        <f aca="false">IF(H84="IM",0.1,"")</f>
        <v/>
      </c>
      <c r="M84" s="14" t="str">
        <f aca="false">IF(H84="SC",0.2,"")</f>
        <v/>
      </c>
      <c r="N84" s="15" t="str">
        <f aca="false">IF(H84="???",0.2,"")</f>
        <v/>
      </c>
      <c r="O84" s="40" t="s">
        <v>22</v>
      </c>
      <c r="P84" s="17" t="str">
        <f aca="false">IF(SUM(Q84:AI84)&gt;0,"",IF(SUM(Q84:AI84)=0,IF(O84&gt;0,1,"")))</f>
        <v/>
      </c>
      <c r="Q84" s="16" t="n">
        <f aca="false">IF(O84="🐭 Mouse",2,"")</f>
        <v>2</v>
      </c>
      <c r="R84" s="16" t="str">
        <f aca="false">IF(O84="🕊 Pigeon",7,"")</f>
        <v/>
      </c>
      <c r="S84" s="16" t="str">
        <f aca="false">IF(O84="🐇 Rabbit",6,"")</f>
        <v/>
      </c>
      <c r="T84" s="16" t="str">
        <f aca="false">IF(O84="🍼 Mammal",16,"")</f>
        <v/>
      </c>
      <c r="U84" s="16" t="str">
        <f aca="false">IF(O84="🐀 Rat",1,"")</f>
        <v/>
      </c>
      <c r="V84" s="16" t="str">
        <f aca="false">IF(O84="🐕 Dog",3,"")</f>
        <v/>
      </c>
      <c r="W84" s="16" t="str">
        <f aca="false">IF(O84="🐹 Guinea Pig",8,"")</f>
        <v/>
      </c>
      <c r="X84" s="16" t="str">
        <f aca="false">IF(O84="🐔 Chicken",9,"")</f>
        <v/>
      </c>
      <c r="Y84" s="16" t="str">
        <f aca="false">IF(O84="🐵 Monkey",5,"")</f>
        <v/>
      </c>
      <c r="Z84" s="16" t="str">
        <f aca="false">IF(O84="🐸 Frog",10,"")</f>
        <v/>
      </c>
      <c r="AA84" s="16" t="str">
        <f aca="false">IF(O84="🐈 Cat",4,"")</f>
        <v/>
      </c>
      <c r="AB84" s="16" t="str">
        <f aca="false">IF(O84="Gecko",15,"")</f>
        <v/>
      </c>
      <c r="AC84" s="16" t="str">
        <f aca="false">IF(O84="Skink",14,"")</f>
        <v/>
      </c>
      <c r="AD84" s="16" t="str">
        <f aca="false">IF(O84="🐄 Cattle",17,"")</f>
        <v/>
      </c>
      <c r="AE84" s="16" t="str">
        <f aca="false">IF(O84="🐷 Pig",19,"")</f>
        <v/>
      </c>
      <c r="AF84" s="16" t="str">
        <f aca="false">IF(O84="Squirrel",11,"")</f>
        <v/>
      </c>
      <c r="AG84" s="16" t="str">
        <f aca="false">IF(O84="🐝 Honey Bee",20,"")</f>
        <v/>
      </c>
      <c r="AH84" s="16" t="str">
        <f aca="false">IF(O84="🦆 Duck",12,"")</f>
        <v/>
      </c>
      <c r="AI84" s="16" t="str">
        <f aca="false">IF(O84="🐦 Bird",13,"")</f>
        <v/>
      </c>
      <c r="AJ84" s="41" t="s">
        <v>170</v>
      </c>
      <c r="AK84" s="40" t="s">
        <v>166</v>
      </c>
      <c r="AL84" s="42" t="s">
        <v>50</v>
      </c>
      <c r="AM84" s="40" t="s">
        <v>51</v>
      </c>
      <c r="AN84" s="40"/>
    </row>
    <row r="85" customFormat="false" ht="30" hidden="false" customHeight="true" outlineLevel="0" collapsed="false">
      <c r="A85" s="38" t="s">
        <v>161</v>
      </c>
      <c r="B85" s="43" t="n">
        <v>6</v>
      </c>
      <c r="C85" s="32" t="n">
        <f aca="false">B85+IF(H85="IV",-0.2,IF(H85="IP",-0.1,IF(H85="IM",0.1,IF(H85="SC",0.2,IF(H85="IC (cerebral)",-0.3,0)))))</f>
        <v>6</v>
      </c>
      <c r="D85" s="33" t="n">
        <f aca="false">VALUE(MID(AJ85,1,FIND(" ",AJ85)))</f>
        <v>0.2</v>
      </c>
      <c r="E85" s="34" t="n">
        <f aca="false">IF(G85="LD50 (median)",1,IF(G85="LDLo (lowest)",0,IF(G85="LD",-1,"")))</f>
        <v>1</v>
      </c>
      <c r="F85" s="34" t="n">
        <f aca="false">IF(O85="🐀 Rat",1,IF(O85="🐭 Mouse",2,IF(O85="🐕 Dog",3,IF(O85="🐵 Monkey",5,IF(O85="🐈 Cat",4,IF(O85="🐇 Rabbit",6,IF(O85="🕊 Pigeon",7,IF(O85="🐹 Guinea Pig",8,IF(O85="🐔 Chicken",9,IF(O85="🐸 Frog",10,IF(O85="🍼 Mammal",10,0)))))))))))</f>
        <v>2</v>
      </c>
      <c r="G85" s="39" t="s">
        <v>47</v>
      </c>
      <c r="H85" s="39" t="s">
        <v>93</v>
      </c>
      <c r="I85" s="14" t="str">
        <f aca="false">IF(H85="IC",-0.3,"")</f>
        <v/>
      </c>
      <c r="J85" s="14" t="str">
        <f aca="false">IF(H85="IV",-0.2,"")</f>
        <v/>
      </c>
      <c r="K85" s="14" t="str">
        <f aca="false">IF(H85="IP",-0.1,"")</f>
        <v/>
      </c>
      <c r="L85" s="14" t="str">
        <f aca="false">IF(H85="IM",0.1,"")</f>
        <v/>
      </c>
      <c r="M85" s="14" t="str">
        <f aca="false">IF(H85="SC",0.2,"")</f>
        <v/>
      </c>
      <c r="N85" s="15" t="n">
        <f aca="false">IF(H85="???",0.2,"")</f>
        <v>0.2</v>
      </c>
      <c r="O85" s="40" t="s">
        <v>22</v>
      </c>
      <c r="P85" s="17" t="str">
        <f aca="false">IF(SUM(Q85:AI85)&gt;0,"",IF(SUM(Q85:AI85)=0,IF(O85&gt;0,1,"")))</f>
        <v/>
      </c>
      <c r="Q85" s="16" t="n">
        <f aca="false">IF(O85="🐭 Mouse",2,"")</f>
        <v>2</v>
      </c>
      <c r="R85" s="16" t="str">
        <f aca="false">IF(O85="🕊 Pigeon",7,"")</f>
        <v/>
      </c>
      <c r="S85" s="16" t="str">
        <f aca="false">IF(O85="🐇 Rabbit",6,"")</f>
        <v/>
      </c>
      <c r="T85" s="16" t="str">
        <f aca="false">IF(O85="🍼 Mammal",16,"")</f>
        <v/>
      </c>
      <c r="U85" s="16" t="str">
        <f aca="false">IF(O85="🐀 Rat",1,"")</f>
        <v/>
      </c>
      <c r="V85" s="16" t="str">
        <f aca="false">IF(O85="🐕 Dog",3,"")</f>
        <v/>
      </c>
      <c r="W85" s="16" t="str">
        <f aca="false">IF(O85="🐹 Guinea Pig",8,"")</f>
        <v/>
      </c>
      <c r="X85" s="16" t="str">
        <f aca="false">IF(O85="🐔 Chicken",9,"")</f>
        <v/>
      </c>
      <c r="Y85" s="16" t="str">
        <f aca="false">IF(O85="🐵 Monkey",5,"")</f>
        <v/>
      </c>
      <c r="Z85" s="16" t="str">
        <f aca="false">IF(O85="🐸 Frog",10,"")</f>
        <v/>
      </c>
      <c r="AA85" s="16" t="str">
        <f aca="false">IF(O85="🐈 Cat",4,"")</f>
        <v/>
      </c>
      <c r="AB85" s="16" t="str">
        <f aca="false">IF(O85="Gecko",15,"")</f>
        <v/>
      </c>
      <c r="AC85" s="16" t="str">
        <f aca="false">IF(O85="Skink",14,"")</f>
        <v/>
      </c>
      <c r="AD85" s="16" t="str">
        <f aca="false">IF(O85="🐄 Cattle",17,"")</f>
        <v/>
      </c>
      <c r="AE85" s="16" t="str">
        <f aca="false">IF(O85="🐷 Pig",19,"")</f>
        <v/>
      </c>
      <c r="AF85" s="16" t="str">
        <f aca="false">IF(O85="Squirrel",11,"")</f>
        <v/>
      </c>
      <c r="AG85" s="16" t="str">
        <f aca="false">IF(O85="🐝 Honey Bee",20,"")</f>
        <v/>
      </c>
      <c r="AH85" s="16" t="str">
        <f aca="false">IF(O85="🦆 Duck",12,"")</f>
        <v/>
      </c>
      <c r="AI85" s="16" t="str">
        <f aca="false">IF(O85="🐦 Bird",13,"")</f>
        <v/>
      </c>
      <c r="AJ85" s="41" t="s">
        <v>171</v>
      </c>
      <c r="AK85" s="40" t="s">
        <v>172</v>
      </c>
      <c r="AL85" s="42" t="s">
        <v>50</v>
      </c>
      <c r="AM85" s="40" t="s">
        <v>51</v>
      </c>
      <c r="AN85" s="40"/>
    </row>
    <row r="86" customFormat="false" ht="45" hidden="false" customHeight="true" outlineLevel="0" collapsed="false">
      <c r="A86" s="38" t="s">
        <v>156</v>
      </c>
      <c r="B86" s="43" t="n">
        <v>6</v>
      </c>
      <c r="C86" s="32" t="n">
        <f aca="false">B86+IF(H86="IV",-0.2,IF(H86="IP",-0.1,IF(H86="IM",0.1,IF(H86="SC",0.2,IF(H86="IC (cerebral)",-0.3,0)))))</f>
        <v>5.8</v>
      </c>
      <c r="D86" s="33" t="n">
        <f aca="false">VALUE(MID(AJ86,1,FIND(" ",AJ86)))</f>
        <v>0.21</v>
      </c>
      <c r="E86" s="34" t="n">
        <f aca="false">IF(G86="LD50 (median)",1,IF(G86="LDLo (lowest)",0,IF(G86="LD",-1,"")))</f>
        <v>1</v>
      </c>
      <c r="F86" s="34" t="n">
        <f aca="false">IF(O86="🐀 Rat",1,IF(O86="🐭 Mouse",2,IF(O86="🐕 Dog",3,IF(O86="🐵 Monkey",5,IF(O86="🐈 Cat",4,IF(O86="🐇 Rabbit",6,IF(O86="🕊 Pigeon",7,IF(O86="🐹 Guinea Pig",8,IF(O86="🐔 Chicken",9,IF(O86="🐸 Frog",10,IF(O86="🍼 Mammal",10,0)))))))))))</f>
        <v>10</v>
      </c>
      <c r="G86" s="39" t="s">
        <v>47</v>
      </c>
      <c r="H86" s="39" t="s">
        <v>15</v>
      </c>
      <c r="I86" s="14" t="str">
        <f aca="false">IF(H86="IC",-0.3,"")</f>
        <v/>
      </c>
      <c r="J86" s="14" t="n">
        <f aca="false">IF(H86="IV",-0.2,"")</f>
        <v>-0.2</v>
      </c>
      <c r="K86" s="14" t="str">
        <f aca="false">IF(H86="IP",-0.1,"")</f>
        <v/>
      </c>
      <c r="L86" s="14" t="str">
        <f aca="false">IF(H86="IM",0.1,"")</f>
        <v/>
      </c>
      <c r="M86" s="14" t="str">
        <f aca="false">IF(H86="SC",0.2,"")</f>
        <v/>
      </c>
      <c r="N86" s="15" t="str">
        <f aca="false">IF(H86="???",0.2,"")</f>
        <v/>
      </c>
      <c r="O86" s="40" t="s">
        <v>25</v>
      </c>
      <c r="P86" s="17" t="str">
        <f aca="false">IF(SUM(Q86:AI86)&gt;0,"",IF(SUM(Q86:AI86)=0,IF(O86&gt;0,1,"")))</f>
        <v/>
      </c>
      <c r="Q86" s="16" t="str">
        <f aca="false">IF(O86="🐭 Mouse",2,"")</f>
        <v/>
      </c>
      <c r="R86" s="16" t="str">
        <f aca="false">IF(O86="🕊 Pigeon",7,"")</f>
        <v/>
      </c>
      <c r="S86" s="16" t="str">
        <f aca="false">IF(O86="🐇 Rabbit",6,"")</f>
        <v/>
      </c>
      <c r="T86" s="16" t="n">
        <f aca="false">IF(O86="🍼 Mammal",16,"")</f>
        <v>16</v>
      </c>
      <c r="U86" s="16" t="str">
        <f aca="false">IF(O86="🐀 Rat",1,"")</f>
        <v/>
      </c>
      <c r="V86" s="16" t="str">
        <f aca="false">IF(O86="🐕 Dog",3,"")</f>
        <v/>
      </c>
      <c r="W86" s="16" t="str">
        <f aca="false">IF(O86="🐹 Guinea Pig",8,"")</f>
        <v/>
      </c>
      <c r="X86" s="16" t="str">
        <f aca="false">IF(O86="🐔 Chicken",9,"")</f>
        <v/>
      </c>
      <c r="Y86" s="16" t="str">
        <f aca="false">IF(O86="🐵 Monkey",5,"")</f>
        <v/>
      </c>
      <c r="Z86" s="16" t="str">
        <f aca="false">IF(O86="🐸 Frog",10,"")</f>
        <v/>
      </c>
      <c r="AA86" s="16" t="str">
        <f aca="false">IF(O86="🐈 Cat",4,"")</f>
        <v/>
      </c>
      <c r="AB86" s="16" t="str">
        <f aca="false">IF(O86="Gecko",15,"")</f>
        <v/>
      </c>
      <c r="AC86" s="16" t="str">
        <f aca="false">IF(O86="Skink",14,"")</f>
        <v/>
      </c>
      <c r="AD86" s="16" t="str">
        <f aca="false">IF(O86="🐄 Cattle",17,"")</f>
        <v/>
      </c>
      <c r="AE86" s="16" t="str">
        <f aca="false">IF(O86="🐷 Pig",19,"")</f>
        <v/>
      </c>
      <c r="AF86" s="16" t="str">
        <f aca="false">IF(O86="Squirrel",11,"")</f>
        <v/>
      </c>
      <c r="AG86" s="16" t="str">
        <f aca="false">IF(O86="🐝 Honey Bee",20,"")</f>
        <v/>
      </c>
      <c r="AH86" s="16" t="str">
        <f aca="false">IF(O86="🦆 Duck",12,"")</f>
        <v/>
      </c>
      <c r="AI86" s="16" t="str">
        <f aca="false">IF(O86="🐦 Bird",13,"")</f>
        <v/>
      </c>
      <c r="AJ86" s="41" t="s">
        <v>173</v>
      </c>
      <c r="AK86" s="40" t="s">
        <v>79</v>
      </c>
      <c r="AL86" s="42" t="s">
        <v>50</v>
      </c>
      <c r="AM86" s="40" t="s">
        <v>51</v>
      </c>
      <c r="AN86" s="40"/>
    </row>
    <row r="87" customFormat="false" ht="30" hidden="false" customHeight="true" outlineLevel="0" collapsed="false">
      <c r="A87" s="38" t="s">
        <v>156</v>
      </c>
      <c r="B87" s="43" t="n">
        <v>6</v>
      </c>
      <c r="C87" s="32" t="n">
        <f aca="false">B87+IF(H87="IV",-0.2,IF(H87="IP",-0.1,IF(H87="IM",0.1,IF(H87="SC",0.2,IF(H87="IC (cerebral)",-0.3,0)))))</f>
        <v>6.2</v>
      </c>
      <c r="D87" s="33" t="n">
        <f aca="false">VALUE(MID(AJ87,1,FIND(" ",AJ87)))</f>
        <v>0.31</v>
      </c>
      <c r="E87" s="34" t="n">
        <f aca="false">IF(G87="LD50 (median)",1,IF(G87="LDLo (lowest)",0,IF(G87="LD",-1,"")))</f>
        <v>1</v>
      </c>
      <c r="F87" s="34" t="n">
        <f aca="false">IF(O87="🐀 Rat",1,IF(O87="🐭 Mouse",2,IF(O87="🐕 Dog",3,IF(O87="🐵 Monkey",5,IF(O87="🐈 Cat",4,IF(O87="🐇 Rabbit",6,IF(O87="🕊 Pigeon",7,IF(O87="🐹 Guinea Pig",8,IF(O87="🐔 Chicken",9,IF(O87="🐸 Frog",10,IF(O87="🍼 Mammal",10,0)))))))))))</f>
        <v>2</v>
      </c>
      <c r="G87" s="39" t="s">
        <v>47</v>
      </c>
      <c r="H87" s="39" t="s">
        <v>18</v>
      </c>
      <c r="I87" s="14" t="str">
        <f aca="false">IF(H87="IC",-0.3,"")</f>
        <v/>
      </c>
      <c r="J87" s="14" t="str">
        <f aca="false">IF(H87="IV",-0.2,"")</f>
        <v/>
      </c>
      <c r="K87" s="14" t="str">
        <f aca="false">IF(H87="IP",-0.1,"")</f>
        <v/>
      </c>
      <c r="L87" s="14" t="str">
        <f aca="false">IF(H87="IM",0.1,"")</f>
        <v/>
      </c>
      <c r="M87" s="14" t="n">
        <f aca="false">IF(H87="SC",0.2,"")</f>
        <v>0.2</v>
      </c>
      <c r="N87" s="15" t="str">
        <f aca="false">IF(H87="???",0.2,"")</f>
        <v/>
      </c>
      <c r="O87" s="40" t="s">
        <v>22</v>
      </c>
      <c r="P87" s="17" t="str">
        <f aca="false">IF(SUM(Q87:AI87)&gt;0,"",IF(SUM(Q87:AI87)=0,IF(O87&gt;0,1,"")))</f>
        <v/>
      </c>
      <c r="Q87" s="16" t="n">
        <f aca="false">IF(O87="🐭 Mouse",2,"")</f>
        <v>2</v>
      </c>
      <c r="R87" s="16" t="str">
        <f aca="false">IF(O87="🕊 Pigeon",7,"")</f>
        <v/>
      </c>
      <c r="S87" s="16" t="str">
        <f aca="false">IF(O87="🐇 Rabbit",6,"")</f>
        <v/>
      </c>
      <c r="T87" s="16" t="str">
        <f aca="false">IF(O87="🍼 Mammal",16,"")</f>
        <v/>
      </c>
      <c r="U87" s="16" t="str">
        <f aca="false">IF(O87="🐀 Rat",1,"")</f>
        <v/>
      </c>
      <c r="V87" s="16" t="str">
        <f aca="false">IF(O87="🐕 Dog",3,"")</f>
        <v/>
      </c>
      <c r="W87" s="16" t="str">
        <f aca="false">IF(O87="🐹 Guinea Pig",8,"")</f>
        <v/>
      </c>
      <c r="X87" s="16" t="str">
        <f aca="false">IF(O87="🐔 Chicken",9,"")</f>
        <v/>
      </c>
      <c r="Y87" s="16" t="str">
        <f aca="false">IF(O87="🐵 Monkey",5,"")</f>
        <v/>
      </c>
      <c r="Z87" s="16" t="str">
        <f aca="false">IF(O87="🐸 Frog",10,"")</f>
        <v/>
      </c>
      <c r="AA87" s="16" t="str">
        <f aca="false">IF(O87="🐈 Cat",4,"")</f>
        <v/>
      </c>
      <c r="AB87" s="16" t="str">
        <f aca="false">IF(O87="Gecko",15,"")</f>
        <v/>
      </c>
      <c r="AC87" s="16" t="str">
        <f aca="false">IF(O87="Skink",14,"")</f>
        <v/>
      </c>
      <c r="AD87" s="16" t="str">
        <f aca="false">IF(O87="🐄 Cattle",17,"")</f>
        <v/>
      </c>
      <c r="AE87" s="16" t="str">
        <f aca="false">IF(O87="🐷 Pig",19,"")</f>
        <v/>
      </c>
      <c r="AF87" s="16" t="str">
        <f aca="false">IF(O87="Squirrel",11,"")</f>
        <v/>
      </c>
      <c r="AG87" s="16" t="str">
        <f aca="false">IF(O87="🐝 Honey Bee",20,"")</f>
        <v/>
      </c>
      <c r="AH87" s="16" t="str">
        <f aca="false">IF(O87="🦆 Duck",12,"")</f>
        <v/>
      </c>
      <c r="AI87" s="16" t="str">
        <f aca="false">IF(O87="🐦 Bird",13,"")</f>
        <v/>
      </c>
      <c r="AJ87" s="41" t="s">
        <v>64</v>
      </c>
      <c r="AK87" s="40" t="s">
        <v>174</v>
      </c>
      <c r="AL87" s="42" t="s">
        <v>50</v>
      </c>
      <c r="AM87" s="40" t="s">
        <v>51</v>
      </c>
      <c r="AN87" s="40"/>
    </row>
    <row r="88" customFormat="false" ht="30" hidden="false" customHeight="true" outlineLevel="0" collapsed="false">
      <c r="A88" s="38" t="s">
        <v>161</v>
      </c>
      <c r="B88" s="43" t="n">
        <v>6</v>
      </c>
      <c r="C88" s="32" t="n">
        <f aca="false">B88+IF(H88="IV",-0.2,IF(H88="IP",-0.1,IF(H88="IM",0.1,IF(H88="SC",0.2,IF(H88="IC (cerebral)",-0.3,0)))))</f>
        <v>6.2</v>
      </c>
      <c r="D88" s="33" t="n">
        <f aca="false">VALUE(MID(AJ88,1,FIND(" ",AJ88)))</f>
        <v>0.32</v>
      </c>
      <c r="E88" s="34" t="n">
        <f aca="false">IF(G88="LD50 (median)",1,IF(G88="LDLo (lowest)",0,IF(G88="LD",-1,"")))</f>
        <v>1</v>
      </c>
      <c r="F88" s="34" t="n">
        <f aca="false">IF(O88="🐀 Rat",1,IF(O88="🐭 Mouse",2,IF(O88="🐕 Dog",3,IF(O88="🐵 Monkey",5,IF(O88="🐈 Cat",4,IF(O88="🐇 Rabbit",6,IF(O88="🕊 Pigeon",7,IF(O88="🐹 Guinea Pig",8,IF(O88="🐔 Chicken",9,IF(O88="🐸 Frog",10,IF(O88="🍼 Mammal",10,0)))))))))))</f>
        <v>2</v>
      </c>
      <c r="G88" s="39" t="s">
        <v>47</v>
      </c>
      <c r="H88" s="39" t="s">
        <v>18</v>
      </c>
      <c r="I88" s="14" t="str">
        <f aca="false">IF(H88="IC",-0.3,"")</f>
        <v/>
      </c>
      <c r="J88" s="14" t="str">
        <f aca="false">IF(H88="IV",-0.2,"")</f>
        <v/>
      </c>
      <c r="K88" s="14" t="str">
        <f aca="false">IF(H88="IP",-0.1,"")</f>
        <v/>
      </c>
      <c r="L88" s="14" t="str">
        <f aca="false">IF(H88="IM",0.1,"")</f>
        <v/>
      </c>
      <c r="M88" s="14" t="n">
        <f aca="false">IF(H88="SC",0.2,"")</f>
        <v>0.2</v>
      </c>
      <c r="N88" s="15" t="str">
        <f aca="false">IF(H88="???",0.2,"")</f>
        <v/>
      </c>
      <c r="O88" s="40" t="s">
        <v>22</v>
      </c>
      <c r="P88" s="17" t="str">
        <f aca="false">IF(SUM(Q88:AI88)&gt;0,"",IF(SUM(Q88:AI88)=0,IF(O88&gt;0,1,"")))</f>
        <v/>
      </c>
      <c r="Q88" s="16" t="n">
        <f aca="false">IF(O88="🐭 Mouse",2,"")</f>
        <v>2</v>
      </c>
      <c r="R88" s="16" t="str">
        <f aca="false">IF(O88="🕊 Pigeon",7,"")</f>
        <v/>
      </c>
      <c r="S88" s="16" t="str">
        <f aca="false">IF(O88="🐇 Rabbit",6,"")</f>
        <v/>
      </c>
      <c r="T88" s="16" t="str">
        <f aca="false">IF(O88="🍼 Mammal",16,"")</f>
        <v/>
      </c>
      <c r="U88" s="16" t="str">
        <f aca="false">IF(O88="🐀 Rat",1,"")</f>
        <v/>
      </c>
      <c r="V88" s="16" t="str">
        <f aca="false">IF(O88="🐕 Dog",3,"")</f>
        <v/>
      </c>
      <c r="W88" s="16" t="str">
        <f aca="false">IF(O88="🐹 Guinea Pig",8,"")</f>
        <v/>
      </c>
      <c r="X88" s="16" t="str">
        <f aca="false">IF(O88="🐔 Chicken",9,"")</f>
        <v/>
      </c>
      <c r="Y88" s="16" t="str">
        <f aca="false">IF(O88="🐵 Monkey",5,"")</f>
        <v/>
      </c>
      <c r="Z88" s="16" t="str">
        <f aca="false">IF(O88="🐸 Frog",10,"")</f>
        <v/>
      </c>
      <c r="AA88" s="16" t="str">
        <f aca="false">IF(O88="🐈 Cat",4,"")</f>
        <v/>
      </c>
      <c r="AB88" s="16" t="str">
        <f aca="false">IF(O88="Gecko",15,"")</f>
        <v/>
      </c>
      <c r="AC88" s="16" t="str">
        <f aca="false">IF(O88="Skink",14,"")</f>
        <v/>
      </c>
      <c r="AD88" s="16" t="str">
        <f aca="false">IF(O88="🐄 Cattle",17,"")</f>
        <v/>
      </c>
      <c r="AE88" s="16" t="str">
        <f aca="false">IF(O88="🐷 Pig",19,"")</f>
        <v/>
      </c>
      <c r="AF88" s="16" t="str">
        <f aca="false">IF(O88="Squirrel",11,"")</f>
        <v/>
      </c>
      <c r="AG88" s="16" t="str">
        <f aca="false">IF(O88="🐝 Honey Bee",20,"")</f>
        <v/>
      </c>
      <c r="AH88" s="16" t="str">
        <f aca="false">IF(O88="🦆 Duck",12,"")</f>
        <v/>
      </c>
      <c r="AI88" s="16" t="str">
        <f aca="false">IF(O88="🐦 Bird",13,"")</f>
        <v/>
      </c>
      <c r="AJ88" s="41" t="s">
        <v>175</v>
      </c>
      <c r="AK88" s="40" t="s">
        <v>176</v>
      </c>
      <c r="AL88" s="42" t="s">
        <v>50</v>
      </c>
      <c r="AM88" s="40" t="s">
        <v>51</v>
      </c>
      <c r="AN88" s="40"/>
    </row>
    <row r="89" customFormat="false" ht="30" hidden="false" customHeight="true" outlineLevel="0" collapsed="false">
      <c r="A89" s="38" t="s">
        <v>161</v>
      </c>
      <c r="B89" s="43" t="n">
        <v>6</v>
      </c>
      <c r="C89" s="32" t="n">
        <f aca="false">B89+IF(H89="IV",-0.2,IF(H89="IP",-0.1,IF(H89="IM",0.1,IF(H89="SC",0.2,IF(H89="IC (cerebral)",-0.3,0)))))</f>
        <v>6</v>
      </c>
      <c r="D89" s="33" t="n">
        <f aca="false">VALUE(MID(AJ89,1,FIND(" ",AJ89)))</f>
        <v>0.7</v>
      </c>
      <c r="E89" s="34" t="n">
        <f aca="false">IF(G89="LD50 (median)",1,IF(G89="LDLo (lowest)",0,IF(G89="LD",-1,"")))</f>
        <v>0</v>
      </c>
      <c r="F89" s="34" t="n">
        <f aca="false">IF(O89="🐀 Rat",1,IF(O89="🐭 Mouse",2,IF(O89="🐕 Dog",3,IF(O89="🐵 Monkey",5,IF(O89="🐈 Cat",4,IF(O89="🐇 Rabbit",6,IF(O89="🕊 Pigeon",7,IF(O89="🐹 Guinea Pig",8,IF(O89="🐔 Chicken",9,IF(O89="🐸 Frog",10,IF(O89="🍼 Mammal",10,0)))))))))))</f>
        <v>10</v>
      </c>
      <c r="G89" s="39" t="s">
        <v>53</v>
      </c>
      <c r="H89" s="39" t="s">
        <v>93</v>
      </c>
      <c r="I89" s="14" t="str">
        <f aca="false">IF(H89="IC",-0.3,"")</f>
        <v/>
      </c>
      <c r="J89" s="14" t="str">
        <f aca="false">IF(H89="IV",-0.2,"")</f>
        <v/>
      </c>
      <c r="K89" s="14" t="str">
        <f aca="false">IF(H89="IP",-0.1,"")</f>
        <v/>
      </c>
      <c r="L89" s="14" t="str">
        <f aca="false">IF(H89="IM",0.1,"")</f>
        <v/>
      </c>
      <c r="M89" s="14" t="str">
        <f aca="false">IF(H89="SC",0.2,"")</f>
        <v/>
      </c>
      <c r="N89" s="15" t="n">
        <f aca="false">IF(H89="???",0.2,"")</f>
        <v>0.2</v>
      </c>
      <c r="O89" s="40" t="s">
        <v>25</v>
      </c>
      <c r="P89" s="17" t="str">
        <f aca="false">IF(SUM(Q89:AI89)&gt;0,"",IF(SUM(Q89:AI89)=0,IF(O89&gt;0,1,"")))</f>
        <v/>
      </c>
      <c r="Q89" s="16" t="str">
        <f aca="false">IF(O89="🐭 Mouse",2,"")</f>
        <v/>
      </c>
      <c r="R89" s="16" t="str">
        <f aca="false">IF(O89="🕊 Pigeon",7,"")</f>
        <v/>
      </c>
      <c r="S89" s="16" t="str">
        <f aca="false">IF(O89="🐇 Rabbit",6,"")</f>
        <v/>
      </c>
      <c r="T89" s="16" t="n">
        <f aca="false">IF(O89="🍼 Mammal",16,"")</f>
        <v>16</v>
      </c>
      <c r="U89" s="16" t="str">
        <f aca="false">IF(O89="🐀 Rat",1,"")</f>
        <v/>
      </c>
      <c r="V89" s="16" t="str">
        <f aca="false">IF(O89="🐕 Dog",3,"")</f>
        <v/>
      </c>
      <c r="W89" s="16" t="str">
        <f aca="false">IF(O89="🐹 Guinea Pig",8,"")</f>
        <v/>
      </c>
      <c r="X89" s="16" t="str">
        <f aca="false">IF(O89="🐔 Chicken",9,"")</f>
        <v/>
      </c>
      <c r="Y89" s="16" t="str">
        <f aca="false">IF(O89="🐵 Monkey",5,"")</f>
        <v/>
      </c>
      <c r="Z89" s="16" t="str">
        <f aca="false">IF(O89="🐸 Frog",10,"")</f>
        <v/>
      </c>
      <c r="AA89" s="16" t="str">
        <f aca="false">IF(O89="🐈 Cat",4,"")</f>
        <v/>
      </c>
      <c r="AB89" s="16" t="str">
        <f aca="false">IF(O89="Gecko",15,"")</f>
        <v/>
      </c>
      <c r="AC89" s="16" t="str">
        <f aca="false">IF(O89="Skink",14,"")</f>
        <v/>
      </c>
      <c r="AD89" s="16" t="str">
        <f aca="false">IF(O89="🐄 Cattle",17,"")</f>
        <v/>
      </c>
      <c r="AE89" s="16" t="str">
        <f aca="false">IF(O89="🐷 Pig",19,"")</f>
        <v/>
      </c>
      <c r="AF89" s="16" t="str">
        <f aca="false">IF(O89="Squirrel",11,"")</f>
        <v/>
      </c>
      <c r="AG89" s="16" t="str">
        <f aca="false">IF(O89="🐝 Honey Bee",20,"")</f>
        <v/>
      </c>
      <c r="AH89" s="16" t="str">
        <f aca="false">IF(O89="🦆 Duck",12,"")</f>
        <v/>
      </c>
      <c r="AI89" s="16" t="str">
        <f aca="false">IF(O89="🐦 Bird",13,"")</f>
        <v/>
      </c>
      <c r="AJ89" s="41" t="s">
        <v>177</v>
      </c>
      <c r="AK89" s="40" t="s">
        <v>178</v>
      </c>
      <c r="AL89" s="42" t="s">
        <v>50</v>
      </c>
      <c r="AM89" s="40" t="s">
        <v>51</v>
      </c>
      <c r="AN89" s="40"/>
    </row>
    <row r="90" customFormat="false" ht="30" hidden="false" customHeight="true" outlineLevel="0" collapsed="false">
      <c r="A90" s="38" t="s">
        <v>161</v>
      </c>
      <c r="B90" s="43" t="n">
        <v>6</v>
      </c>
      <c r="C90" s="32" t="n">
        <f aca="false">B90+IF(H90="IV",-0.2,IF(H90="IP",-0.1,IF(H90="IM",0.1,IF(H90="SC",0.2,IF(H90="IC (cerebral)",-0.3,0)))))</f>
        <v>6.1</v>
      </c>
      <c r="D90" s="33" t="n">
        <f aca="false">VALUE(MID(AJ90,1,FIND(" ",AJ90)))</f>
        <v>0.7</v>
      </c>
      <c r="E90" s="34" t="n">
        <f aca="false">IF(G90="LD50 (median)",1,IF(G90="LDLo (lowest)",0,IF(G90="LD",-1,"")))</f>
        <v>1</v>
      </c>
      <c r="F90" s="34" t="n">
        <f aca="false">IF(O90="🐀 Rat",1,IF(O90="🐭 Mouse",2,IF(O90="🐕 Dog",3,IF(O90="🐵 Monkey",5,IF(O90="🐈 Cat",4,IF(O90="🐇 Rabbit",6,IF(O90="🕊 Pigeon",7,IF(O90="🐹 Guinea Pig",8,IF(O90="🐔 Chicken",9,IF(O90="🐸 Frog",10,IF(O90="🍼 Mammal",10,0)))))))))))</f>
        <v>2</v>
      </c>
      <c r="G90" s="39" t="s">
        <v>47</v>
      </c>
      <c r="H90" s="39" t="s">
        <v>17</v>
      </c>
      <c r="I90" s="14" t="str">
        <f aca="false">IF(H90="IC",-0.3,"")</f>
        <v/>
      </c>
      <c r="J90" s="14" t="str">
        <f aca="false">IF(H90="IV",-0.2,"")</f>
        <v/>
      </c>
      <c r="K90" s="14" t="str">
        <f aca="false">IF(H90="IP",-0.1,"")</f>
        <v/>
      </c>
      <c r="L90" s="14" t="n">
        <f aca="false">IF(H90="IM",0.1,"")</f>
        <v>0.1</v>
      </c>
      <c r="M90" s="14" t="str">
        <f aca="false">IF(H90="SC",0.2,"")</f>
        <v/>
      </c>
      <c r="N90" s="15" t="str">
        <f aca="false">IF(H90="???",0.2,"")</f>
        <v/>
      </c>
      <c r="O90" s="40" t="s">
        <v>22</v>
      </c>
      <c r="P90" s="17" t="str">
        <f aca="false">IF(SUM(Q90:AI90)&gt;0,"",IF(SUM(Q90:AI90)=0,IF(O90&gt;0,1,"")))</f>
        <v/>
      </c>
      <c r="Q90" s="16" t="n">
        <f aca="false">IF(O90="🐭 Mouse",2,"")</f>
        <v>2</v>
      </c>
      <c r="R90" s="16" t="str">
        <f aca="false">IF(O90="🕊 Pigeon",7,"")</f>
        <v/>
      </c>
      <c r="S90" s="16" t="str">
        <f aca="false">IF(O90="🐇 Rabbit",6,"")</f>
        <v/>
      </c>
      <c r="T90" s="16" t="str">
        <f aca="false">IF(O90="🍼 Mammal",16,"")</f>
        <v/>
      </c>
      <c r="U90" s="16" t="str">
        <f aca="false">IF(O90="🐀 Rat",1,"")</f>
        <v/>
      </c>
      <c r="V90" s="16" t="str">
        <f aca="false">IF(O90="🐕 Dog",3,"")</f>
        <v/>
      </c>
      <c r="W90" s="16" t="str">
        <f aca="false">IF(O90="🐹 Guinea Pig",8,"")</f>
        <v/>
      </c>
      <c r="X90" s="16" t="str">
        <f aca="false">IF(O90="🐔 Chicken",9,"")</f>
        <v/>
      </c>
      <c r="Y90" s="16" t="str">
        <f aca="false">IF(O90="🐵 Monkey",5,"")</f>
        <v/>
      </c>
      <c r="Z90" s="16" t="str">
        <f aca="false">IF(O90="🐸 Frog",10,"")</f>
        <v/>
      </c>
      <c r="AA90" s="16" t="str">
        <f aca="false">IF(O90="🐈 Cat",4,"")</f>
        <v/>
      </c>
      <c r="AB90" s="16" t="str">
        <f aca="false">IF(O90="Gecko",15,"")</f>
        <v/>
      </c>
      <c r="AC90" s="16" t="str">
        <f aca="false">IF(O90="Skink",14,"")</f>
        <v/>
      </c>
      <c r="AD90" s="16" t="str">
        <f aca="false">IF(O90="🐄 Cattle",17,"")</f>
        <v/>
      </c>
      <c r="AE90" s="16" t="str">
        <f aca="false">IF(O90="🐷 Pig",19,"")</f>
        <v/>
      </c>
      <c r="AF90" s="16" t="str">
        <f aca="false">IF(O90="Squirrel",11,"")</f>
        <v/>
      </c>
      <c r="AG90" s="16" t="str">
        <f aca="false">IF(O90="🐝 Honey Bee",20,"")</f>
        <v/>
      </c>
      <c r="AH90" s="16" t="str">
        <f aca="false">IF(O90="🦆 Duck",12,"")</f>
        <v/>
      </c>
      <c r="AI90" s="16" t="str">
        <f aca="false">IF(O90="🐦 Bird",13,"")</f>
        <v/>
      </c>
      <c r="AJ90" s="41" t="s">
        <v>177</v>
      </c>
      <c r="AK90" s="40" t="s">
        <v>179</v>
      </c>
      <c r="AL90" s="42" t="s">
        <v>50</v>
      </c>
      <c r="AM90" s="40" t="s">
        <v>51</v>
      </c>
      <c r="AN90" s="40"/>
    </row>
    <row r="91" customFormat="false" ht="30" hidden="false" customHeight="true" outlineLevel="0" collapsed="false">
      <c r="A91" s="38" t="s">
        <v>169</v>
      </c>
      <c r="B91" s="43" t="n">
        <v>6</v>
      </c>
      <c r="C91" s="32" t="n">
        <f aca="false">B91+IF(H91="IV",-0.2,IF(H91="IP",-0.1,IF(H91="IM",0.1,IF(H91="SC",0.2,IF(H91="IC (cerebral)",-0.3,0)))))</f>
        <v>6</v>
      </c>
      <c r="D91" s="33" t="n">
        <f aca="false">VALUE(MID(AJ91,1,FIND(" ",AJ91)))</f>
        <v>0.7</v>
      </c>
      <c r="E91" s="34" t="n">
        <f aca="false">IF(G91="LD50 (median)",1,IF(G91="LDLo (lowest)",0,IF(G91="LD",-1,"")))</f>
        <v>0</v>
      </c>
      <c r="F91" s="34" t="n">
        <f aca="false">IF(O91="🐀 Rat",1,IF(O91="🐭 Mouse",2,IF(O91="🐕 Dog",3,IF(O91="🐵 Monkey",5,IF(O91="🐈 Cat",4,IF(O91="🐇 Rabbit",6,IF(O91="🕊 Pigeon",7,IF(O91="🐹 Guinea Pig",8,IF(O91="🐔 Chicken",9,IF(O91="🐸 Frog",10,IF(O91="🍼 Mammal",10,0)))))))))))</f>
        <v>10</v>
      </c>
      <c r="G91" s="39" t="s">
        <v>53</v>
      </c>
      <c r="H91" s="39" t="s">
        <v>93</v>
      </c>
      <c r="I91" s="14" t="str">
        <f aca="false">IF(H91="IC",-0.3,"")</f>
        <v/>
      </c>
      <c r="J91" s="14" t="str">
        <f aca="false">IF(H91="IV",-0.2,"")</f>
        <v/>
      </c>
      <c r="K91" s="14" t="str">
        <f aca="false">IF(H91="IP",-0.1,"")</f>
        <v/>
      </c>
      <c r="L91" s="14" t="str">
        <f aca="false">IF(H91="IM",0.1,"")</f>
        <v/>
      </c>
      <c r="M91" s="14" t="str">
        <f aca="false">IF(H91="SC",0.2,"")</f>
        <v/>
      </c>
      <c r="N91" s="15" t="n">
        <f aca="false">IF(H91="???",0.2,"")</f>
        <v>0.2</v>
      </c>
      <c r="O91" s="40" t="s">
        <v>25</v>
      </c>
      <c r="P91" s="17" t="str">
        <f aca="false">IF(SUM(Q91:AI91)&gt;0,"",IF(SUM(Q91:AI91)=0,IF(O91&gt;0,1,"")))</f>
        <v/>
      </c>
      <c r="Q91" s="16" t="str">
        <f aca="false">IF(O91="🐭 Mouse",2,"")</f>
        <v/>
      </c>
      <c r="R91" s="16" t="str">
        <f aca="false">IF(O91="🕊 Pigeon",7,"")</f>
        <v/>
      </c>
      <c r="S91" s="16" t="str">
        <f aca="false">IF(O91="🐇 Rabbit",6,"")</f>
        <v/>
      </c>
      <c r="T91" s="16" t="n">
        <f aca="false">IF(O91="🍼 Mammal",16,"")</f>
        <v>16</v>
      </c>
      <c r="U91" s="16" t="str">
        <f aca="false">IF(O91="🐀 Rat",1,"")</f>
        <v/>
      </c>
      <c r="V91" s="16" t="str">
        <f aca="false">IF(O91="🐕 Dog",3,"")</f>
        <v/>
      </c>
      <c r="W91" s="16" t="str">
        <f aca="false">IF(O91="🐹 Guinea Pig",8,"")</f>
        <v/>
      </c>
      <c r="X91" s="16" t="str">
        <f aca="false">IF(O91="🐔 Chicken",9,"")</f>
        <v/>
      </c>
      <c r="Y91" s="16" t="str">
        <f aca="false">IF(O91="🐵 Monkey",5,"")</f>
        <v/>
      </c>
      <c r="Z91" s="16" t="str">
        <f aca="false">IF(O91="🐸 Frog",10,"")</f>
        <v/>
      </c>
      <c r="AA91" s="16" t="str">
        <f aca="false">IF(O91="🐈 Cat",4,"")</f>
        <v/>
      </c>
      <c r="AB91" s="16" t="str">
        <f aca="false">IF(O91="Gecko",15,"")</f>
        <v/>
      </c>
      <c r="AC91" s="16" t="str">
        <f aca="false">IF(O91="Skink",14,"")</f>
        <v/>
      </c>
      <c r="AD91" s="16" t="str">
        <f aca="false">IF(O91="🐄 Cattle",17,"")</f>
        <v/>
      </c>
      <c r="AE91" s="16" t="str">
        <f aca="false">IF(O91="🐷 Pig",19,"")</f>
        <v/>
      </c>
      <c r="AF91" s="16" t="str">
        <f aca="false">IF(O91="Squirrel",11,"")</f>
        <v/>
      </c>
      <c r="AG91" s="16" t="str">
        <f aca="false">IF(O91="🐝 Honey Bee",20,"")</f>
        <v/>
      </c>
      <c r="AH91" s="16" t="str">
        <f aca="false">IF(O91="🦆 Duck",12,"")</f>
        <v/>
      </c>
      <c r="AI91" s="16" t="str">
        <f aca="false">IF(O91="🐦 Bird",13,"")</f>
        <v/>
      </c>
      <c r="AJ91" s="41" t="s">
        <v>177</v>
      </c>
      <c r="AK91" s="40" t="s">
        <v>178</v>
      </c>
      <c r="AL91" s="42" t="s">
        <v>50</v>
      </c>
      <c r="AM91" s="40" t="s">
        <v>51</v>
      </c>
      <c r="AN91" s="40"/>
    </row>
    <row r="92" customFormat="false" ht="30" hidden="false" customHeight="true" outlineLevel="0" collapsed="false">
      <c r="A92" s="38" t="s">
        <v>156</v>
      </c>
      <c r="B92" s="43" t="n">
        <v>6</v>
      </c>
      <c r="C92" s="32" t="n">
        <f aca="false">B92+IF(H92="IV",-0.2,IF(H92="IP",-0.1,IF(H92="IM",0.1,IF(H92="SC",0.2,IF(H92="IC (cerebral)",-0.3,0)))))</f>
        <v>5.8</v>
      </c>
      <c r="D92" s="33" t="n">
        <f aca="false">VALUE(MID(AJ92,1,FIND(" ",AJ92)))</f>
        <v>1.9</v>
      </c>
      <c r="E92" s="34" t="n">
        <f aca="false">IF(G92="LD50 (median)",1,IF(G92="LDLo (lowest)",0,IF(G92="LD",-1,"")))</f>
        <v>0</v>
      </c>
      <c r="F92" s="34" t="n">
        <f aca="false">IF(O92="🐀 Rat",1,IF(O92="🐭 Mouse",2,IF(O92="🐕 Dog",3,IF(O92="🐵 Monkey",5,IF(O92="🐈 Cat",4,IF(O92="🐇 Rabbit",6,IF(O92="🕊 Pigeon",7,IF(O92="🐹 Guinea Pig",8,IF(O92="🐔 Chicken",9,IF(O92="🐸 Frog",10,IF(O92="🍼 Mammal",10,0)))))))))))</f>
        <v>1</v>
      </c>
      <c r="G92" s="39" t="s">
        <v>53</v>
      </c>
      <c r="H92" s="39" t="s">
        <v>15</v>
      </c>
      <c r="I92" s="14" t="str">
        <f aca="false">IF(H92="IC",-0.3,"")</f>
        <v/>
      </c>
      <c r="J92" s="14" t="n">
        <f aca="false">IF(H92="IV",-0.2,"")</f>
        <v>-0.2</v>
      </c>
      <c r="K92" s="14" t="str">
        <f aca="false">IF(H92="IP",-0.1,"")</f>
        <v/>
      </c>
      <c r="L92" s="14" t="str">
        <f aca="false">IF(H92="IM",0.1,"")</f>
        <v/>
      </c>
      <c r="M92" s="14" t="str">
        <f aca="false">IF(H92="SC",0.2,"")</f>
        <v/>
      </c>
      <c r="N92" s="15" t="str">
        <f aca="false">IF(H92="???",0.2,"")</f>
        <v/>
      </c>
      <c r="O92" s="40" t="s">
        <v>26</v>
      </c>
      <c r="P92" s="17" t="str">
        <f aca="false">IF(SUM(Q92:AI92)&gt;0,"",IF(SUM(Q92:AI92)=0,IF(O92&gt;0,1,"")))</f>
        <v/>
      </c>
      <c r="Q92" s="16" t="str">
        <f aca="false">IF(O92="🐭 Mouse",2,"")</f>
        <v/>
      </c>
      <c r="R92" s="16" t="str">
        <f aca="false">IF(O92="🕊 Pigeon",7,"")</f>
        <v/>
      </c>
      <c r="S92" s="16" t="str">
        <f aca="false">IF(O92="🐇 Rabbit",6,"")</f>
        <v/>
      </c>
      <c r="T92" s="16" t="str">
        <f aca="false">IF(O92="🍼 Mammal",16,"")</f>
        <v/>
      </c>
      <c r="U92" s="16" t="n">
        <f aca="false">IF(O92="🐀 Rat",1,"")</f>
        <v>1</v>
      </c>
      <c r="V92" s="16" t="str">
        <f aca="false">IF(O92="🐕 Dog",3,"")</f>
        <v/>
      </c>
      <c r="W92" s="16" t="str">
        <f aca="false">IF(O92="🐹 Guinea Pig",8,"")</f>
        <v/>
      </c>
      <c r="X92" s="16" t="str">
        <f aca="false">IF(O92="🐔 Chicken",9,"")</f>
        <v/>
      </c>
      <c r="Y92" s="16" t="str">
        <f aca="false">IF(O92="🐵 Monkey",5,"")</f>
        <v/>
      </c>
      <c r="Z92" s="16" t="str">
        <f aca="false">IF(O92="🐸 Frog",10,"")</f>
        <v/>
      </c>
      <c r="AA92" s="16" t="str">
        <f aca="false">IF(O92="🐈 Cat",4,"")</f>
        <v/>
      </c>
      <c r="AB92" s="16" t="str">
        <f aca="false">IF(O92="Gecko",15,"")</f>
        <v/>
      </c>
      <c r="AC92" s="16" t="str">
        <f aca="false">IF(O92="Skink",14,"")</f>
        <v/>
      </c>
      <c r="AD92" s="16" t="str">
        <f aca="false">IF(O92="🐄 Cattle",17,"")</f>
        <v/>
      </c>
      <c r="AE92" s="16" t="str">
        <f aca="false">IF(O92="🐷 Pig",19,"")</f>
        <v/>
      </c>
      <c r="AF92" s="16" t="str">
        <f aca="false">IF(O92="Squirrel",11,"")</f>
        <v/>
      </c>
      <c r="AG92" s="16" t="str">
        <f aca="false">IF(O92="🐝 Honey Bee",20,"")</f>
        <v/>
      </c>
      <c r="AH92" s="16" t="str">
        <f aca="false">IF(O92="🦆 Duck",12,"")</f>
        <v/>
      </c>
      <c r="AI92" s="16" t="str">
        <f aca="false">IF(O92="🐦 Bird",13,"")</f>
        <v/>
      </c>
      <c r="AJ92" s="41" t="s">
        <v>180</v>
      </c>
      <c r="AK92" s="40" t="s">
        <v>181</v>
      </c>
      <c r="AL92" s="42" t="s">
        <v>50</v>
      </c>
      <c r="AM92" s="40" t="s">
        <v>51</v>
      </c>
      <c r="AN92" s="40"/>
    </row>
    <row r="93" customFormat="false" ht="15.75" hidden="false" customHeight="false" outlineLevel="0" collapsed="false">
      <c r="C93" s="32"/>
      <c r="D93" s="33"/>
      <c r="E93" s="34"/>
      <c r="F93" s="34"/>
      <c r="G93" s="0"/>
      <c r="H93" s="0"/>
      <c r="I93" s="14" t="str">
        <f aca="false">IF(H93="IC",-0.3,"")</f>
        <v/>
      </c>
      <c r="J93" s="14" t="str">
        <f aca="false">IF(H93="IV",-0.2,"")</f>
        <v/>
      </c>
      <c r="K93" s="14" t="str">
        <f aca="false">IF(H93="IP",-0.1,"")</f>
        <v/>
      </c>
      <c r="L93" s="14" t="str">
        <f aca="false">IF(H93="IM",0.1,"")</f>
        <v/>
      </c>
      <c r="M93" s="14" t="str">
        <f aca="false">IF(H93="SC",0.2,"")</f>
        <v/>
      </c>
      <c r="N93" s="15" t="str">
        <f aca="false">IF(H93="???",0.2,"")</f>
        <v/>
      </c>
      <c r="O93" s="0"/>
      <c r="P93" s="17" t="str">
        <f aca="false">IF(SUM(Q93:AI93)&gt;0,"",IF(SUM(Q93:AI93)=0,IF(O93&gt;0,1,"")))</f>
        <v/>
      </c>
      <c r="Q93" s="16" t="str">
        <f aca="false">IF(O93="🐭 Mouse",2,"")</f>
        <v/>
      </c>
      <c r="R93" s="16" t="str">
        <f aca="false">IF(O93="🕊 Pigeon",7,"")</f>
        <v/>
      </c>
      <c r="S93" s="16" t="str">
        <f aca="false">IF(O93="🐇 Rabbit",6,"")</f>
        <v/>
      </c>
      <c r="T93" s="16" t="str">
        <f aca="false">IF(O93="🍼 Mammal",16,"")</f>
        <v/>
      </c>
      <c r="U93" s="16" t="str">
        <f aca="false">IF(O93="🐀 Rat",1,"")</f>
        <v/>
      </c>
      <c r="V93" s="16" t="str">
        <f aca="false">IF(O93="🐕 Dog",3,"")</f>
        <v/>
      </c>
      <c r="W93" s="16" t="str">
        <f aca="false">IF(O93="🐹 Guinea Pig",8,"")</f>
        <v/>
      </c>
      <c r="X93" s="16" t="str">
        <f aca="false">IF(O93="🐔 Chicken",9,"")</f>
        <v/>
      </c>
      <c r="Y93" s="16" t="str">
        <f aca="false">IF(O93="🐵 Monkey",5,"")</f>
        <v/>
      </c>
      <c r="Z93" s="16" t="str">
        <f aca="false">IF(O93="🐸 Frog",10,"")</f>
        <v/>
      </c>
      <c r="AA93" s="16" t="str">
        <f aca="false">IF(O93="🐈 Cat",4,"")</f>
        <v/>
      </c>
      <c r="AB93" s="16" t="str">
        <f aca="false">IF(O93="Gecko",15,"")</f>
        <v/>
      </c>
      <c r="AC93" s="16" t="str">
        <f aca="false">IF(O93="Skink",14,"")</f>
        <v/>
      </c>
      <c r="AD93" s="16" t="str">
        <f aca="false">IF(O93="🐄 Cattle",17,"")</f>
        <v/>
      </c>
      <c r="AE93" s="16" t="str">
        <f aca="false">IF(O93="🐷 Pig",19,"")</f>
        <v/>
      </c>
      <c r="AF93" s="16" t="str">
        <f aca="false">IF(O93="Squirrel",11,"")</f>
        <v/>
      </c>
      <c r="AG93" s="16" t="str">
        <f aca="false">IF(O93="🐝 Honey Bee",20,"")</f>
        <v/>
      </c>
      <c r="AH93" s="16" t="str">
        <f aca="false">IF(O93="🦆 Duck",12,"")</f>
        <v/>
      </c>
      <c r="AI93" s="16" t="str">
        <f aca="false">IF(O93="🐦 Bird",13,"")</f>
        <v/>
      </c>
      <c r="AJ93" s="0"/>
      <c r="AK93" s="0"/>
      <c r="AL93" s="0"/>
      <c r="AM93" s="0"/>
      <c r="AN93" s="0"/>
    </row>
    <row r="94" customFormat="false" ht="15" hidden="false" customHeight="true" outlineLevel="0" collapsed="false">
      <c r="A94" s="38" t="s">
        <v>182</v>
      </c>
      <c r="B94" s="38" t="n">
        <v>7</v>
      </c>
      <c r="C94" s="32" t="n">
        <f aca="false">B94+IF(H94="IV",-0.2,IF(H94="IP",-0.1,IF(H94="IM",0.1,IF(H94="SC",0.2,IF(H94="IC (cerebral)",-0.3,0)))))</f>
        <v>7.1</v>
      </c>
      <c r="D94" s="33" t="n">
        <f aca="false">VALUE(MID(AJ94,1,FIND(" ",AJ94)))</f>
        <v>0.01</v>
      </c>
      <c r="E94" s="34" t="n">
        <f aca="false">IF(G94="LD50 (median)",1,IF(G94="LDLo (lowest)",0,IF(G94="LD",-1,"")))</f>
        <v>1</v>
      </c>
      <c r="F94" s="34" t="n">
        <f aca="false">IF(O94="🐀 Rat",1,IF(O94="🐭 Mouse",2,IF(O94="🐕 Dog",3,IF(O94="🐵 Monkey",5,IF(O94="🐈 Cat",4,IF(O94="🐇 Rabbit",6,IF(O94="🕊 Pigeon",7,IF(O94="🐹 Guinea Pig",8,IF(O94="🐔 Chicken",9,IF(O94="🐸 Frog",10,IF(O94="🍼 Mammal",10,0)))))))))))</f>
        <v>2</v>
      </c>
      <c r="G94" s="39" t="s">
        <v>47</v>
      </c>
      <c r="H94" s="39" t="s">
        <v>17</v>
      </c>
      <c r="I94" s="14" t="str">
        <f aca="false">IF(H94="IC",-0.3,"")</f>
        <v/>
      </c>
      <c r="J94" s="14" t="str">
        <f aca="false">IF(H94="IV",-0.2,"")</f>
        <v/>
      </c>
      <c r="K94" s="14" t="str">
        <f aca="false">IF(H94="IP",-0.1,"")</f>
        <v/>
      </c>
      <c r="L94" s="14" t="n">
        <f aca="false">IF(H94="IM",0.1,"")</f>
        <v>0.1</v>
      </c>
      <c r="M94" s="14" t="str">
        <f aca="false">IF(H94="SC",0.2,"")</f>
        <v/>
      </c>
      <c r="N94" s="15" t="str">
        <f aca="false">IF(H94="???",0.2,"")</f>
        <v/>
      </c>
      <c r="O94" s="40" t="s">
        <v>22</v>
      </c>
      <c r="P94" s="17" t="str">
        <f aca="false">IF(SUM(Q94:AI94)&gt;0,"",IF(SUM(Q94:AI94)=0,IF(O94&gt;0,1,"")))</f>
        <v/>
      </c>
      <c r="Q94" s="16" t="n">
        <f aca="false">IF(O94="🐭 Mouse",2,"")</f>
        <v>2</v>
      </c>
      <c r="R94" s="16" t="str">
        <f aca="false">IF(O94="🕊 Pigeon",7,"")</f>
        <v/>
      </c>
      <c r="S94" s="16" t="str">
        <f aca="false">IF(O94="🐇 Rabbit",6,"")</f>
        <v/>
      </c>
      <c r="T94" s="16" t="str">
        <f aca="false">IF(O94="🍼 Mammal",16,"")</f>
        <v/>
      </c>
      <c r="U94" s="16" t="str">
        <f aca="false">IF(O94="🐀 Rat",1,"")</f>
        <v/>
      </c>
      <c r="V94" s="16" t="str">
        <f aca="false">IF(O94="🐕 Dog",3,"")</f>
        <v/>
      </c>
      <c r="W94" s="16" t="str">
        <f aca="false">IF(O94="🐹 Guinea Pig",8,"")</f>
        <v/>
      </c>
      <c r="X94" s="16" t="str">
        <f aca="false">IF(O94="🐔 Chicken",9,"")</f>
        <v/>
      </c>
      <c r="Y94" s="16" t="str">
        <f aca="false">IF(O94="🐵 Monkey",5,"")</f>
        <v/>
      </c>
      <c r="Z94" s="16" t="str">
        <f aca="false">IF(O94="🐸 Frog",10,"")</f>
        <v/>
      </c>
      <c r="AA94" s="16" t="str">
        <f aca="false">IF(O94="🐈 Cat",4,"")</f>
        <v/>
      </c>
      <c r="AB94" s="16" t="str">
        <f aca="false">IF(O94="Gecko",15,"")</f>
        <v/>
      </c>
      <c r="AC94" s="16" t="str">
        <f aca="false">IF(O94="Skink",14,"")</f>
        <v/>
      </c>
      <c r="AD94" s="16" t="str">
        <f aca="false">IF(O94="🐄 Cattle",17,"")</f>
        <v/>
      </c>
      <c r="AE94" s="16" t="str">
        <f aca="false">IF(O94="🐷 Pig",19,"")</f>
        <v/>
      </c>
      <c r="AF94" s="16" t="str">
        <f aca="false">IF(O94="Squirrel",11,"")</f>
        <v/>
      </c>
      <c r="AG94" s="16" t="str">
        <f aca="false">IF(O94="🐝 Honey Bee",20,"")</f>
        <v/>
      </c>
      <c r="AH94" s="16" t="str">
        <f aca="false">IF(O94="🦆 Duck",12,"")</f>
        <v/>
      </c>
      <c r="AI94" s="16" t="str">
        <f aca="false">IF(O94="🐦 Bird",13,"")</f>
        <v/>
      </c>
      <c r="AJ94" s="41" t="s">
        <v>70</v>
      </c>
      <c r="AK94" s="40" t="s">
        <v>183</v>
      </c>
      <c r="AL94" s="42" t="s">
        <v>50</v>
      </c>
      <c r="AM94" s="40" t="s">
        <v>51</v>
      </c>
      <c r="AN94" s="40"/>
    </row>
    <row r="95" customFormat="false" ht="15" hidden="false" customHeight="true" outlineLevel="0" collapsed="false">
      <c r="A95" s="38" t="s">
        <v>182</v>
      </c>
      <c r="B95" s="38" t="n">
        <v>7</v>
      </c>
      <c r="C95" s="32" t="n">
        <f aca="false">B95+IF(H95="IV",-0.2,IF(H95="IP",-0.1,IF(H95="IM",0.1,IF(H95="SC",0.2,IF(H95="IC (cerebral)",-0.3,0)))))</f>
        <v>7</v>
      </c>
      <c r="D95" s="33" t="n">
        <f aca="false">VALUE(MID(AJ95,1,FIND(" ",AJ95)))</f>
        <v>0.0205</v>
      </c>
      <c r="E95" s="34" t="n">
        <f aca="false">IF(G95="LD50 (median)",1,IF(G95="LDLo (lowest)",0,IF(G95="LD",-1,"")))</f>
        <v>1</v>
      </c>
      <c r="F95" s="34" t="n">
        <f aca="false">IF(O95="🐀 Rat",1,IF(O95="🐭 Mouse",2,IF(O95="🐕 Dog",3,IF(O95="🐵 Monkey",5,IF(O95="🐈 Cat",4,IF(O95="🐇 Rabbit",6,IF(O95="🕊 Pigeon",7,IF(O95="🐹 Guinea Pig",8,IF(O95="🐔 Chicken",9,IF(O95="🐸 Frog",10,IF(O95="🍼 Mammal",10,0)))))))))))</f>
        <v>2</v>
      </c>
      <c r="G95" s="39" t="s">
        <v>47</v>
      </c>
      <c r="H95" s="39" t="s">
        <v>14</v>
      </c>
      <c r="I95" s="14" t="n">
        <f aca="false">IF(H95="IC",-0.3,"")</f>
        <v>-0.3</v>
      </c>
      <c r="J95" s="14" t="str">
        <f aca="false">IF(H95="IV",-0.2,"")</f>
        <v/>
      </c>
      <c r="K95" s="14" t="str">
        <f aca="false">IF(H95="IP",-0.1,"")</f>
        <v/>
      </c>
      <c r="L95" s="14" t="str">
        <f aca="false">IF(H95="IM",0.1,"")</f>
        <v/>
      </c>
      <c r="M95" s="14" t="str">
        <f aca="false">IF(H95="SC",0.2,"")</f>
        <v/>
      </c>
      <c r="N95" s="15" t="str">
        <f aca="false">IF(H95="???",0.2,"")</f>
        <v/>
      </c>
      <c r="O95" s="40" t="s">
        <v>22</v>
      </c>
      <c r="P95" s="17" t="str">
        <f aca="false">IF(SUM(Q95:AI95)&gt;0,"",IF(SUM(Q95:AI95)=0,IF(O95&gt;0,1,"")))</f>
        <v/>
      </c>
      <c r="Q95" s="16" t="n">
        <f aca="false">IF(O95="🐭 Mouse",2,"")</f>
        <v>2</v>
      </c>
      <c r="R95" s="16" t="str">
        <f aca="false">IF(O95="🕊 Pigeon",7,"")</f>
        <v/>
      </c>
      <c r="S95" s="16" t="str">
        <f aca="false">IF(O95="🐇 Rabbit",6,"")</f>
        <v/>
      </c>
      <c r="T95" s="16" t="str">
        <f aca="false">IF(O95="🍼 Mammal",16,"")</f>
        <v/>
      </c>
      <c r="U95" s="16" t="str">
        <f aca="false">IF(O95="🐀 Rat",1,"")</f>
        <v/>
      </c>
      <c r="V95" s="16" t="str">
        <f aca="false">IF(O95="🐕 Dog",3,"")</f>
        <v/>
      </c>
      <c r="W95" s="16" t="str">
        <f aca="false">IF(O95="🐹 Guinea Pig",8,"")</f>
        <v/>
      </c>
      <c r="X95" s="16" t="str">
        <f aca="false">IF(O95="🐔 Chicken",9,"")</f>
        <v/>
      </c>
      <c r="Y95" s="16" t="str">
        <f aca="false">IF(O95="🐵 Monkey",5,"")</f>
        <v/>
      </c>
      <c r="Z95" s="16" t="str">
        <f aca="false">IF(O95="🐸 Frog",10,"")</f>
        <v/>
      </c>
      <c r="AA95" s="16" t="str">
        <f aca="false">IF(O95="🐈 Cat",4,"")</f>
        <v/>
      </c>
      <c r="AB95" s="16" t="str">
        <f aca="false">IF(O95="Gecko",15,"")</f>
        <v/>
      </c>
      <c r="AC95" s="16" t="str">
        <f aca="false">IF(O95="Skink",14,"")</f>
        <v/>
      </c>
      <c r="AD95" s="16" t="str">
        <f aca="false">IF(O95="🐄 Cattle",17,"")</f>
        <v/>
      </c>
      <c r="AE95" s="16" t="str">
        <f aca="false">IF(O95="🐷 Pig",19,"")</f>
        <v/>
      </c>
      <c r="AF95" s="16" t="str">
        <f aca="false">IF(O95="Squirrel",11,"")</f>
        <v/>
      </c>
      <c r="AG95" s="16" t="str">
        <f aca="false">IF(O95="🐝 Honey Bee",20,"")</f>
        <v/>
      </c>
      <c r="AH95" s="16" t="str">
        <f aca="false">IF(O95="🦆 Duck",12,"")</f>
        <v/>
      </c>
      <c r="AI95" s="16" t="str">
        <f aca="false">IF(O95="🐦 Bird",13,"")</f>
        <v/>
      </c>
      <c r="AJ95" s="41" t="s">
        <v>184</v>
      </c>
      <c r="AK95" s="40" t="s">
        <v>78</v>
      </c>
      <c r="AL95" s="42" t="s">
        <v>50</v>
      </c>
      <c r="AM95" s="40" t="s">
        <v>51</v>
      </c>
      <c r="AN95" s="40"/>
    </row>
    <row r="96" customFormat="false" ht="15" hidden="false" customHeight="true" outlineLevel="0" collapsed="false">
      <c r="A96" s="38" t="s">
        <v>182</v>
      </c>
      <c r="B96" s="38" t="n">
        <v>7</v>
      </c>
      <c r="C96" s="32" t="n">
        <f aca="false">B96+IF(H96="IV",-0.2,IF(H96="IP",-0.1,IF(H96="IM",0.1,IF(H96="SC",0.2,IF(H96="IC (cerebral)",-0.3,0)))))</f>
        <v>6.8</v>
      </c>
      <c r="D96" s="33" t="n">
        <f aca="false">VALUE(MID(AJ96,1,FIND(" ",AJ96)))</f>
        <v>0.025</v>
      </c>
      <c r="E96" s="34" t="n">
        <f aca="false">IF(G96="LD50 (median)",1,IF(G96="LDLo (lowest)",0,IF(G96="LD",-1,"")))</f>
        <v>0</v>
      </c>
      <c r="F96" s="34" t="n">
        <f aca="false">IF(O96="🐀 Rat",1,IF(O96="🐭 Mouse",2,IF(O96="🐕 Dog",3,IF(O96="🐵 Monkey",5,IF(O96="🐈 Cat",4,IF(O96="🐇 Rabbit",6,IF(O96="🕊 Pigeon",7,IF(O96="🐹 Guinea Pig",8,IF(O96="🐔 Chicken",9,IF(O96="🐸 Frog",10,IF(O96="🍼 Mammal",10,0)))))))))))</f>
        <v>6</v>
      </c>
      <c r="G96" s="39" t="s">
        <v>53</v>
      </c>
      <c r="H96" s="39" t="s">
        <v>15</v>
      </c>
      <c r="I96" s="14" t="str">
        <f aca="false">IF(H96="IC",-0.3,"")</f>
        <v/>
      </c>
      <c r="J96" s="14" t="n">
        <f aca="false">IF(H96="IV",-0.2,"")</f>
        <v>-0.2</v>
      </c>
      <c r="K96" s="14" t="str">
        <f aca="false">IF(H96="IP",-0.1,"")</f>
        <v/>
      </c>
      <c r="L96" s="14" t="str">
        <f aca="false">IF(H96="IM",0.1,"")</f>
        <v/>
      </c>
      <c r="M96" s="14" t="str">
        <f aca="false">IF(H96="SC",0.2,"")</f>
        <v/>
      </c>
      <c r="N96" s="15" t="str">
        <f aca="false">IF(H96="???",0.2,"")</f>
        <v/>
      </c>
      <c r="O96" s="40" t="s">
        <v>24</v>
      </c>
      <c r="P96" s="17" t="str">
        <f aca="false">IF(SUM(Q96:AI96)&gt;0,"",IF(SUM(Q96:AI96)=0,IF(O96&gt;0,1,"")))</f>
        <v/>
      </c>
      <c r="Q96" s="16" t="str">
        <f aca="false">IF(O96="🐭 Mouse",2,"")</f>
        <v/>
      </c>
      <c r="R96" s="16" t="str">
        <f aca="false">IF(O96="🕊 Pigeon",7,"")</f>
        <v/>
      </c>
      <c r="S96" s="16" t="n">
        <f aca="false">IF(O96="🐇 Rabbit",6,"")</f>
        <v>6</v>
      </c>
      <c r="T96" s="16" t="str">
        <f aca="false">IF(O96="🍼 Mammal",16,"")</f>
        <v/>
      </c>
      <c r="U96" s="16" t="str">
        <f aca="false">IF(O96="🐀 Rat",1,"")</f>
        <v/>
      </c>
      <c r="V96" s="16" t="str">
        <f aca="false">IF(O96="🐕 Dog",3,"")</f>
        <v/>
      </c>
      <c r="W96" s="16" t="str">
        <f aca="false">IF(O96="🐹 Guinea Pig",8,"")</f>
        <v/>
      </c>
      <c r="X96" s="16" t="str">
        <f aca="false">IF(O96="🐔 Chicken",9,"")</f>
        <v/>
      </c>
      <c r="Y96" s="16" t="str">
        <f aca="false">IF(O96="🐵 Monkey",5,"")</f>
        <v/>
      </c>
      <c r="Z96" s="16" t="str">
        <f aca="false">IF(O96="🐸 Frog",10,"")</f>
        <v/>
      </c>
      <c r="AA96" s="16" t="str">
        <f aca="false">IF(O96="🐈 Cat",4,"")</f>
        <v/>
      </c>
      <c r="AB96" s="16" t="str">
        <f aca="false">IF(O96="Gecko",15,"")</f>
        <v/>
      </c>
      <c r="AC96" s="16" t="str">
        <f aca="false">IF(O96="Skink",14,"")</f>
        <v/>
      </c>
      <c r="AD96" s="16" t="str">
        <f aca="false">IF(O96="🐄 Cattle",17,"")</f>
        <v/>
      </c>
      <c r="AE96" s="16" t="str">
        <f aca="false">IF(O96="🐷 Pig",19,"")</f>
        <v/>
      </c>
      <c r="AF96" s="16" t="str">
        <f aca="false">IF(O96="Squirrel",11,"")</f>
        <v/>
      </c>
      <c r="AG96" s="16" t="str">
        <f aca="false">IF(O96="🐝 Honey Bee",20,"")</f>
        <v/>
      </c>
      <c r="AH96" s="16" t="str">
        <f aca="false">IF(O96="🦆 Duck",12,"")</f>
        <v/>
      </c>
      <c r="AI96" s="16" t="str">
        <f aca="false">IF(O96="🐦 Bird",13,"")</f>
        <v/>
      </c>
      <c r="AJ96" s="41" t="s">
        <v>185</v>
      </c>
      <c r="AK96" s="40" t="s">
        <v>186</v>
      </c>
      <c r="AL96" s="42" t="s">
        <v>50</v>
      </c>
      <c r="AM96" s="40" t="s">
        <v>51</v>
      </c>
      <c r="AN96" s="40"/>
    </row>
    <row r="97" customFormat="false" ht="15" hidden="false" customHeight="true" outlineLevel="0" collapsed="false">
      <c r="A97" s="38" t="s">
        <v>182</v>
      </c>
      <c r="B97" s="38" t="n">
        <v>7</v>
      </c>
      <c r="C97" s="32" t="n">
        <f aca="false">B97+IF(H97="IV",-0.2,IF(H97="IP",-0.1,IF(H97="IM",0.1,IF(H97="SC",0.2,IF(H97="IC (cerebral)",-0.3,0)))))</f>
        <v>6.8</v>
      </c>
      <c r="D97" s="33" t="n">
        <f aca="false">VALUE(MID(AJ97,1,FIND(" ",AJ97)))</f>
        <v>0.035</v>
      </c>
      <c r="E97" s="34" t="n">
        <f aca="false">IF(G97="LD50 (median)",1,IF(G97="LDLo (lowest)",0,IF(G97="LD",-1,"")))</f>
        <v>1</v>
      </c>
      <c r="F97" s="34" t="n">
        <f aca="false">IF(O97="🐀 Rat",1,IF(O97="🐭 Mouse",2,IF(O97="🐕 Dog",3,IF(O97="🐵 Monkey",5,IF(O97="🐈 Cat",4,IF(O97="🐇 Rabbit",6,IF(O97="🕊 Pigeon",7,IF(O97="🐹 Guinea Pig",8,IF(O97="🐔 Chicken",9,IF(O97="🐸 Frog",10,IF(O97="🍼 Mammal",10,0)))))))))))</f>
        <v>2</v>
      </c>
      <c r="G97" s="39" t="s">
        <v>47</v>
      </c>
      <c r="H97" s="39" t="s">
        <v>15</v>
      </c>
      <c r="I97" s="14" t="str">
        <f aca="false">IF(H97="IC",-0.3,"")</f>
        <v/>
      </c>
      <c r="J97" s="14" t="n">
        <f aca="false">IF(H97="IV",-0.2,"")</f>
        <v>-0.2</v>
      </c>
      <c r="K97" s="14" t="str">
        <f aca="false">IF(H97="IP",-0.1,"")</f>
        <v/>
      </c>
      <c r="L97" s="14" t="str">
        <f aca="false">IF(H97="IM",0.1,"")</f>
        <v/>
      </c>
      <c r="M97" s="14" t="str">
        <f aca="false">IF(H97="SC",0.2,"")</f>
        <v/>
      </c>
      <c r="N97" s="15" t="str">
        <f aca="false">IF(H97="???",0.2,"")</f>
        <v/>
      </c>
      <c r="O97" s="40" t="s">
        <v>22</v>
      </c>
      <c r="P97" s="17" t="str">
        <f aca="false">IF(SUM(Q97:AI97)&gt;0,"",IF(SUM(Q97:AI97)=0,IF(O97&gt;0,1,"")))</f>
        <v/>
      </c>
      <c r="Q97" s="16" t="n">
        <f aca="false">IF(O97="🐭 Mouse",2,"")</f>
        <v>2</v>
      </c>
      <c r="R97" s="16" t="str">
        <f aca="false">IF(O97="🕊 Pigeon",7,"")</f>
        <v/>
      </c>
      <c r="S97" s="16" t="str">
        <f aca="false">IF(O97="🐇 Rabbit",6,"")</f>
        <v/>
      </c>
      <c r="T97" s="16" t="str">
        <f aca="false">IF(O97="🍼 Mammal",16,"")</f>
        <v/>
      </c>
      <c r="U97" s="16" t="str">
        <f aca="false">IF(O97="🐀 Rat",1,"")</f>
        <v/>
      </c>
      <c r="V97" s="16" t="str">
        <f aca="false">IF(O97="🐕 Dog",3,"")</f>
        <v/>
      </c>
      <c r="W97" s="16" t="str">
        <f aca="false">IF(O97="🐹 Guinea Pig",8,"")</f>
        <v/>
      </c>
      <c r="X97" s="16" t="str">
        <f aca="false">IF(O97="🐔 Chicken",9,"")</f>
        <v/>
      </c>
      <c r="Y97" s="16" t="str">
        <f aca="false">IF(O97="🐵 Monkey",5,"")</f>
        <v/>
      </c>
      <c r="Z97" s="16" t="str">
        <f aca="false">IF(O97="🐸 Frog",10,"")</f>
        <v/>
      </c>
      <c r="AA97" s="16" t="str">
        <f aca="false">IF(O97="🐈 Cat",4,"")</f>
        <v/>
      </c>
      <c r="AB97" s="16" t="str">
        <f aca="false">IF(O97="Gecko",15,"")</f>
        <v/>
      </c>
      <c r="AC97" s="16" t="str">
        <f aca="false">IF(O97="Skink",14,"")</f>
        <v/>
      </c>
      <c r="AD97" s="16" t="str">
        <f aca="false">IF(O97="🐄 Cattle",17,"")</f>
        <v/>
      </c>
      <c r="AE97" s="16" t="str">
        <f aca="false">IF(O97="🐷 Pig",19,"")</f>
        <v/>
      </c>
      <c r="AF97" s="16" t="str">
        <f aca="false">IF(O97="Squirrel",11,"")</f>
        <v/>
      </c>
      <c r="AG97" s="16" t="str">
        <f aca="false">IF(O97="🐝 Honey Bee",20,"")</f>
        <v/>
      </c>
      <c r="AH97" s="16" t="str">
        <f aca="false">IF(O97="🦆 Duck",12,"")</f>
        <v/>
      </c>
      <c r="AI97" s="16" t="str">
        <f aca="false">IF(O97="🐦 Bird",13,"")</f>
        <v/>
      </c>
      <c r="AJ97" s="41" t="s">
        <v>187</v>
      </c>
      <c r="AK97" s="40" t="s">
        <v>188</v>
      </c>
      <c r="AL97" s="42" t="s">
        <v>50</v>
      </c>
      <c r="AM97" s="40" t="s">
        <v>51</v>
      </c>
      <c r="AN97" s="40"/>
    </row>
    <row r="98" customFormat="false" ht="15" hidden="false" customHeight="true" outlineLevel="0" collapsed="false">
      <c r="A98" s="38" t="s">
        <v>182</v>
      </c>
      <c r="B98" s="38" t="n">
        <v>7</v>
      </c>
      <c r="C98" s="32" t="n">
        <f aca="false">B98+IF(H98="IV",-0.2,IF(H98="IP",-0.1,IF(H98="IM",0.1,IF(H98="SC",0.2,IF(H98="IC (cerebral)",-0.3,0)))))</f>
        <v>6.8</v>
      </c>
      <c r="D98" s="33" t="n">
        <f aca="false">VALUE(MID(AJ98,1,FIND(" ",AJ98)))</f>
        <v>0.08</v>
      </c>
      <c r="E98" s="34" t="n">
        <f aca="false">IF(G98="LD50 (median)",1,IF(G98="LDLo (lowest)",0,IF(G98="LD",-1,"")))</f>
        <v>1</v>
      </c>
      <c r="F98" s="34" t="n">
        <f aca="false">IF(O98="🐀 Rat",1,IF(O98="🐭 Mouse",2,IF(O98="🐕 Dog",3,IF(O98="🐵 Monkey",5,IF(O98="🐈 Cat",4,IF(O98="🐇 Rabbit",6,IF(O98="🕊 Pigeon",7,IF(O98="🐹 Guinea Pig",8,IF(O98="🐔 Chicken",9,IF(O98="🐸 Frog",10,IF(O98="🍼 Mammal",10,0)))))))))))</f>
        <v>10</v>
      </c>
      <c r="G98" s="39" t="s">
        <v>47</v>
      </c>
      <c r="H98" s="39" t="s">
        <v>15</v>
      </c>
      <c r="I98" s="14" t="str">
        <f aca="false">IF(H98="IC",-0.3,"")</f>
        <v/>
      </c>
      <c r="J98" s="14" t="n">
        <f aca="false">IF(H98="IV",-0.2,"")</f>
        <v>-0.2</v>
      </c>
      <c r="K98" s="14" t="str">
        <f aca="false">IF(H98="IP",-0.1,"")</f>
        <v/>
      </c>
      <c r="L98" s="14" t="str">
        <f aca="false">IF(H98="IM",0.1,"")</f>
        <v/>
      </c>
      <c r="M98" s="14" t="str">
        <f aca="false">IF(H98="SC",0.2,"")</f>
        <v/>
      </c>
      <c r="N98" s="15" t="str">
        <f aca="false">IF(H98="???",0.2,"")</f>
        <v/>
      </c>
      <c r="O98" s="40" t="s">
        <v>25</v>
      </c>
      <c r="P98" s="17" t="str">
        <f aca="false">IF(SUM(Q98:AI98)&gt;0,"",IF(SUM(Q98:AI98)=0,IF(O98&gt;0,1,"")))</f>
        <v/>
      </c>
      <c r="Q98" s="16" t="str">
        <f aca="false">IF(O98="🐭 Mouse",2,"")</f>
        <v/>
      </c>
      <c r="R98" s="16" t="str">
        <f aca="false">IF(O98="🕊 Pigeon",7,"")</f>
        <v/>
      </c>
      <c r="S98" s="16" t="str">
        <f aca="false">IF(O98="🐇 Rabbit",6,"")</f>
        <v/>
      </c>
      <c r="T98" s="16" t="n">
        <f aca="false">IF(O98="🍼 Mammal",16,"")</f>
        <v>16</v>
      </c>
      <c r="U98" s="16" t="str">
        <f aca="false">IF(O98="🐀 Rat",1,"")</f>
        <v/>
      </c>
      <c r="V98" s="16" t="str">
        <f aca="false">IF(O98="🐕 Dog",3,"")</f>
        <v/>
      </c>
      <c r="W98" s="16" t="str">
        <f aca="false">IF(O98="🐹 Guinea Pig",8,"")</f>
        <v/>
      </c>
      <c r="X98" s="16" t="str">
        <f aca="false">IF(O98="🐔 Chicken",9,"")</f>
        <v/>
      </c>
      <c r="Y98" s="16" t="str">
        <f aca="false">IF(O98="🐵 Monkey",5,"")</f>
        <v/>
      </c>
      <c r="Z98" s="16" t="str">
        <f aca="false">IF(O98="🐸 Frog",10,"")</f>
        <v/>
      </c>
      <c r="AA98" s="16" t="str">
        <f aca="false">IF(O98="🐈 Cat",4,"")</f>
        <v/>
      </c>
      <c r="AB98" s="16" t="str">
        <f aca="false">IF(O98="Gecko",15,"")</f>
        <v/>
      </c>
      <c r="AC98" s="16" t="str">
        <f aca="false">IF(O98="Skink",14,"")</f>
        <v/>
      </c>
      <c r="AD98" s="16" t="str">
        <f aca="false">IF(O98="🐄 Cattle",17,"")</f>
        <v/>
      </c>
      <c r="AE98" s="16" t="str">
        <f aca="false">IF(O98="🐷 Pig",19,"")</f>
        <v/>
      </c>
      <c r="AF98" s="16" t="str">
        <f aca="false">IF(O98="Squirrel",11,"")</f>
        <v/>
      </c>
      <c r="AG98" s="16" t="str">
        <f aca="false">IF(O98="🐝 Honey Bee",20,"")</f>
        <v/>
      </c>
      <c r="AH98" s="16" t="str">
        <f aca="false">IF(O98="🦆 Duck",12,"")</f>
        <v/>
      </c>
      <c r="AI98" s="16" t="str">
        <f aca="false">IF(O98="🐦 Bird",13,"")</f>
        <v/>
      </c>
      <c r="AJ98" s="41" t="s">
        <v>189</v>
      </c>
      <c r="AK98" s="40" t="s">
        <v>79</v>
      </c>
      <c r="AL98" s="42" t="s">
        <v>50</v>
      </c>
      <c r="AM98" s="40" t="s">
        <v>51</v>
      </c>
      <c r="AN98" s="40"/>
    </row>
    <row r="99" customFormat="false" ht="30" hidden="false" customHeight="true" outlineLevel="0" collapsed="false">
      <c r="A99" s="38" t="s">
        <v>182</v>
      </c>
      <c r="B99" s="38" t="n">
        <v>7</v>
      </c>
      <c r="C99" s="32" t="n">
        <f aca="false">B99+IF(H99="IV",-0.2,IF(H99="IP",-0.1,IF(H99="IM",0.1,IF(H99="SC",0.2,IF(H99="IC (cerebral)",-0.3,0)))))</f>
        <v>6.8</v>
      </c>
      <c r="D99" s="33" t="n">
        <f aca="false">VALUE(MID(AJ99,1,FIND(" ",AJ99)))</f>
        <v>0.1</v>
      </c>
      <c r="E99" s="34" t="n">
        <f aca="false">IF(G99="LD50 (median)",1,IF(G99="LDLo (lowest)",0,IF(G99="LD",-1,"")))</f>
        <v>0</v>
      </c>
      <c r="F99" s="34" t="n">
        <f aca="false">IF(O99="🐀 Rat",1,IF(O99="🐭 Mouse",2,IF(O99="🐕 Dog",3,IF(O99="🐵 Monkey",5,IF(O99="🐈 Cat",4,IF(O99="🐇 Rabbit",6,IF(O99="🕊 Pigeon",7,IF(O99="🐹 Guinea Pig",8,IF(O99="🐔 Chicken",9,IF(O99="🐸 Frog",10,IF(O99="🍼 Mammal",10,0)))))))))))</f>
        <v>3</v>
      </c>
      <c r="G99" s="39" t="s">
        <v>53</v>
      </c>
      <c r="H99" s="39" t="s">
        <v>15</v>
      </c>
      <c r="I99" s="14" t="str">
        <f aca="false">IF(H99="IC",-0.3,"")</f>
        <v/>
      </c>
      <c r="J99" s="14" t="n">
        <f aca="false">IF(H99="IV",-0.2,"")</f>
        <v>-0.2</v>
      </c>
      <c r="K99" s="14" t="str">
        <f aca="false">IF(H99="IP",-0.1,"")</f>
        <v/>
      </c>
      <c r="L99" s="14" t="str">
        <f aca="false">IF(H99="IM",0.1,"")</f>
        <v/>
      </c>
      <c r="M99" s="14" t="str">
        <f aca="false">IF(H99="SC",0.2,"")</f>
        <v/>
      </c>
      <c r="N99" s="15" t="str">
        <f aca="false">IF(H99="???",0.2,"")</f>
        <v/>
      </c>
      <c r="O99" s="40" t="s">
        <v>27</v>
      </c>
      <c r="P99" s="17" t="str">
        <f aca="false">IF(SUM(Q99:AI99)&gt;0,"",IF(SUM(Q99:AI99)=0,IF(O99&gt;0,1,"")))</f>
        <v/>
      </c>
      <c r="Q99" s="16" t="str">
        <f aca="false">IF(O99="🐭 Mouse",2,"")</f>
        <v/>
      </c>
      <c r="R99" s="16" t="str">
        <f aca="false">IF(O99="🕊 Pigeon",7,"")</f>
        <v/>
      </c>
      <c r="S99" s="16" t="str">
        <f aca="false">IF(O99="🐇 Rabbit",6,"")</f>
        <v/>
      </c>
      <c r="T99" s="16" t="str">
        <f aca="false">IF(O99="🍼 Mammal",16,"")</f>
        <v/>
      </c>
      <c r="U99" s="16" t="str">
        <f aca="false">IF(O99="🐀 Rat",1,"")</f>
        <v/>
      </c>
      <c r="V99" s="16" t="n">
        <f aca="false">IF(O99="🐕 Dog",3,"")</f>
        <v>3</v>
      </c>
      <c r="W99" s="16" t="str">
        <f aca="false">IF(O99="🐹 Guinea Pig",8,"")</f>
        <v/>
      </c>
      <c r="X99" s="16" t="str">
        <f aca="false">IF(O99="🐔 Chicken",9,"")</f>
        <v/>
      </c>
      <c r="Y99" s="16" t="str">
        <f aca="false">IF(O99="🐵 Monkey",5,"")</f>
        <v/>
      </c>
      <c r="Z99" s="16" t="str">
        <f aca="false">IF(O99="🐸 Frog",10,"")</f>
        <v/>
      </c>
      <c r="AA99" s="16" t="str">
        <f aca="false">IF(O99="🐈 Cat",4,"")</f>
        <v/>
      </c>
      <c r="AB99" s="16" t="str">
        <f aca="false">IF(O99="Gecko",15,"")</f>
        <v/>
      </c>
      <c r="AC99" s="16" t="str">
        <f aca="false">IF(O99="Skink",14,"")</f>
        <v/>
      </c>
      <c r="AD99" s="16" t="str">
        <f aca="false">IF(O99="🐄 Cattle",17,"")</f>
        <v/>
      </c>
      <c r="AE99" s="16" t="str">
        <f aca="false">IF(O99="🐷 Pig",19,"")</f>
        <v/>
      </c>
      <c r="AF99" s="16" t="str">
        <f aca="false">IF(O99="Squirrel",11,"")</f>
        <v/>
      </c>
      <c r="AG99" s="16" t="str">
        <f aca="false">IF(O99="🐝 Honey Bee",20,"")</f>
        <v/>
      </c>
      <c r="AH99" s="16" t="str">
        <f aca="false">IF(O99="🦆 Duck",12,"")</f>
        <v/>
      </c>
      <c r="AI99" s="16" t="str">
        <f aca="false">IF(O99="🐦 Bird",13,"")</f>
        <v/>
      </c>
      <c r="AJ99" s="41" t="s">
        <v>134</v>
      </c>
      <c r="AK99" s="40" t="s">
        <v>190</v>
      </c>
      <c r="AL99" s="42" t="s">
        <v>50</v>
      </c>
      <c r="AM99" s="40" t="s">
        <v>51</v>
      </c>
      <c r="AN99" s="40"/>
    </row>
    <row r="100" customFormat="false" ht="30" hidden="false" customHeight="true" outlineLevel="0" collapsed="false">
      <c r="A100" s="38" t="s">
        <v>182</v>
      </c>
      <c r="B100" s="38" t="n">
        <v>7</v>
      </c>
      <c r="C100" s="32" t="n">
        <f aca="false">B100+IF(H100="IV",-0.2,IF(H100="IP",-0.1,IF(H100="IM",0.1,IF(H100="SC",0.2,IF(H100="IC (cerebral)",-0.3,0)))))</f>
        <v>6.8</v>
      </c>
      <c r="D100" s="33" t="n">
        <f aca="false">VALUE(MID(AJ100,1,FIND(" ",AJ100)))</f>
        <v>0.102</v>
      </c>
      <c r="E100" s="34" t="n">
        <f aca="false">IF(G100="LD50 (median)",1,IF(G100="LDLo (lowest)",0,IF(G100="LD",-1,"")))</f>
        <v>1</v>
      </c>
      <c r="F100" s="34" t="n">
        <f aca="false">IF(O100="🐀 Rat",1,IF(O100="🐭 Mouse",2,IF(O100="🐕 Dog",3,IF(O100="🐵 Monkey",5,IF(O100="🐈 Cat",4,IF(O100="🐇 Rabbit",6,IF(O100="🕊 Pigeon",7,IF(O100="🐹 Guinea Pig",8,IF(O100="🐔 Chicken",9,IF(O100="🐸 Frog",10,IF(O100="🍼 Mammal",10,0)))))))))))</f>
        <v>2</v>
      </c>
      <c r="G100" s="39" t="s">
        <v>47</v>
      </c>
      <c r="H100" s="39" t="s">
        <v>15</v>
      </c>
      <c r="I100" s="14" t="str">
        <f aca="false">IF(H100="IC",-0.3,"")</f>
        <v/>
      </c>
      <c r="J100" s="14" t="n">
        <f aca="false">IF(H100="IV",-0.2,"")</f>
        <v>-0.2</v>
      </c>
      <c r="K100" s="14" t="str">
        <f aca="false">IF(H100="IP",-0.1,"")</f>
        <v/>
      </c>
      <c r="L100" s="14" t="str">
        <f aca="false">IF(H100="IM",0.1,"")</f>
        <v/>
      </c>
      <c r="M100" s="14" t="str">
        <f aca="false">IF(H100="SC",0.2,"")</f>
        <v/>
      </c>
      <c r="N100" s="15" t="str">
        <f aca="false">IF(H100="???",0.2,"")</f>
        <v/>
      </c>
      <c r="O100" s="40" t="s">
        <v>22</v>
      </c>
      <c r="P100" s="17" t="str">
        <f aca="false">IF(SUM(Q100:AI100)&gt;0,"",IF(SUM(Q100:AI100)=0,IF(O100&gt;0,1,"")))</f>
        <v/>
      </c>
      <c r="Q100" s="16" t="n">
        <f aca="false">IF(O100="🐭 Mouse",2,"")</f>
        <v>2</v>
      </c>
      <c r="R100" s="16" t="str">
        <f aca="false">IF(O100="🕊 Pigeon",7,"")</f>
        <v/>
      </c>
      <c r="S100" s="16" t="str">
        <f aca="false">IF(O100="🐇 Rabbit",6,"")</f>
        <v/>
      </c>
      <c r="T100" s="16" t="str">
        <f aca="false">IF(O100="🍼 Mammal",16,"")</f>
        <v/>
      </c>
      <c r="U100" s="16" t="str">
        <f aca="false">IF(O100="🐀 Rat",1,"")</f>
        <v/>
      </c>
      <c r="V100" s="16" t="str">
        <f aca="false">IF(O100="🐕 Dog",3,"")</f>
        <v/>
      </c>
      <c r="W100" s="16" t="str">
        <f aca="false">IF(O100="🐹 Guinea Pig",8,"")</f>
        <v/>
      </c>
      <c r="X100" s="16" t="str">
        <f aca="false">IF(O100="🐔 Chicken",9,"")</f>
        <v/>
      </c>
      <c r="Y100" s="16" t="str">
        <f aca="false">IF(O100="🐵 Monkey",5,"")</f>
        <v/>
      </c>
      <c r="Z100" s="16" t="str">
        <f aca="false">IF(O100="🐸 Frog",10,"")</f>
        <v/>
      </c>
      <c r="AA100" s="16" t="str">
        <f aca="false">IF(O100="🐈 Cat",4,"")</f>
        <v/>
      </c>
      <c r="AB100" s="16" t="str">
        <f aca="false">IF(O100="Gecko",15,"")</f>
        <v/>
      </c>
      <c r="AC100" s="16" t="str">
        <f aca="false">IF(O100="Skink",14,"")</f>
        <v/>
      </c>
      <c r="AD100" s="16" t="str">
        <f aca="false">IF(O100="🐄 Cattle",17,"")</f>
        <v/>
      </c>
      <c r="AE100" s="16" t="str">
        <f aca="false">IF(O100="🐷 Pig",19,"")</f>
        <v/>
      </c>
      <c r="AF100" s="16" t="str">
        <f aca="false">IF(O100="Squirrel",11,"")</f>
        <v/>
      </c>
      <c r="AG100" s="16" t="str">
        <f aca="false">IF(O100="🐝 Honey Bee",20,"")</f>
        <v/>
      </c>
      <c r="AH100" s="16" t="str">
        <f aca="false">IF(O100="🦆 Duck",12,"")</f>
        <v/>
      </c>
      <c r="AI100" s="16" t="str">
        <f aca="false">IF(O100="🐦 Bird",13,"")</f>
        <v/>
      </c>
      <c r="AJ100" s="41" t="s">
        <v>191</v>
      </c>
      <c r="AK100" s="40"/>
      <c r="AL100" s="42" t="s">
        <v>192</v>
      </c>
      <c r="AM100" s="40" t="s">
        <v>59</v>
      </c>
      <c r="AN100" s="40"/>
    </row>
    <row r="101" customFormat="false" ht="30" hidden="false" customHeight="true" outlineLevel="0" collapsed="false">
      <c r="A101" s="38" t="s">
        <v>182</v>
      </c>
      <c r="B101" s="38" t="n">
        <v>7</v>
      </c>
      <c r="C101" s="32" t="n">
        <f aca="false">B101+IF(H101="IV",-0.2,IF(H101="IP",-0.1,IF(H101="IM",0.1,IF(H101="SC",0.2,IF(H101="IC (cerebral)",-0.3,0)))))</f>
        <v>6.8</v>
      </c>
      <c r="D101" s="33" t="n">
        <f aca="false">VALUE(MID(AJ101,1,FIND(" ",AJ101)))</f>
        <v>0.135</v>
      </c>
      <c r="E101" s="34" t="n">
        <f aca="false">IF(G101="LD50 (median)",1,IF(G101="LDLo (lowest)",0,IF(G101="LD",-1,"")))</f>
        <v>1</v>
      </c>
      <c r="F101" s="34" t="n">
        <f aca="false">IF(O101="🐀 Rat",1,IF(O101="🐭 Mouse",2,IF(O101="🐕 Dog",3,IF(O101="🐵 Monkey",5,IF(O101="🐈 Cat",4,IF(O101="🐇 Rabbit",6,IF(O101="🕊 Pigeon",7,IF(O101="🐹 Guinea Pig",8,IF(O101="🐔 Chicken",9,IF(O101="🐸 Frog",10,IF(O101="🍼 Mammal",10,0)))))))))))</f>
        <v>2</v>
      </c>
      <c r="G101" s="39" t="s">
        <v>47</v>
      </c>
      <c r="H101" s="39" t="s">
        <v>15</v>
      </c>
      <c r="I101" s="14" t="str">
        <f aca="false">IF(H101="IC",-0.3,"")</f>
        <v/>
      </c>
      <c r="J101" s="14" t="n">
        <f aca="false">IF(H101="IV",-0.2,"")</f>
        <v>-0.2</v>
      </c>
      <c r="K101" s="14" t="str">
        <f aca="false">IF(H101="IP",-0.1,"")</f>
        <v/>
      </c>
      <c r="L101" s="14" t="str">
        <f aca="false">IF(H101="IM",0.1,"")</f>
        <v/>
      </c>
      <c r="M101" s="14" t="str">
        <f aca="false">IF(H101="SC",0.2,"")</f>
        <v/>
      </c>
      <c r="N101" s="15" t="str">
        <f aca="false">IF(H101="???",0.2,"")</f>
        <v/>
      </c>
      <c r="O101" s="40" t="s">
        <v>22</v>
      </c>
      <c r="P101" s="17" t="str">
        <f aca="false">IF(SUM(Q101:AI101)&gt;0,"",IF(SUM(Q101:AI101)=0,IF(O101&gt;0,1,"")))</f>
        <v/>
      </c>
      <c r="Q101" s="16" t="n">
        <f aca="false">IF(O101="🐭 Mouse",2,"")</f>
        <v>2</v>
      </c>
      <c r="R101" s="16" t="str">
        <f aca="false">IF(O101="🕊 Pigeon",7,"")</f>
        <v/>
      </c>
      <c r="S101" s="16" t="str">
        <f aca="false">IF(O101="🐇 Rabbit",6,"")</f>
        <v/>
      </c>
      <c r="T101" s="16" t="str">
        <f aca="false">IF(O101="🍼 Mammal",16,"")</f>
        <v/>
      </c>
      <c r="U101" s="16" t="str">
        <f aca="false">IF(O101="🐀 Rat",1,"")</f>
        <v/>
      </c>
      <c r="V101" s="16" t="str">
        <f aca="false">IF(O101="🐕 Dog",3,"")</f>
        <v/>
      </c>
      <c r="W101" s="16" t="str">
        <f aca="false">IF(O101="🐹 Guinea Pig",8,"")</f>
        <v/>
      </c>
      <c r="X101" s="16" t="str">
        <f aca="false">IF(O101="🐔 Chicken",9,"")</f>
        <v/>
      </c>
      <c r="Y101" s="16" t="str">
        <f aca="false">IF(O101="🐵 Monkey",5,"")</f>
        <v/>
      </c>
      <c r="Z101" s="16" t="str">
        <f aca="false">IF(O101="🐸 Frog",10,"")</f>
        <v/>
      </c>
      <c r="AA101" s="16" t="str">
        <f aca="false">IF(O101="🐈 Cat",4,"")</f>
        <v/>
      </c>
      <c r="AB101" s="16" t="str">
        <f aca="false">IF(O101="Gecko",15,"")</f>
        <v/>
      </c>
      <c r="AC101" s="16" t="str">
        <f aca="false">IF(O101="Skink",14,"")</f>
        <v/>
      </c>
      <c r="AD101" s="16" t="str">
        <f aca="false">IF(O101="🐄 Cattle",17,"")</f>
        <v/>
      </c>
      <c r="AE101" s="16" t="str">
        <f aca="false">IF(O101="🐷 Pig",19,"")</f>
        <v/>
      </c>
      <c r="AF101" s="16" t="str">
        <f aca="false">IF(O101="Squirrel",11,"")</f>
        <v/>
      </c>
      <c r="AG101" s="16" t="str">
        <f aca="false">IF(O101="🐝 Honey Bee",20,"")</f>
        <v/>
      </c>
      <c r="AH101" s="16" t="str">
        <f aca="false">IF(O101="🦆 Duck",12,"")</f>
        <v/>
      </c>
      <c r="AI101" s="16" t="str">
        <f aca="false">IF(O101="🐦 Bird",13,"")</f>
        <v/>
      </c>
      <c r="AJ101" s="41" t="s">
        <v>193</v>
      </c>
      <c r="AK101" s="40"/>
      <c r="AL101" s="42" t="s">
        <v>76</v>
      </c>
      <c r="AM101" s="40" t="s">
        <v>59</v>
      </c>
      <c r="AN101" s="40" t="s">
        <v>194</v>
      </c>
    </row>
    <row r="102" customFormat="false" ht="45" hidden="false" customHeight="true" outlineLevel="0" collapsed="false">
      <c r="A102" s="38" t="s">
        <v>182</v>
      </c>
      <c r="B102" s="38" t="n">
        <v>7</v>
      </c>
      <c r="C102" s="32" t="n">
        <f aca="false">B102+IF(H102="IV",-0.2,IF(H102="IP",-0.1,IF(H102="IM",0.1,IF(H102="SC",0.2,IF(H102="IC (cerebral)",-0.3,0)))))</f>
        <v>6.8</v>
      </c>
      <c r="D102" s="33" t="n">
        <f aca="false">VALUE(MID(AJ102,1,FIND(" ",AJ102)))</f>
        <v>0.2</v>
      </c>
      <c r="E102" s="34" t="n">
        <f aca="false">IF(G102="LD50 (median)",1,IF(G102="LDLo (lowest)",0,IF(G102="LD",-1,"")))</f>
        <v>1</v>
      </c>
      <c r="F102" s="34" t="n">
        <f aca="false">IF(O102="🐀 Rat",1,IF(O102="🐭 Mouse",2,IF(O102="🐕 Dog",3,IF(O102="🐵 Monkey",5,IF(O102="🐈 Cat",4,IF(O102="🐇 Rabbit",6,IF(O102="🕊 Pigeon",7,IF(O102="🐹 Guinea Pig",8,IF(O102="🐔 Chicken",9,IF(O102="🐸 Frog",10,IF(O102="🍼 Mammal",10,0)))))))))))</f>
        <v>2</v>
      </c>
      <c r="G102" s="39" t="s">
        <v>47</v>
      </c>
      <c r="H102" s="39" t="s">
        <v>15</v>
      </c>
      <c r="I102" s="14" t="str">
        <f aca="false">IF(H102="IC",-0.3,"")</f>
        <v/>
      </c>
      <c r="J102" s="14" t="n">
        <f aca="false">IF(H102="IV",-0.2,"")</f>
        <v>-0.2</v>
      </c>
      <c r="K102" s="14" t="str">
        <f aca="false">IF(H102="IP",-0.1,"")</f>
        <v/>
      </c>
      <c r="L102" s="14" t="str">
        <f aca="false">IF(H102="IM",0.1,"")</f>
        <v/>
      </c>
      <c r="M102" s="14" t="str">
        <f aca="false">IF(H102="SC",0.2,"")</f>
        <v/>
      </c>
      <c r="N102" s="15" t="str">
        <f aca="false">IF(H102="???",0.2,"")</f>
        <v/>
      </c>
      <c r="O102" s="40" t="s">
        <v>22</v>
      </c>
      <c r="P102" s="17" t="str">
        <f aca="false">IF(SUM(Q102:AI102)&gt;0,"",IF(SUM(Q102:AI102)=0,IF(O102&gt;0,1,"")))</f>
        <v/>
      </c>
      <c r="Q102" s="16" t="n">
        <f aca="false">IF(O102="🐭 Mouse",2,"")</f>
        <v>2</v>
      </c>
      <c r="R102" s="16" t="str">
        <f aca="false">IF(O102="🕊 Pigeon",7,"")</f>
        <v/>
      </c>
      <c r="S102" s="16" t="str">
        <f aca="false">IF(O102="🐇 Rabbit",6,"")</f>
        <v/>
      </c>
      <c r="T102" s="16" t="str">
        <f aca="false">IF(O102="🍼 Mammal",16,"")</f>
        <v/>
      </c>
      <c r="U102" s="16" t="str">
        <f aca="false">IF(O102="🐀 Rat",1,"")</f>
        <v/>
      </c>
      <c r="V102" s="16" t="str">
        <f aca="false">IF(O102="🐕 Dog",3,"")</f>
        <v/>
      </c>
      <c r="W102" s="16" t="str">
        <f aca="false">IF(O102="🐹 Guinea Pig",8,"")</f>
        <v/>
      </c>
      <c r="X102" s="16" t="str">
        <f aca="false">IF(O102="🐔 Chicken",9,"")</f>
        <v/>
      </c>
      <c r="Y102" s="16" t="str">
        <f aca="false">IF(O102="🐵 Monkey",5,"")</f>
        <v/>
      </c>
      <c r="Z102" s="16" t="str">
        <f aca="false">IF(O102="🐸 Frog",10,"")</f>
        <v/>
      </c>
      <c r="AA102" s="16" t="str">
        <f aca="false">IF(O102="🐈 Cat",4,"")</f>
        <v/>
      </c>
      <c r="AB102" s="16" t="str">
        <f aca="false">IF(O102="Gecko",15,"")</f>
        <v/>
      </c>
      <c r="AC102" s="16" t="str">
        <f aca="false">IF(O102="Skink",14,"")</f>
        <v/>
      </c>
      <c r="AD102" s="16" t="str">
        <f aca="false">IF(O102="🐄 Cattle",17,"")</f>
        <v/>
      </c>
      <c r="AE102" s="16" t="str">
        <f aca="false">IF(O102="🐷 Pig",19,"")</f>
        <v/>
      </c>
      <c r="AF102" s="16" t="str">
        <f aca="false">IF(O102="Squirrel",11,"")</f>
        <v/>
      </c>
      <c r="AG102" s="16" t="str">
        <f aca="false">IF(O102="🐝 Honey Bee",20,"")</f>
        <v/>
      </c>
      <c r="AH102" s="16" t="str">
        <f aca="false">IF(O102="🦆 Duck",12,"")</f>
        <v/>
      </c>
      <c r="AI102" s="16" t="str">
        <f aca="false">IF(O102="🐦 Bird",13,"")</f>
        <v/>
      </c>
      <c r="AJ102" s="41" t="s">
        <v>171</v>
      </c>
      <c r="AK102" s="40"/>
      <c r="AL102" s="42" t="s">
        <v>76</v>
      </c>
      <c r="AM102" s="40" t="s">
        <v>59</v>
      </c>
      <c r="AN102" s="40" t="s">
        <v>195</v>
      </c>
    </row>
    <row r="103" customFormat="false" ht="30" hidden="false" customHeight="true" outlineLevel="0" collapsed="false">
      <c r="A103" s="38" t="s">
        <v>182</v>
      </c>
      <c r="B103" s="38" t="n">
        <v>7</v>
      </c>
      <c r="C103" s="32" t="n">
        <f aca="false">B103+IF(H103="IV",-0.2,IF(H103="IP",-0.1,IF(H103="IM",0.1,IF(H103="SC",0.2,IF(H103="IC (cerebral)",-0.3,0)))))</f>
        <v>6.8</v>
      </c>
      <c r="D103" s="33" t="n">
        <f aca="false">VALUE(MID(AJ103,1,FIND(" ",AJ103)))</f>
        <v>0.26</v>
      </c>
      <c r="E103" s="34" t="n">
        <f aca="false">IF(G103="LD50 (median)",1,IF(G103="LDLo (lowest)",0,IF(G103="LD",-1,"")))</f>
        <v>1</v>
      </c>
      <c r="F103" s="34" t="n">
        <f aca="false">IF(O103="🐀 Rat",1,IF(O103="🐭 Mouse",2,IF(O103="🐕 Dog",3,IF(O103="🐵 Monkey",5,IF(O103="🐈 Cat",4,IF(O103="🐇 Rabbit",6,IF(O103="🕊 Pigeon",7,IF(O103="🐹 Guinea Pig",8,IF(O103="🐔 Chicken",9,IF(O103="🐸 Frog",10,IF(O103="🍼 Mammal",10,0)))))))))))</f>
        <v>2</v>
      </c>
      <c r="G103" s="39" t="s">
        <v>47</v>
      </c>
      <c r="H103" s="39" t="s">
        <v>15</v>
      </c>
      <c r="I103" s="14" t="str">
        <f aca="false">IF(H103="IC",-0.3,"")</f>
        <v/>
      </c>
      <c r="J103" s="14" t="n">
        <f aca="false">IF(H103="IV",-0.2,"")</f>
        <v>-0.2</v>
      </c>
      <c r="K103" s="14" t="str">
        <f aca="false">IF(H103="IP",-0.1,"")</f>
        <v/>
      </c>
      <c r="L103" s="14" t="str">
        <f aca="false">IF(H103="IM",0.1,"")</f>
        <v/>
      </c>
      <c r="M103" s="14" t="str">
        <f aca="false">IF(H103="SC",0.2,"")</f>
        <v/>
      </c>
      <c r="N103" s="15" t="str">
        <f aca="false">IF(H103="???",0.2,"")</f>
        <v/>
      </c>
      <c r="O103" s="40" t="s">
        <v>22</v>
      </c>
      <c r="P103" s="17" t="str">
        <f aca="false">IF(SUM(Q103:AI103)&gt;0,"",IF(SUM(Q103:AI103)=0,IF(O103&gt;0,1,"")))</f>
        <v/>
      </c>
      <c r="Q103" s="16" t="n">
        <f aca="false">IF(O103="🐭 Mouse",2,"")</f>
        <v>2</v>
      </c>
      <c r="R103" s="16" t="str">
        <f aca="false">IF(O103="🕊 Pigeon",7,"")</f>
        <v/>
      </c>
      <c r="S103" s="16" t="str">
        <f aca="false">IF(O103="🐇 Rabbit",6,"")</f>
        <v/>
      </c>
      <c r="T103" s="16" t="str">
        <f aca="false">IF(O103="🍼 Mammal",16,"")</f>
        <v/>
      </c>
      <c r="U103" s="16" t="str">
        <f aca="false">IF(O103="🐀 Rat",1,"")</f>
        <v/>
      </c>
      <c r="V103" s="16" t="str">
        <f aca="false">IF(O103="🐕 Dog",3,"")</f>
        <v/>
      </c>
      <c r="W103" s="16" t="str">
        <f aca="false">IF(O103="🐹 Guinea Pig",8,"")</f>
        <v/>
      </c>
      <c r="X103" s="16" t="str">
        <f aca="false">IF(O103="🐔 Chicken",9,"")</f>
        <v/>
      </c>
      <c r="Y103" s="16" t="str">
        <f aca="false">IF(O103="🐵 Monkey",5,"")</f>
        <v/>
      </c>
      <c r="Z103" s="16" t="str">
        <f aca="false">IF(O103="🐸 Frog",10,"")</f>
        <v/>
      </c>
      <c r="AA103" s="16" t="str">
        <f aca="false">IF(O103="🐈 Cat",4,"")</f>
        <v/>
      </c>
      <c r="AB103" s="16" t="str">
        <f aca="false">IF(O103="Gecko",15,"")</f>
        <v/>
      </c>
      <c r="AC103" s="16" t="str">
        <f aca="false">IF(O103="Skink",14,"")</f>
        <v/>
      </c>
      <c r="AD103" s="16" t="str">
        <f aca="false">IF(O103="🐄 Cattle",17,"")</f>
        <v/>
      </c>
      <c r="AE103" s="16" t="str">
        <f aca="false">IF(O103="🐷 Pig",19,"")</f>
        <v/>
      </c>
      <c r="AF103" s="16" t="str">
        <f aca="false">IF(O103="Squirrel",11,"")</f>
        <v/>
      </c>
      <c r="AG103" s="16" t="str">
        <f aca="false">IF(O103="🐝 Honey Bee",20,"")</f>
        <v/>
      </c>
      <c r="AH103" s="16" t="str">
        <f aca="false">IF(O103="🦆 Duck",12,"")</f>
        <v/>
      </c>
      <c r="AI103" s="16" t="str">
        <f aca="false">IF(O103="🐦 Bird",13,"")</f>
        <v/>
      </c>
      <c r="AJ103" s="41" t="s">
        <v>196</v>
      </c>
      <c r="AK103" s="40"/>
      <c r="AL103" s="42" t="s">
        <v>76</v>
      </c>
      <c r="AM103" s="40" t="s">
        <v>59</v>
      </c>
      <c r="AN103" s="40" t="s">
        <v>197</v>
      </c>
    </row>
    <row r="104" customFormat="false" ht="30" hidden="false" customHeight="true" outlineLevel="0" collapsed="false">
      <c r="A104" s="38" t="s">
        <v>182</v>
      </c>
      <c r="B104" s="38" t="n">
        <v>7</v>
      </c>
      <c r="C104" s="32" t="n">
        <f aca="false">B104+IF(H104="IV",-0.2,IF(H104="IP",-0.1,IF(H104="IM",0.1,IF(H104="SC",0.2,IF(H104="IC (cerebral)",-0.3,0)))))</f>
        <v>6.9</v>
      </c>
      <c r="D104" s="33" t="n">
        <f aca="false">VALUE(MID(AJ104,1,FIND(" ",AJ104)))</f>
        <v>0.4</v>
      </c>
      <c r="E104" s="34" t="n">
        <f aca="false">IF(G104="LD50 (median)",1,IF(G104="LDLo (lowest)",0,IF(G104="LD",-1,"")))</f>
        <v>1</v>
      </c>
      <c r="F104" s="34" t="n">
        <f aca="false">IF(O104="🐀 Rat",1,IF(O104="🐭 Mouse",2,IF(O104="🐕 Dog",3,IF(O104="🐵 Monkey",5,IF(O104="🐈 Cat",4,IF(O104="🐇 Rabbit",6,IF(O104="🕊 Pigeon",7,IF(O104="🐹 Guinea Pig",8,IF(O104="🐔 Chicken",9,IF(O104="🐸 Frog",10,IF(O104="🍼 Mammal",10,0)))))))))))</f>
        <v>2</v>
      </c>
      <c r="G104" s="39" t="s">
        <v>47</v>
      </c>
      <c r="H104" s="39" t="s">
        <v>16</v>
      </c>
      <c r="I104" s="14" t="str">
        <f aca="false">IF(H104="IC",-0.3,"")</f>
        <v/>
      </c>
      <c r="J104" s="14" t="str">
        <f aca="false">IF(H104="IV",-0.2,"")</f>
        <v/>
      </c>
      <c r="K104" s="14" t="n">
        <f aca="false">IF(H104="IP",-0.1,"")</f>
        <v>-0.1</v>
      </c>
      <c r="L104" s="14" t="str">
        <f aca="false">IF(H104="IM",0.1,"")</f>
        <v/>
      </c>
      <c r="M104" s="14" t="str">
        <f aca="false">IF(H104="SC",0.2,"")</f>
        <v/>
      </c>
      <c r="N104" s="15" t="str">
        <f aca="false">IF(H104="???",0.2,"")</f>
        <v/>
      </c>
      <c r="O104" s="40" t="s">
        <v>22</v>
      </c>
      <c r="P104" s="17" t="str">
        <f aca="false">IF(SUM(Q104:AI104)&gt;0,"",IF(SUM(Q104:AI104)=0,IF(O104&gt;0,1,"")))</f>
        <v/>
      </c>
      <c r="Q104" s="16" t="n">
        <f aca="false">IF(O104="🐭 Mouse",2,"")</f>
        <v>2</v>
      </c>
      <c r="R104" s="16" t="str">
        <f aca="false">IF(O104="🕊 Pigeon",7,"")</f>
        <v/>
      </c>
      <c r="S104" s="16" t="str">
        <f aca="false">IF(O104="🐇 Rabbit",6,"")</f>
        <v/>
      </c>
      <c r="T104" s="16" t="str">
        <f aca="false">IF(O104="🍼 Mammal",16,"")</f>
        <v/>
      </c>
      <c r="U104" s="16" t="str">
        <f aca="false">IF(O104="🐀 Rat",1,"")</f>
        <v/>
      </c>
      <c r="V104" s="16" t="str">
        <f aca="false">IF(O104="🐕 Dog",3,"")</f>
        <v/>
      </c>
      <c r="W104" s="16" t="str">
        <f aca="false">IF(O104="🐹 Guinea Pig",8,"")</f>
        <v/>
      </c>
      <c r="X104" s="16" t="str">
        <f aca="false">IF(O104="🐔 Chicken",9,"")</f>
        <v/>
      </c>
      <c r="Y104" s="16" t="str">
        <f aca="false">IF(O104="🐵 Monkey",5,"")</f>
        <v/>
      </c>
      <c r="Z104" s="16" t="str">
        <f aca="false">IF(O104="🐸 Frog",10,"")</f>
        <v/>
      </c>
      <c r="AA104" s="16" t="str">
        <f aca="false">IF(O104="🐈 Cat",4,"")</f>
        <v/>
      </c>
      <c r="AB104" s="16" t="str">
        <f aca="false">IF(O104="Gecko",15,"")</f>
        <v/>
      </c>
      <c r="AC104" s="16" t="str">
        <f aca="false">IF(O104="Skink",14,"")</f>
        <v/>
      </c>
      <c r="AD104" s="16" t="str">
        <f aca="false">IF(O104="🐄 Cattle",17,"")</f>
        <v/>
      </c>
      <c r="AE104" s="16" t="str">
        <f aca="false">IF(O104="🐷 Pig",19,"")</f>
        <v/>
      </c>
      <c r="AF104" s="16" t="str">
        <f aca="false">IF(O104="Squirrel",11,"")</f>
        <v/>
      </c>
      <c r="AG104" s="16" t="str">
        <f aca="false">IF(O104="🐝 Honey Bee",20,"")</f>
        <v/>
      </c>
      <c r="AH104" s="16" t="str">
        <f aca="false">IF(O104="🦆 Duck",12,"")</f>
        <v/>
      </c>
      <c r="AI104" s="16" t="str">
        <f aca="false">IF(O104="🐦 Bird",13,"")</f>
        <v/>
      </c>
      <c r="AJ104" s="41" t="s">
        <v>198</v>
      </c>
      <c r="AK104" s="40" t="s">
        <v>168</v>
      </c>
      <c r="AL104" s="42" t="s">
        <v>50</v>
      </c>
      <c r="AM104" s="40" t="s">
        <v>51</v>
      </c>
      <c r="AN104" s="40"/>
    </row>
    <row r="105" customFormat="false" ht="30" hidden="false" customHeight="true" outlineLevel="0" collapsed="false">
      <c r="A105" s="38" t="s">
        <v>182</v>
      </c>
      <c r="B105" s="38" t="n">
        <v>7</v>
      </c>
      <c r="C105" s="32" t="n">
        <f aca="false">B105+IF(H105="IV",-0.2,IF(H105="IP",-0.1,IF(H105="IM",0.1,IF(H105="SC",0.2,IF(H105="IC (cerebral)",-0.3,0)))))</f>
        <v>7.1</v>
      </c>
      <c r="D105" s="33" t="n">
        <f aca="false">VALUE(MID(AJ105,1,FIND(" ",AJ105)))</f>
        <v>0.7</v>
      </c>
      <c r="E105" s="34" t="n">
        <f aca="false">IF(G105="LD50 (median)",1,IF(G105="LDLo (lowest)",0,IF(G105="LD",-1,"")))</f>
        <v>1</v>
      </c>
      <c r="F105" s="34" t="n">
        <f aca="false">IF(O105="🐀 Rat",1,IF(O105="🐭 Mouse",2,IF(O105="🐕 Dog",3,IF(O105="🐵 Monkey",5,IF(O105="🐈 Cat",4,IF(O105="🐇 Rabbit",6,IF(O105="🕊 Pigeon",7,IF(O105="🐹 Guinea Pig",8,IF(O105="🐔 Chicken",9,IF(O105="🐸 Frog",10,IF(O105="🍼 Mammal",10,0)))))))))))</f>
        <v>2</v>
      </c>
      <c r="G105" s="39" t="s">
        <v>47</v>
      </c>
      <c r="H105" s="39" t="s">
        <v>17</v>
      </c>
      <c r="I105" s="14" t="str">
        <f aca="false">IF(H105="IC",-0.3,"")</f>
        <v/>
      </c>
      <c r="J105" s="14" t="str">
        <f aca="false">IF(H105="IV",-0.2,"")</f>
        <v/>
      </c>
      <c r="K105" s="14" t="str">
        <f aca="false">IF(H105="IP",-0.1,"")</f>
        <v/>
      </c>
      <c r="L105" s="14" t="n">
        <f aca="false">IF(H105="IM",0.1,"")</f>
        <v>0.1</v>
      </c>
      <c r="M105" s="14" t="str">
        <f aca="false">IF(H105="SC",0.2,"")</f>
        <v/>
      </c>
      <c r="N105" s="15" t="str">
        <f aca="false">IF(H105="???",0.2,"")</f>
        <v/>
      </c>
      <c r="O105" s="40" t="s">
        <v>22</v>
      </c>
      <c r="P105" s="17" t="str">
        <f aca="false">IF(SUM(Q105:AI105)&gt;0,"",IF(SUM(Q105:AI105)=0,IF(O105&gt;0,1,"")))</f>
        <v/>
      </c>
      <c r="Q105" s="16" t="n">
        <f aca="false">IF(O105="🐭 Mouse",2,"")</f>
        <v>2</v>
      </c>
      <c r="R105" s="16" t="str">
        <f aca="false">IF(O105="🕊 Pigeon",7,"")</f>
        <v/>
      </c>
      <c r="S105" s="16" t="str">
        <f aca="false">IF(O105="🐇 Rabbit",6,"")</f>
        <v/>
      </c>
      <c r="T105" s="16" t="str">
        <f aca="false">IF(O105="🍼 Mammal",16,"")</f>
        <v/>
      </c>
      <c r="U105" s="16" t="str">
        <f aca="false">IF(O105="🐀 Rat",1,"")</f>
        <v/>
      </c>
      <c r="V105" s="16" t="str">
        <f aca="false">IF(O105="🐕 Dog",3,"")</f>
        <v/>
      </c>
      <c r="W105" s="16" t="str">
        <f aca="false">IF(O105="🐹 Guinea Pig",8,"")</f>
        <v/>
      </c>
      <c r="X105" s="16" t="str">
        <f aca="false">IF(O105="🐔 Chicken",9,"")</f>
        <v/>
      </c>
      <c r="Y105" s="16" t="str">
        <f aca="false">IF(O105="🐵 Monkey",5,"")</f>
        <v/>
      </c>
      <c r="Z105" s="16" t="str">
        <f aca="false">IF(O105="🐸 Frog",10,"")</f>
        <v/>
      </c>
      <c r="AA105" s="16" t="str">
        <f aca="false">IF(O105="🐈 Cat",4,"")</f>
        <v/>
      </c>
      <c r="AB105" s="16" t="str">
        <f aca="false">IF(O105="Gecko",15,"")</f>
        <v/>
      </c>
      <c r="AC105" s="16" t="str">
        <f aca="false">IF(O105="Skink",14,"")</f>
        <v/>
      </c>
      <c r="AD105" s="16" t="str">
        <f aca="false">IF(O105="🐄 Cattle",17,"")</f>
        <v/>
      </c>
      <c r="AE105" s="16" t="str">
        <f aca="false">IF(O105="🐷 Pig",19,"")</f>
        <v/>
      </c>
      <c r="AF105" s="16" t="str">
        <f aca="false">IF(O105="Squirrel",11,"")</f>
        <v/>
      </c>
      <c r="AG105" s="16" t="str">
        <f aca="false">IF(O105="🐝 Honey Bee",20,"")</f>
        <v/>
      </c>
      <c r="AH105" s="16" t="str">
        <f aca="false">IF(O105="🦆 Duck",12,"")</f>
        <v/>
      </c>
      <c r="AI105" s="16" t="str">
        <f aca="false">IF(O105="🐦 Bird",13,"")</f>
        <v/>
      </c>
      <c r="AJ105" s="41" t="s">
        <v>177</v>
      </c>
      <c r="AK105" s="40"/>
      <c r="AL105" s="42" t="s">
        <v>199</v>
      </c>
      <c r="AM105" s="40" t="s">
        <v>59</v>
      </c>
      <c r="AN105" s="40"/>
    </row>
    <row r="106" customFormat="false" ht="30" hidden="false" customHeight="true" outlineLevel="0" collapsed="false">
      <c r="A106" s="38" t="s">
        <v>182</v>
      </c>
      <c r="B106" s="38" t="n">
        <v>7</v>
      </c>
      <c r="C106" s="32" t="n">
        <f aca="false">B106+IF(H106="IV",-0.2,IF(H106="IP",-0.1,IF(H106="IM",0.1,IF(H106="SC",0.2,IF(H106="IC (cerebral)",-0.3,0)))))</f>
        <v>6.9</v>
      </c>
      <c r="D106" s="33" t="n">
        <f aca="false">VALUE(MID(AJ106,1,FIND(" ",AJ106)))</f>
        <v>0.89</v>
      </c>
      <c r="E106" s="34" t="n">
        <f aca="false">IF(G106="LD50 (median)",1,IF(G106="LDLo (lowest)",0,IF(G106="LD",-1,"")))</f>
        <v>1</v>
      </c>
      <c r="F106" s="34" t="n">
        <f aca="false">IF(O106="🐀 Rat",1,IF(O106="🐭 Mouse",2,IF(O106="🐕 Dog",3,IF(O106="🐵 Monkey",5,IF(O106="🐈 Cat",4,IF(O106="🐇 Rabbit",6,IF(O106="🕊 Pigeon",7,IF(O106="🐹 Guinea Pig",8,IF(O106="🐔 Chicken",9,IF(O106="🐸 Frog",10,IF(O106="🍼 Mammal",10,0)))))))))))</f>
        <v>1</v>
      </c>
      <c r="G106" s="39" t="s">
        <v>47</v>
      </c>
      <c r="H106" s="39" t="s">
        <v>16</v>
      </c>
      <c r="I106" s="14" t="str">
        <f aca="false">IF(H106="IC",-0.3,"")</f>
        <v/>
      </c>
      <c r="J106" s="14" t="str">
        <f aca="false">IF(H106="IV",-0.2,"")</f>
        <v/>
      </c>
      <c r="K106" s="14" t="n">
        <f aca="false">IF(H106="IP",-0.1,"")</f>
        <v>-0.1</v>
      </c>
      <c r="L106" s="14" t="str">
        <f aca="false">IF(H106="IM",0.1,"")</f>
        <v/>
      </c>
      <c r="M106" s="14" t="str">
        <f aca="false">IF(H106="SC",0.2,"")</f>
        <v/>
      </c>
      <c r="N106" s="15" t="str">
        <f aca="false">IF(H106="???",0.2,"")</f>
        <v/>
      </c>
      <c r="O106" s="40" t="s">
        <v>26</v>
      </c>
      <c r="P106" s="17" t="str">
        <f aca="false">IF(SUM(Q106:AI106)&gt;0,"",IF(SUM(Q106:AI106)=0,IF(O106&gt;0,1,"")))</f>
        <v/>
      </c>
      <c r="Q106" s="16" t="str">
        <f aca="false">IF(O106="🐭 Mouse",2,"")</f>
        <v/>
      </c>
      <c r="R106" s="16" t="str">
        <f aca="false">IF(O106="🕊 Pigeon",7,"")</f>
        <v/>
      </c>
      <c r="S106" s="16" t="str">
        <f aca="false">IF(O106="🐇 Rabbit",6,"")</f>
        <v/>
      </c>
      <c r="T106" s="16" t="str">
        <f aca="false">IF(O106="🍼 Mammal",16,"")</f>
        <v/>
      </c>
      <c r="U106" s="16" t="n">
        <f aca="false">IF(O106="🐀 Rat",1,"")</f>
        <v>1</v>
      </c>
      <c r="V106" s="16" t="str">
        <f aca="false">IF(O106="🐕 Dog",3,"")</f>
        <v/>
      </c>
      <c r="W106" s="16" t="str">
        <f aca="false">IF(O106="🐹 Guinea Pig",8,"")</f>
        <v/>
      </c>
      <c r="X106" s="16" t="str">
        <f aca="false">IF(O106="🐔 Chicken",9,"")</f>
        <v/>
      </c>
      <c r="Y106" s="16" t="str">
        <f aca="false">IF(O106="🐵 Monkey",5,"")</f>
        <v/>
      </c>
      <c r="Z106" s="16" t="str">
        <f aca="false">IF(O106="🐸 Frog",10,"")</f>
        <v/>
      </c>
      <c r="AA106" s="16" t="str">
        <f aca="false">IF(O106="🐈 Cat",4,"")</f>
        <v/>
      </c>
      <c r="AB106" s="16" t="str">
        <f aca="false">IF(O106="Gecko",15,"")</f>
        <v/>
      </c>
      <c r="AC106" s="16" t="str">
        <f aca="false">IF(O106="Skink",14,"")</f>
        <v/>
      </c>
      <c r="AD106" s="16" t="str">
        <f aca="false">IF(O106="🐄 Cattle",17,"")</f>
        <v/>
      </c>
      <c r="AE106" s="16" t="str">
        <f aca="false">IF(O106="🐷 Pig",19,"")</f>
        <v/>
      </c>
      <c r="AF106" s="16" t="str">
        <f aca="false">IF(O106="Squirrel",11,"")</f>
        <v/>
      </c>
      <c r="AG106" s="16" t="str">
        <f aca="false">IF(O106="🐝 Honey Bee",20,"")</f>
        <v/>
      </c>
      <c r="AH106" s="16" t="str">
        <f aca="false">IF(O106="🦆 Duck",12,"")</f>
        <v/>
      </c>
      <c r="AI106" s="16" t="str">
        <f aca="false">IF(O106="🐦 Bird",13,"")</f>
        <v/>
      </c>
      <c r="AJ106" s="41" t="s">
        <v>200</v>
      </c>
      <c r="AK106" s="40" t="s">
        <v>201</v>
      </c>
      <c r="AL106" s="42" t="s">
        <v>50</v>
      </c>
      <c r="AM106" s="40" t="s">
        <v>51</v>
      </c>
      <c r="AN106" s="40"/>
    </row>
    <row r="107" customFormat="false" ht="30" hidden="false" customHeight="true" outlineLevel="0" collapsed="false">
      <c r="A107" s="38" t="s">
        <v>182</v>
      </c>
      <c r="B107" s="38" t="n">
        <v>7</v>
      </c>
      <c r="C107" s="32" t="n">
        <f aca="false">B107+IF(H107="IV",-0.2,IF(H107="IP",-0.1,IF(H107="IM",0.1,IF(H107="SC",0.2,IF(H107="IC (cerebral)",-0.3,0)))))</f>
        <v>7.1</v>
      </c>
      <c r="D107" s="33" t="n">
        <f aca="false">VALUE(MID(AJ107,1,FIND(" ",AJ107)))</f>
        <v>1.33</v>
      </c>
      <c r="E107" s="34" t="n">
        <f aca="false">IF(G107="LD50 (median)",1,IF(G107="LDLo (lowest)",0,IF(G107="LD",-1,"")))</f>
        <v>1</v>
      </c>
      <c r="F107" s="34" t="n">
        <f aca="false">IF(O107="🐀 Rat",1,IF(O107="🐭 Mouse",2,IF(O107="🐕 Dog",3,IF(O107="🐵 Monkey",5,IF(O107="🐈 Cat",4,IF(O107="🐇 Rabbit",6,IF(O107="🕊 Pigeon",7,IF(O107="🐹 Guinea Pig",8,IF(O107="🐔 Chicken",9,IF(O107="🐸 Frog",10,IF(O107="🍼 Mammal",10,0)))))))))))</f>
        <v>1</v>
      </c>
      <c r="G107" s="39" t="s">
        <v>47</v>
      </c>
      <c r="H107" s="39" t="s">
        <v>17</v>
      </c>
      <c r="I107" s="14" t="str">
        <f aca="false">IF(H107="IC",-0.3,"")</f>
        <v/>
      </c>
      <c r="J107" s="14" t="str">
        <f aca="false">IF(H107="IV",-0.2,"")</f>
        <v/>
      </c>
      <c r="K107" s="14" t="str">
        <f aca="false">IF(H107="IP",-0.1,"")</f>
        <v/>
      </c>
      <c r="L107" s="14" t="n">
        <f aca="false">IF(H107="IM",0.1,"")</f>
        <v>0.1</v>
      </c>
      <c r="M107" s="14" t="str">
        <f aca="false">IF(H107="SC",0.2,"")</f>
        <v/>
      </c>
      <c r="N107" s="15" t="str">
        <f aca="false">IF(H107="???",0.2,"")</f>
        <v/>
      </c>
      <c r="O107" s="40" t="s">
        <v>26</v>
      </c>
      <c r="P107" s="17" t="str">
        <f aca="false">IF(SUM(Q107:AI107)&gt;0,"",IF(SUM(Q107:AI107)=0,IF(O107&gt;0,1,"")))</f>
        <v/>
      </c>
      <c r="Q107" s="16" t="str">
        <f aca="false">IF(O107="🐭 Mouse",2,"")</f>
        <v/>
      </c>
      <c r="R107" s="16" t="str">
        <f aca="false">IF(O107="🕊 Pigeon",7,"")</f>
        <v/>
      </c>
      <c r="S107" s="16" t="str">
        <f aca="false">IF(O107="🐇 Rabbit",6,"")</f>
        <v/>
      </c>
      <c r="T107" s="16" t="str">
        <f aca="false">IF(O107="🍼 Mammal",16,"")</f>
        <v/>
      </c>
      <c r="U107" s="16" t="n">
        <f aca="false">IF(O107="🐀 Rat",1,"")</f>
        <v>1</v>
      </c>
      <c r="V107" s="16" t="str">
        <f aca="false">IF(O107="🐕 Dog",3,"")</f>
        <v/>
      </c>
      <c r="W107" s="16" t="str">
        <f aca="false">IF(O107="🐹 Guinea Pig",8,"")</f>
        <v/>
      </c>
      <c r="X107" s="16" t="str">
        <f aca="false">IF(O107="🐔 Chicken",9,"")</f>
        <v/>
      </c>
      <c r="Y107" s="16" t="str">
        <f aca="false">IF(O107="🐵 Monkey",5,"")</f>
        <v/>
      </c>
      <c r="Z107" s="16" t="str">
        <f aca="false">IF(O107="🐸 Frog",10,"")</f>
        <v/>
      </c>
      <c r="AA107" s="16" t="str">
        <f aca="false">IF(O107="🐈 Cat",4,"")</f>
        <v/>
      </c>
      <c r="AB107" s="16" t="str">
        <f aca="false">IF(O107="Gecko",15,"")</f>
        <v/>
      </c>
      <c r="AC107" s="16" t="str">
        <f aca="false">IF(O107="Skink",14,"")</f>
        <v/>
      </c>
      <c r="AD107" s="16" t="str">
        <f aca="false">IF(O107="🐄 Cattle",17,"")</f>
        <v/>
      </c>
      <c r="AE107" s="16" t="str">
        <f aca="false">IF(O107="🐷 Pig",19,"")</f>
        <v/>
      </c>
      <c r="AF107" s="16" t="str">
        <f aca="false">IF(O107="Squirrel",11,"")</f>
        <v/>
      </c>
      <c r="AG107" s="16" t="str">
        <f aca="false">IF(O107="🐝 Honey Bee",20,"")</f>
        <v/>
      </c>
      <c r="AH107" s="16" t="str">
        <f aca="false">IF(O107="🦆 Duck",12,"")</f>
        <v/>
      </c>
      <c r="AI107" s="16" t="str">
        <f aca="false">IF(O107="🐦 Bird",13,"")</f>
        <v/>
      </c>
      <c r="AJ107" s="41" t="s">
        <v>202</v>
      </c>
      <c r="AK107" s="40" t="s">
        <v>183</v>
      </c>
      <c r="AL107" s="42" t="s">
        <v>50</v>
      </c>
      <c r="AM107" s="40" t="s">
        <v>51</v>
      </c>
      <c r="AN107" s="40"/>
    </row>
    <row r="108" customFormat="false" ht="30" hidden="false" customHeight="true" outlineLevel="0" collapsed="false">
      <c r="A108" s="38" t="s">
        <v>182</v>
      </c>
      <c r="B108" s="38" t="n">
        <v>7</v>
      </c>
      <c r="C108" s="32" t="n">
        <f aca="false">B108+IF(H108="IV",-0.2,IF(H108="IP",-0.1,IF(H108="IM",0.1,IF(H108="SC",0.2,IF(H108="IC (cerebral)",-0.3,0)))))</f>
        <v>7.2</v>
      </c>
      <c r="D108" s="33" t="n">
        <f aca="false">VALUE(MID(AJ108,1,FIND(" ",AJ108)))</f>
        <v>1.5</v>
      </c>
      <c r="E108" s="34" t="n">
        <f aca="false">IF(G108="LD50 (median)",1,IF(G108="LDLo (lowest)",0,IF(G108="LD",-1,"")))</f>
        <v>1</v>
      </c>
      <c r="F108" s="34" t="n">
        <f aca="false">IF(O108="🐀 Rat",1,IF(O108="🐭 Mouse",2,IF(O108="🐕 Dog",3,IF(O108="🐵 Monkey",5,IF(O108="🐈 Cat",4,IF(O108="🐇 Rabbit",6,IF(O108="🕊 Pigeon",7,IF(O108="🐹 Guinea Pig",8,IF(O108="🐔 Chicken",9,IF(O108="🐸 Frog",10,IF(O108="🍼 Mammal",10,0)))))))))))</f>
        <v>6</v>
      </c>
      <c r="G108" s="39" t="s">
        <v>47</v>
      </c>
      <c r="H108" s="39" t="s">
        <v>18</v>
      </c>
      <c r="I108" s="14" t="str">
        <f aca="false">IF(H108="IC",-0.3,"")</f>
        <v/>
      </c>
      <c r="J108" s="14" t="str">
        <f aca="false">IF(H108="IV",-0.2,"")</f>
        <v/>
      </c>
      <c r="K108" s="14" t="str">
        <f aca="false">IF(H108="IP",-0.1,"")</f>
        <v/>
      </c>
      <c r="L108" s="14" t="str">
        <f aca="false">IF(H108="IM",0.1,"")</f>
        <v/>
      </c>
      <c r="M108" s="14" t="n">
        <f aca="false">IF(H108="SC",0.2,"")</f>
        <v>0.2</v>
      </c>
      <c r="N108" s="15" t="str">
        <f aca="false">IF(H108="???",0.2,"")</f>
        <v/>
      </c>
      <c r="O108" s="40" t="s">
        <v>24</v>
      </c>
      <c r="P108" s="17" t="str">
        <f aca="false">IF(SUM(Q108:AI108)&gt;0,"",IF(SUM(Q108:AI108)=0,IF(O108&gt;0,1,"")))</f>
        <v/>
      </c>
      <c r="Q108" s="16" t="str">
        <f aca="false">IF(O108="🐭 Mouse",2,"")</f>
        <v/>
      </c>
      <c r="R108" s="16" t="str">
        <f aca="false">IF(O108="🕊 Pigeon",7,"")</f>
        <v/>
      </c>
      <c r="S108" s="16" t="n">
        <f aca="false">IF(O108="🐇 Rabbit",6,"")</f>
        <v>6</v>
      </c>
      <c r="T108" s="16" t="str">
        <f aca="false">IF(O108="🍼 Mammal",16,"")</f>
        <v/>
      </c>
      <c r="U108" s="16" t="str">
        <f aca="false">IF(O108="🐀 Rat",1,"")</f>
        <v/>
      </c>
      <c r="V108" s="16" t="str">
        <f aca="false">IF(O108="🐕 Dog",3,"")</f>
        <v/>
      </c>
      <c r="W108" s="16" t="str">
        <f aca="false">IF(O108="🐹 Guinea Pig",8,"")</f>
        <v/>
      </c>
      <c r="X108" s="16" t="str">
        <f aca="false">IF(O108="🐔 Chicken",9,"")</f>
        <v/>
      </c>
      <c r="Y108" s="16" t="str">
        <f aca="false">IF(O108="🐵 Monkey",5,"")</f>
        <v/>
      </c>
      <c r="Z108" s="16" t="str">
        <f aca="false">IF(O108="🐸 Frog",10,"")</f>
        <v/>
      </c>
      <c r="AA108" s="16" t="str">
        <f aca="false">IF(O108="🐈 Cat",4,"")</f>
        <v/>
      </c>
      <c r="AB108" s="16" t="str">
        <f aca="false">IF(O108="Gecko",15,"")</f>
        <v/>
      </c>
      <c r="AC108" s="16" t="str">
        <f aca="false">IF(O108="Skink",14,"")</f>
        <v/>
      </c>
      <c r="AD108" s="16" t="str">
        <f aca="false">IF(O108="🐄 Cattle",17,"")</f>
        <v/>
      </c>
      <c r="AE108" s="16" t="str">
        <f aca="false">IF(O108="🐷 Pig",19,"")</f>
        <v/>
      </c>
      <c r="AF108" s="16" t="str">
        <f aca="false">IF(O108="Squirrel",11,"")</f>
        <v/>
      </c>
      <c r="AG108" s="16" t="str">
        <f aca="false">IF(O108="🐝 Honey Bee",20,"")</f>
        <v/>
      </c>
      <c r="AH108" s="16" t="str">
        <f aca="false">IF(O108="🦆 Duck",12,"")</f>
        <v/>
      </c>
      <c r="AI108" s="16" t="str">
        <f aca="false">IF(O108="🐦 Bird",13,"")</f>
        <v/>
      </c>
      <c r="AJ108" s="41" t="s">
        <v>153</v>
      </c>
      <c r="AK108" s="40" t="s">
        <v>203</v>
      </c>
      <c r="AL108" s="42" t="s">
        <v>50</v>
      </c>
      <c r="AM108" s="40" t="s">
        <v>51</v>
      </c>
      <c r="AN108" s="40"/>
    </row>
    <row r="109" customFormat="false" ht="30" hidden="false" customHeight="true" outlineLevel="0" collapsed="false">
      <c r="A109" s="38" t="s">
        <v>182</v>
      </c>
      <c r="B109" s="38" t="n">
        <v>7</v>
      </c>
      <c r="C109" s="32" t="n">
        <f aca="false">B109+IF(H109="IV",-0.2,IF(H109="IP",-0.1,IF(H109="IM",0.1,IF(H109="SC",0.2,IF(H109="IC (cerebral)",-0.3,0)))))</f>
        <v>6.8</v>
      </c>
      <c r="D109" s="33" t="n">
        <f aca="false">VALUE(MID(AJ109,1,FIND(" ",AJ109)))</f>
        <v>2.27</v>
      </c>
      <c r="E109" s="34" t="n">
        <f aca="false">IF(G109="LD50 (median)",1,IF(G109="LDLo (lowest)",0,IF(G109="LD",-1,"")))</f>
        <v>1</v>
      </c>
      <c r="F109" s="34" t="n">
        <f aca="false">IF(O109="🐀 Rat",1,IF(O109="🐭 Mouse",2,IF(O109="🐕 Dog",3,IF(O109="🐵 Monkey",5,IF(O109="🐈 Cat",4,IF(O109="🐇 Rabbit",6,IF(O109="🕊 Pigeon",7,IF(O109="🐹 Guinea Pig",8,IF(O109="🐔 Chicken",9,IF(O109="🐸 Frog",10,IF(O109="🍼 Mammal",10,0)))))))))))</f>
        <v>1</v>
      </c>
      <c r="G109" s="39" t="s">
        <v>47</v>
      </c>
      <c r="H109" s="39" t="s">
        <v>15</v>
      </c>
      <c r="I109" s="14" t="str">
        <f aca="false">IF(H109="IC",-0.3,"")</f>
        <v/>
      </c>
      <c r="J109" s="14" t="n">
        <f aca="false">IF(H109="IV",-0.2,"")</f>
        <v>-0.2</v>
      </c>
      <c r="K109" s="14" t="str">
        <f aca="false">IF(H109="IP",-0.1,"")</f>
        <v/>
      </c>
      <c r="L109" s="14" t="str">
        <f aca="false">IF(H109="IM",0.1,"")</f>
        <v/>
      </c>
      <c r="M109" s="14" t="str">
        <f aca="false">IF(H109="SC",0.2,"")</f>
        <v/>
      </c>
      <c r="N109" s="15" t="str">
        <f aca="false">IF(H109="???",0.2,"")</f>
        <v/>
      </c>
      <c r="O109" s="40" t="s">
        <v>26</v>
      </c>
      <c r="P109" s="17" t="str">
        <f aca="false">IF(SUM(Q109:AI109)&gt;0,"",IF(SUM(Q109:AI109)=0,IF(O109&gt;0,1,"")))</f>
        <v/>
      </c>
      <c r="Q109" s="16" t="str">
        <f aca="false">IF(O109="🐭 Mouse",2,"")</f>
        <v/>
      </c>
      <c r="R109" s="16" t="str">
        <f aca="false">IF(O109="🕊 Pigeon",7,"")</f>
        <v/>
      </c>
      <c r="S109" s="16" t="str">
        <f aca="false">IF(O109="🐇 Rabbit",6,"")</f>
        <v/>
      </c>
      <c r="T109" s="16" t="str">
        <f aca="false">IF(O109="🍼 Mammal",16,"")</f>
        <v/>
      </c>
      <c r="U109" s="16" t="n">
        <f aca="false">IF(O109="🐀 Rat",1,"")</f>
        <v>1</v>
      </c>
      <c r="V109" s="16" t="str">
        <f aca="false">IF(O109="🐕 Dog",3,"")</f>
        <v/>
      </c>
      <c r="W109" s="16" t="str">
        <f aca="false">IF(O109="🐹 Guinea Pig",8,"")</f>
        <v/>
      </c>
      <c r="X109" s="16" t="str">
        <f aca="false">IF(O109="🐔 Chicken",9,"")</f>
        <v/>
      </c>
      <c r="Y109" s="16" t="str">
        <f aca="false">IF(O109="🐵 Monkey",5,"")</f>
        <v/>
      </c>
      <c r="Z109" s="16" t="str">
        <f aca="false">IF(O109="🐸 Frog",10,"")</f>
        <v/>
      </c>
      <c r="AA109" s="16" t="str">
        <f aca="false">IF(O109="🐈 Cat",4,"")</f>
        <v/>
      </c>
      <c r="AB109" s="16" t="str">
        <f aca="false">IF(O109="Gecko",15,"")</f>
        <v/>
      </c>
      <c r="AC109" s="16" t="str">
        <f aca="false">IF(O109="Skink",14,"")</f>
        <v/>
      </c>
      <c r="AD109" s="16" t="str">
        <f aca="false">IF(O109="🐄 Cattle",17,"")</f>
        <v/>
      </c>
      <c r="AE109" s="16" t="str">
        <f aca="false">IF(O109="🐷 Pig",19,"")</f>
        <v/>
      </c>
      <c r="AF109" s="16" t="str">
        <f aca="false">IF(O109="Squirrel",11,"")</f>
        <v/>
      </c>
      <c r="AG109" s="16" t="str">
        <f aca="false">IF(O109="🐝 Honey Bee",20,"")</f>
        <v/>
      </c>
      <c r="AH109" s="16" t="str">
        <f aca="false">IF(O109="🦆 Duck",12,"")</f>
        <v/>
      </c>
      <c r="AI109" s="16" t="str">
        <f aca="false">IF(O109="🐦 Bird",13,"")</f>
        <v/>
      </c>
      <c r="AJ109" s="41" t="s">
        <v>204</v>
      </c>
      <c r="AK109" s="40" t="s">
        <v>183</v>
      </c>
      <c r="AL109" s="42" t="s">
        <v>50</v>
      </c>
      <c r="AM109" s="40" t="s">
        <v>51</v>
      </c>
      <c r="AN109" s="40"/>
    </row>
    <row r="110" customFormat="false" ht="45" hidden="false" customHeight="true" outlineLevel="0" collapsed="false">
      <c r="A110" s="38" t="s">
        <v>182</v>
      </c>
      <c r="B110" s="38" t="n">
        <v>7</v>
      </c>
      <c r="C110" s="32" t="n">
        <f aca="false">B110+IF(H110="IV",-0.2,IF(H110="IP",-0.1,IF(H110="IM",0.1,IF(H110="SC",0.2,IF(H110="IC (cerebral)",-0.3,0)))))</f>
        <v>7.2</v>
      </c>
      <c r="D110" s="33" t="n">
        <f aca="false">VALUE(MID(AJ110,1,FIND(" ",AJ110)))</f>
        <v>8.25</v>
      </c>
      <c r="E110" s="34" t="n">
        <f aca="false">IF(G110="LD50 (median)",1,IF(G110="LDLo (lowest)",0,IF(G110="LD",-1,"")))</f>
        <v>1</v>
      </c>
      <c r="F110" s="34" t="n">
        <f aca="false">IF(O110="🐀 Rat",1,IF(O110="🐭 Mouse",2,IF(O110="🐕 Dog",3,IF(O110="🐵 Monkey",5,IF(O110="🐈 Cat",4,IF(O110="🐇 Rabbit",6,IF(O110="🕊 Pigeon",7,IF(O110="🐹 Guinea Pig",8,IF(O110="🐔 Chicken",9,IF(O110="🐸 Frog",10,IF(O110="🍼 Mammal",10,0)))))))))))</f>
        <v>2</v>
      </c>
      <c r="G110" s="39" t="s">
        <v>47</v>
      </c>
      <c r="H110" s="39" t="s">
        <v>18</v>
      </c>
      <c r="I110" s="14" t="str">
        <f aca="false">IF(H110="IC",-0.3,"")</f>
        <v/>
      </c>
      <c r="J110" s="14" t="str">
        <f aca="false">IF(H110="IV",-0.2,"")</f>
        <v/>
      </c>
      <c r="K110" s="14" t="str">
        <f aca="false">IF(H110="IP",-0.1,"")</f>
        <v/>
      </c>
      <c r="L110" s="14" t="str">
        <f aca="false">IF(H110="IM",0.1,"")</f>
        <v/>
      </c>
      <c r="M110" s="14" t="n">
        <f aca="false">IF(H110="SC",0.2,"")</f>
        <v>0.2</v>
      </c>
      <c r="N110" s="15" t="str">
        <f aca="false">IF(H110="???",0.2,"")</f>
        <v/>
      </c>
      <c r="O110" s="40" t="s">
        <v>22</v>
      </c>
      <c r="P110" s="17" t="str">
        <f aca="false">IF(SUM(Q110:AI110)&gt;0,"",IF(SUM(Q110:AI110)=0,IF(O110&gt;0,1,"")))</f>
        <v/>
      </c>
      <c r="Q110" s="16" t="n">
        <f aca="false">IF(O110="🐭 Mouse",2,"")</f>
        <v>2</v>
      </c>
      <c r="R110" s="16" t="str">
        <f aca="false">IF(O110="🕊 Pigeon",7,"")</f>
        <v/>
      </c>
      <c r="S110" s="16" t="str">
        <f aca="false">IF(O110="🐇 Rabbit",6,"")</f>
        <v/>
      </c>
      <c r="T110" s="16" t="str">
        <f aca="false">IF(O110="🍼 Mammal",16,"")</f>
        <v/>
      </c>
      <c r="U110" s="16" t="str">
        <f aca="false">IF(O110="🐀 Rat",1,"")</f>
        <v/>
      </c>
      <c r="V110" s="16" t="str">
        <f aca="false">IF(O110="🐕 Dog",3,"")</f>
        <v/>
      </c>
      <c r="W110" s="16" t="str">
        <f aca="false">IF(O110="🐹 Guinea Pig",8,"")</f>
        <v/>
      </c>
      <c r="X110" s="16" t="str">
        <f aca="false">IF(O110="🐔 Chicken",9,"")</f>
        <v/>
      </c>
      <c r="Y110" s="16" t="str">
        <f aca="false">IF(O110="🐵 Monkey",5,"")</f>
        <v/>
      </c>
      <c r="Z110" s="16" t="str">
        <f aca="false">IF(O110="🐸 Frog",10,"")</f>
        <v/>
      </c>
      <c r="AA110" s="16" t="str">
        <f aca="false">IF(O110="🐈 Cat",4,"")</f>
        <v/>
      </c>
      <c r="AB110" s="16" t="str">
        <f aca="false">IF(O110="Gecko",15,"")</f>
        <v/>
      </c>
      <c r="AC110" s="16" t="str">
        <f aca="false">IF(O110="Skink",14,"")</f>
        <v/>
      </c>
      <c r="AD110" s="16" t="str">
        <f aca="false">IF(O110="🐄 Cattle",17,"")</f>
        <v/>
      </c>
      <c r="AE110" s="16" t="str">
        <f aca="false">IF(O110="🐷 Pig",19,"")</f>
        <v/>
      </c>
      <c r="AF110" s="16" t="str">
        <f aca="false">IF(O110="Squirrel",11,"")</f>
        <v/>
      </c>
      <c r="AG110" s="16" t="str">
        <f aca="false">IF(O110="🐝 Honey Bee",20,"")</f>
        <v/>
      </c>
      <c r="AH110" s="16" t="str">
        <f aca="false">IF(O110="🦆 Duck",12,"")</f>
        <v/>
      </c>
      <c r="AI110" s="16" t="str">
        <f aca="false">IF(O110="🐦 Bird",13,"")</f>
        <v/>
      </c>
      <c r="AJ110" s="41" t="s">
        <v>205</v>
      </c>
      <c r="AK110" s="40" t="s">
        <v>201</v>
      </c>
      <c r="AL110" s="42" t="s">
        <v>50</v>
      </c>
      <c r="AM110" s="40" t="s">
        <v>51</v>
      </c>
      <c r="AN110" s="40"/>
    </row>
    <row r="111" customFormat="false" ht="30" hidden="false" customHeight="true" outlineLevel="0" collapsed="false">
      <c r="A111" s="38" t="s">
        <v>182</v>
      </c>
      <c r="B111" s="38" t="n">
        <v>7</v>
      </c>
      <c r="C111" s="32" t="n">
        <f aca="false">B111+IF(H111="IV",-0.2,IF(H111="IP",-0.1,IF(H111="IM",0.1,IF(H111="SC",0.2,IF(H111="IC (cerebral)",-0.3,0)))))</f>
        <v>7.2</v>
      </c>
      <c r="D111" s="33" t="n">
        <f aca="false">VALUE(MID(AJ111,1,FIND(" ",AJ111)))</f>
        <v>16.25</v>
      </c>
      <c r="E111" s="34" t="n">
        <f aca="false">IF(G111="LD50 (median)",1,IF(G111="LDLo (lowest)",0,IF(G111="LD",-1,"")))</f>
        <v>1</v>
      </c>
      <c r="F111" s="34" t="n">
        <f aca="false">IF(O111="🐀 Rat",1,IF(O111="🐭 Mouse",2,IF(O111="🐕 Dog",3,IF(O111="🐵 Monkey",5,IF(O111="🐈 Cat",4,IF(O111="🐇 Rabbit",6,IF(O111="🕊 Pigeon",7,IF(O111="🐹 Guinea Pig",8,IF(O111="🐔 Chicken",9,IF(O111="🐸 Frog",10,IF(O111="🍼 Mammal",10,0)))))))))))</f>
        <v>1</v>
      </c>
      <c r="G111" s="39" t="s">
        <v>47</v>
      </c>
      <c r="H111" s="39" t="s">
        <v>18</v>
      </c>
      <c r="I111" s="14" t="str">
        <f aca="false">IF(H111="IC",-0.3,"")</f>
        <v/>
      </c>
      <c r="J111" s="14" t="str">
        <f aca="false">IF(H111="IV",-0.2,"")</f>
        <v/>
      </c>
      <c r="K111" s="14" t="str">
        <f aca="false">IF(H111="IP",-0.1,"")</f>
        <v/>
      </c>
      <c r="L111" s="14" t="str">
        <f aca="false">IF(H111="IM",0.1,"")</f>
        <v/>
      </c>
      <c r="M111" s="14" t="n">
        <f aca="false">IF(H111="SC",0.2,"")</f>
        <v>0.2</v>
      </c>
      <c r="N111" s="15" t="str">
        <f aca="false">IF(H111="???",0.2,"")</f>
        <v/>
      </c>
      <c r="O111" s="40" t="s">
        <v>26</v>
      </c>
      <c r="P111" s="17" t="str">
        <f aca="false">IF(SUM(Q111:AI111)&gt;0,"",IF(SUM(Q111:AI111)=0,IF(O111&gt;0,1,"")))</f>
        <v/>
      </c>
      <c r="Q111" s="16" t="str">
        <f aca="false">IF(O111="🐭 Mouse",2,"")</f>
        <v/>
      </c>
      <c r="R111" s="16" t="str">
        <f aca="false">IF(O111="🕊 Pigeon",7,"")</f>
        <v/>
      </c>
      <c r="S111" s="16" t="str">
        <f aca="false">IF(O111="🐇 Rabbit",6,"")</f>
        <v/>
      </c>
      <c r="T111" s="16" t="str">
        <f aca="false">IF(O111="🍼 Mammal",16,"")</f>
        <v/>
      </c>
      <c r="U111" s="16" t="n">
        <f aca="false">IF(O111="🐀 Rat",1,"")</f>
        <v>1</v>
      </c>
      <c r="V111" s="16" t="str">
        <f aca="false">IF(O111="🐕 Dog",3,"")</f>
        <v/>
      </c>
      <c r="W111" s="16" t="str">
        <f aca="false">IF(O111="🐹 Guinea Pig",8,"")</f>
        <v/>
      </c>
      <c r="X111" s="16" t="str">
        <f aca="false">IF(O111="🐔 Chicken",9,"")</f>
        <v/>
      </c>
      <c r="Y111" s="16" t="str">
        <f aca="false">IF(O111="🐵 Monkey",5,"")</f>
        <v/>
      </c>
      <c r="Z111" s="16" t="str">
        <f aca="false">IF(O111="🐸 Frog",10,"")</f>
        <v/>
      </c>
      <c r="AA111" s="16" t="str">
        <f aca="false">IF(O111="🐈 Cat",4,"")</f>
        <v/>
      </c>
      <c r="AB111" s="16" t="str">
        <f aca="false">IF(O111="Gecko",15,"")</f>
        <v/>
      </c>
      <c r="AC111" s="16" t="str">
        <f aca="false">IF(O111="Skink",14,"")</f>
        <v/>
      </c>
      <c r="AD111" s="16" t="str">
        <f aca="false">IF(O111="🐄 Cattle",17,"")</f>
        <v/>
      </c>
      <c r="AE111" s="16" t="str">
        <f aca="false">IF(O111="🐷 Pig",19,"")</f>
        <v/>
      </c>
      <c r="AF111" s="16" t="str">
        <f aca="false">IF(O111="Squirrel",11,"")</f>
        <v/>
      </c>
      <c r="AG111" s="16" t="str">
        <f aca="false">IF(O111="🐝 Honey Bee",20,"")</f>
        <v/>
      </c>
      <c r="AH111" s="16" t="str">
        <f aca="false">IF(O111="🦆 Duck",12,"")</f>
        <v/>
      </c>
      <c r="AI111" s="16" t="str">
        <f aca="false">IF(O111="🐦 Bird",13,"")</f>
        <v/>
      </c>
      <c r="AJ111" s="41" t="s">
        <v>206</v>
      </c>
      <c r="AK111" s="40" t="s">
        <v>207</v>
      </c>
      <c r="AL111" s="42" t="s">
        <v>50</v>
      </c>
      <c r="AM111" s="40" t="s">
        <v>51</v>
      </c>
      <c r="AN111" s="40"/>
    </row>
    <row r="112" customFormat="false" ht="15.75" hidden="false" customHeight="false" outlineLevel="0" collapsed="false">
      <c r="C112" s="32"/>
      <c r="D112" s="33"/>
      <c r="E112" s="34"/>
      <c r="F112" s="34"/>
      <c r="G112" s="0"/>
      <c r="H112" s="0"/>
      <c r="I112" s="14" t="str">
        <f aca="false">IF(H112="IC",-0.3,"")</f>
        <v/>
      </c>
      <c r="J112" s="14" t="str">
        <f aca="false">IF(H112="IV",-0.2,"")</f>
        <v/>
      </c>
      <c r="K112" s="14" t="str">
        <f aca="false">IF(H112="IP",-0.1,"")</f>
        <v/>
      </c>
      <c r="L112" s="14" t="str">
        <f aca="false">IF(H112="IM",0.1,"")</f>
        <v/>
      </c>
      <c r="M112" s="14" t="str">
        <f aca="false">IF(H112="SC",0.2,"")</f>
        <v/>
      </c>
      <c r="N112" s="15" t="str">
        <f aca="false">IF(H112="???",0.2,"")</f>
        <v/>
      </c>
      <c r="O112" s="0"/>
      <c r="P112" s="17" t="str">
        <f aca="false">IF(SUM(Q112:AI112)&gt;0,"",IF(SUM(Q112:AI112)=0,IF(O112&gt;0,1,"")))</f>
        <v/>
      </c>
      <c r="Q112" s="16" t="str">
        <f aca="false">IF(O112="🐭 Mouse",2,"")</f>
        <v/>
      </c>
      <c r="R112" s="16" t="str">
        <f aca="false">IF(O112="🕊 Pigeon",7,"")</f>
        <v/>
      </c>
      <c r="S112" s="16" t="str">
        <f aca="false">IF(O112="🐇 Rabbit",6,"")</f>
        <v/>
      </c>
      <c r="T112" s="16" t="str">
        <f aca="false">IF(O112="🍼 Mammal",16,"")</f>
        <v/>
      </c>
      <c r="U112" s="16" t="str">
        <f aca="false">IF(O112="🐀 Rat",1,"")</f>
        <v/>
      </c>
      <c r="V112" s="16" t="str">
        <f aca="false">IF(O112="🐕 Dog",3,"")</f>
        <v/>
      </c>
      <c r="W112" s="16" t="str">
        <f aca="false">IF(O112="🐹 Guinea Pig",8,"")</f>
        <v/>
      </c>
      <c r="X112" s="16" t="str">
        <f aca="false">IF(O112="🐔 Chicken",9,"")</f>
        <v/>
      </c>
      <c r="Y112" s="16" t="str">
        <f aca="false">IF(O112="🐵 Monkey",5,"")</f>
        <v/>
      </c>
      <c r="Z112" s="16" t="str">
        <f aca="false">IF(O112="🐸 Frog",10,"")</f>
        <v/>
      </c>
      <c r="AA112" s="16" t="str">
        <f aca="false">IF(O112="🐈 Cat",4,"")</f>
        <v/>
      </c>
      <c r="AB112" s="16" t="str">
        <f aca="false">IF(O112="Gecko",15,"")</f>
        <v/>
      </c>
      <c r="AC112" s="16" t="str">
        <f aca="false">IF(O112="Skink",14,"")</f>
        <v/>
      </c>
      <c r="AD112" s="16" t="str">
        <f aca="false">IF(O112="🐄 Cattle",17,"")</f>
        <v/>
      </c>
      <c r="AE112" s="16" t="str">
        <f aca="false">IF(O112="🐷 Pig",19,"")</f>
        <v/>
      </c>
      <c r="AF112" s="16" t="str">
        <f aca="false">IF(O112="Squirrel",11,"")</f>
        <v/>
      </c>
      <c r="AG112" s="16" t="str">
        <f aca="false">IF(O112="🐝 Honey Bee",20,"")</f>
        <v/>
      </c>
      <c r="AH112" s="16" t="str">
        <f aca="false">IF(O112="🦆 Duck",12,"")</f>
        <v/>
      </c>
      <c r="AI112" s="16" t="str">
        <f aca="false">IF(O112="🐦 Bird",13,"")</f>
        <v/>
      </c>
      <c r="AJ112" s="0"/>
      <c r="AK112" s="0"/>
      <c r="AL112" s="0"/>
      <c r="AM112" s="0"/>
      <c r="AN112" s="0"/>
    </row>
    <row r="113" customFormat="false" ht="30.75" hidden="false" customHeight="false" outlineLevel="0" collapsed="false">
      <c r="A113" s="43" t="s">
        <v>208</v>
      </c>
      <c r="B113" s="43" t="n">
        <v>8</v>
      </c>
      <c r="C113" s="32" t="n">
        <f aca="false">B113+IF(H113="IV",-0.2,IF(H113="IP",-0.1,IF(H113="IM",0.1,IF(H113="SC",0.2,IF(H113="IC (cerebral)",-0.3,0)))))</f>
        <v>7.8</v>
      </c>
      <c r="D113" s="33" t="n">
        <f aca="false">VALUE(MID(AJ113,1,FIND(" ",AJ113)))</f>
        <v>0.23</v>
      </c>
      <c r="E113" s="34" t="n">
        <f aca="false">IF(G113="LD50 (median)",1,IF(G113="LDLo (lowest)",0,IF(G113="LD",-1,"")))</f>
        <v>1</v>
      </c>
      <c r="F113" s="34" t="n">
        <f aca="false">IF(O113="🐀 Rat",1,IF(O113="🐭 Mouse",2,IF(O113="🐕 Dog",3,IF(O113="🐵 Monkey",5,IF(O113="🐈 Cat",4,IF(O113="🐇 Rabbit",6,IF(O113="🕊 Pigeon",7,IF(O113="🐹 Guinea Pig",8,IF(O113="🐔 Chicken",9,IF(O113="🐸 Frog",10,IF(O113="🍼 Mammal",10,0)))))))))))</f>
        <v>2</v>
      </c>
      <c r="G113" s="44" t="s">
        <v>47</v>
      </c>
      <c r="H113" s="44" t="s">
        <v>15</v>
      </c>
      <c r="I113" s="14" t="str">
        <f aca="false">IF(H113="IC",-0.3,"")</f>
        <v/>
      </c>
      <c r="J113" s="14" t="n">
        <f aca="false">IF(H113="IV",-0.2,"")</f>
        <v>-0.2</v>
      </c>
      <c r="K113" s="14" t="str">
        <f aca="false">IF(H113="IP",-0.1,"")</f>
        <v/>
      </c>
      <c r="L113" s="14" t="str">
        <f aca="false">IF(H113="IM",0.1,"")</f>
        <v/>
      </c>
      <c r="M113" s="14" t="str">
        <f aca="false">IF(H113="SC",0.2,"")</f>
        <v/>
      </c>
      <c r="N113" s="15" t="str">
        <f aca="false">IF(H113="???",0.2,"")</f>
        <v/>
      </c>
      <c r="O113" s="45" t="s">
        <v>22</v>
      </c>
      <c r="P113" s="17" t="str">
        <f aca="false">IF(SUM(Q113:AI113)&gt;0,"",IF(SUM(Q113:AI113)=0,IF(O113&gt;0,1,"")))</f>
        <v/>
      </c>
      <c r="Q113" s="16" t="n">
        <f aca="false">IF(O113="🐭 Mouse",2,"")</f>
        <v>2</v>
      </c>
      <c r="R113" s="16" t="str">
        <f aca="false">IF(O113="🕊 Pigeon",7,"")</f>
        <v/>
      </c>
      <c r="S113" s="16" t="str">
        <f aca="false">IF(O113="🐇 Rabbit",6,"")</f>
        <v/>
      </c>
      <c r="T113" s="16" t="str">
        <f aca="false">IF(O113="🍼 Mammal",16,"")</f>
        <v/>
      </c>
      <c r="U113" s="16" t="str">
        <f aca="false">IF(O113="🐀 Rat",1,"")</f>
        <v/>
      </c>
      <c r="V113" s="16" t="str">
        <f aca="false">IF(O113="🐕 Dog",3,"")</f>
        <v/>
      </c>
      <c r="W113" s="16" t="str">
        <f aca="false">IF(O113="🐹 Guinea Pig",8,"")</f>
        <v/>
      </c>
      <c r="X113" s="16" t="str">
        <f aca="false">IF(O113="🐔 Chicken",9,"")</f>
        <v/>
      </c>
      <c r="Y113" s="16" t="str">
        <f aca="false">IF(O113="🐵 Monkey",5,"")</f>
        <v/>
      </c>
      <c r="Z113" s="16" t="str">
        <f aca="false">IF(O113="🐸 Frog",10,"")</f>
        <v/>
      </c>
      <c r="AA113" s="16" t="str">
        <f aca="false">IF(O113="🐈 Cat",4,"")</f>
        <v/>
      </c>
      <c r="AB113" s="16" t="str">
        <f aca="false">IF(O113="Gecko",15,"")</f>
        <v/>
      </c>
      <c r="AC113" s="16" t="str">
        <f aca="false">IF(O113="Skink",14,"")</f>
        <v/>
      </c>
      <c r="AD113" s="16" t="str">
        <f aca="false">IF(O113="🐄 Cattle",17,"")</f>
        <v/>
      </c>
      <c r="AE113" s="16" t="str">
        <f aca="false">IF(O113="🐷 Pig",19,"")</f>
        <v/>
      </c>
      <c r="AF113" s="16" t="str">
        <f aca="false">IF(O113="Squirrel",11,"")</f>
        <v/>
      </c>
      <c r="AG113" s="16" t="str">
        <f aca="false">IF(O113="🐝 Honey Bee",20,"")</f>
        <v/>
      </c>
      <c r="AH113" s="16" t="str">
        <f aca="false">IF(O113="🦆 Duck",12,"")</f>
        <v/>
      </c>
      <c r="AI113" s="16" t="str">
        <f aca="false">IF(O113="🐦 Bird",13,"")</f>
        <v/>
      </c>
      <c r="AJ113" s="46" t="s">
        <v>159</v>
      </c>
      <c r="AK113" s="45" t="s">
        <v>209</v>
      </c>
      <c r="AL113" s="47" t="s">
        <v>210</v>
      </c>
      <c r="AM113" s="45" t="s">
        <v>158</v>
      </c>
      <c r="AN113" s="45"/>
    </row>
    <row r="114" customFormat="false" ht="30.75" hidden="false" customHeight="false" outlineLevel="0" collapsed="false">
      <c r="A114" s="43" t="s">
        <v>208</v>
      </c>
      <c r="B114" s="43" t="n">
        <v>8</v>
      </c>
      <c r="C114" s="32" t="n">
        <f aca="false">B114+IF(H114="IV",-0.2,IF(H114="IP",-0.1,IF(H114="IM",0.1,IF(H114="SC",0.2,IF(H114="IC (cerebral)",-0.3,0)))))</f>
        <v>7.8</v>
      </c>
      <c r="D114" s="33" t="n">
        <f aca="false">VALUE(MID(AJ114,1,FIND(" ",AJ114)))</f>
        <v>0.13</v>
      </c>
      <c r="E114" s="34" t="n">
        <f aca="false">IF(G114="LD50 (median)",1,IF(G114="LDLo (lowest)",0,IF(G114="LD",-1,"")))</f>
        <v>1</v>
      </c>
      <c r="F114" s="34" t="n">
        <f aca="false">IF(O114="🐀 Rat",1,IF(O114="🐭 Mouse",2,IF(O114="🐕 Dog",3,IF(O114="🐵 Monkey",5,IF(O114="🐈 Cat",4,IF(O114="🐇 Rabbit",6,IF(O114="🕊 Pigeon",7,IF(O114="🐹 Guinea Pig",8,IF(O114="🐔 Chicken",9,IF(O114="🐸 Frog",10,IF(O114="🍼 Mammal",10,0)))))))))))</f>
        <v>2</v>
      </c>
      <c r="G114" s="44" t="s">
        <v>47</v>
      </c>
      <c r="H114" s="44" t="s">
        <v>15</v>
      </c>
      <c r="I114" s="14" t="str">
        <f aca="false">IF(H114="IC",-0.3,"")</f>
        <v/>
      </c>
      <c r="J114" s="14" t="n">
        <f aca="false">IF(H114="IV",-0.2,"")</f>
        <v>-0.2</v>
      </c>
      <c r="K114" s="14" t="str">
        <f aca="false">IF(H114="IP",-0.1,"")</f>
        <v/>
      </c>
      <c r="L114" s="14" t="str">
        <f aca="false">IF(H114="IM",0.1,"")</f>
        <v/>
      </c>
      <c r="M114" s="14" t="str">
        <f aca="false">IF(H114="SC",0.2,"")</f>
        <v/>
      </c>
      <c r="N114" s="15" t="str">
        <f aca="false">IF(H114="???",0.2,"")</f>
        <v/>
      </c>
      <c r="O114" s="45" t="s">
        <v>22</v>
      </c>
      <c r="P114" s="17" t="str">
        <f aca="false">IF(SUM(Q114:AI114)&gt;0,"",IF(SUM(Q114:AI114)=0,IF(O114&gt;0,1,"")))</f>
        <v/>
      </c>
      <c r="Q114" s="16" t="n">
        <f aca="false">IF(O114="🐭 Mouse",2,"")</f>
        <v>2</v>
      </c>
      <c r="R114" s="16" t="str">
        <f aca="false">IF(O114="🕊 Pigeon",7,"")</f>
        <v/>
      </c>
      <c r="S114" s="16" t="str">
        <f aca="false">IF(O114="🐇 Rabbit",6,"")</f>
        <v/>
      </c>
      <c r="T114" s="16" t="str">
        <f aca="false">IF(O114="🍼 Mammal",16,"")</f>
        <v/>
      </c>
      <c r="U114" s="16" t="str">
        <f aca="false">IF(O114="🐀 Rat",1,"")</f>
        <v/>
      </c>
      <c r="V114" s="16" t="str">
        <f aca="false">IF(O114="🐕 Dog",3,"")</f>
        <v/>
      </c>
      <c r="W114" s="16" t="str">
        <f aca="false">IF(O114="🐹 Guinea Pig",8,"")</f>
        <v/>
      </c>
      <c r="X114" s="16" t="str">
        <f aca="false">IF(O114="🐔 Chicken",9,"")</f>
        <v/>
      </c>
      <c r="Y114" s="16" t="str">
        <f aca="false">IF(O114="🐵 Monkey",5,"")</f>
        <v/>
      </c>
      <c r="Z114" s="16" t="str">
        <f aca="false">IF(O114="🐸 Frog",10,"")</f>
        <v/>
      </c>
      <c r="AA114" s="16" t="str">
        <f aca="false">IF(O114="🐈 Cat",4,"")</f>
        <v/>
      </c>
      <c r="AB114" s="16" t="str">
        <f aca="false">IF(O114="Gecko",15,"")</f>
        <v/>
      </c>
      <c r="AC114" s="16" t="str">
        <f aca="false">IF(O114="Skink",14,"")</f>
        <v/>
      </c>
      <c r="AD114" s="16" t="str">
        <f aca="false">IF(O114="🐄 Cattle",17,"")</f>
        <v/>
      </c>
      <c r="AE114" s="16" t="str">
        <f aca="false">IF(O114="🐷 Pig",19,"")</f>
        <v/>
      </c>
      <c r="AF114" s="16" t="str">
        <f aca="false">IF(O114="Squirrel",11,"")</f>
        <v/>
      </c>
      <c r="AG114" s="16" t="str">
        <f aca="false">IF(O114="🐝 Honey Bee",20,"")</f>
        <v/>
      </c>
      <c r="AH114" s="16" t="str">
        <f aca="false">IF(O114="🦆 Duck",12,"")</f>
        <v/>
      </c>
      <c r="AI114" s="16" t="str">
        <f aca="false">IF(O114="🐦 Bird",13,"")</f>
        <v/>
      </c>
      <c r="AJ114" s="46" t="s">
        <v>211</v>
      </c>
      <c r="AK114" s="45" t="s">
        <v>209</v>
      </c>
      <c r="AL114" s="47" t="s">
        <v>210</v>
      </c>
      <c r="AM114" s="45" t="s">
        <v>158</v>
      </c>
      <c r="AN114" s="45"/>
    </row>
    <row r="115" customFormat="false" ht="15" hidden="false" customHeight="true" outlineLevel="0" collapsed="false">
      <c r="A115" s="38" t="s">
        <v>208</v>
      </c>
      <c r="B115" s="43" t="n">
        <v>8</v>
      </c>
      <c r="C115" s="32" t="n">
        <f aca="false">B115+IF(H115="IV",-0.2,IF(H115="IP",-0.1,IF(H115="IM",0.1,IF(H115="SC",0.2,IF(H115="IC (cerebral)",-0.3,0)))))</f>
        <v>7.9</v>
      </c>
      <c r="D115" s="33" t="n">
        <f aca="false">VALUE(MID(AJ115,1,FIND(" ",AJ115)))</f>
        <v>0.008</v>
      </c>
      <c r="E115" s="34" t="n">
        <f aca="false">IF(G115="LD50 (median)",1,IF(G115="LDLo (lowest)",0,IF(G115="LD",-1,"")))</f>
        <v>1</v>
      </c>
      <c r="F115" s="34" t="n">
        <f aca="false">IF(O115="🐀 Rat",1,IF(O115="🐭 Mouse",2,IF(O115="🐕 Dog",3,IF(O115="🐵 Monkey",5,IF(O115="🐈 Cat",4,IF(O115="🐇 Rabbit",6,IF(O115="🕊 Pigeon",7,IF(O115="🐹 Guinea Pig",8,IF(O115="🐔 Chicken",9,IF(O115="🐸 Frog",10,IF(O115="🍼 Mammal",10,0)))))))))))</f>
        <v>2</v>
      </c>
      <c r="G115" s="39" t="s">
        <v>47</v>
      </c>
      <c r="H115" s="39" t="s">
        <v>16</v>
      </c>
      <c r="I115" s="14" t="str">
        <f aca="false">IF(H115="IC",-0.3,"")</f>
        <v/>
      </c>
      <c r="J115" s="14" t="str">
        <f aca="false">IF(H115="IV",-0.2,"")</f>
        <v/>
      </c>
      <c r="K115" s="14" t="n">
        <f aca="false">IF(H115="IP",-0.1,"")</f>
        <v>-0.1</v>
      </c>
      <c r="L115" s="14" t="str">
        <f aca="false">IF(H115="IM",0.1,"")</f>
        <v/>
      </c>
      <c r="M115" s="14" t="str">
        <f aca="false">IF(H115="SC",0.2,"")</f>
        <v/>
      </c>
      <c r="N115" s="15" t="str">
        <f aca="false">IF(H115="???",0.2,"")</f>
        <v/>
      </c>
      <c r="O115" s="40" t="s">
        <v>22</v>
      </c>
      <c r="P115" s="17" t="str">
        <f aca="false">IF(SUM(Q115:AI115)&gt;0,"",IF(SUM(Q115:AI115)=0,IF(O115&gt;0,1,"")))</f>
        <v/>
      </c>
      <c r="Q115" s="16" t="n">
        <f aca="false">IF(O115="🐭 Mouse",2,"")</f>
        <v>2</v>
      </c>
      <c r="R115" s="16" t="str">
        <f aca="false">IF(O115="🕊 Pigeon",7,"")</f>
        <v/>
      </c>
      <c r="S115" s="16" t="str">
        <f aca="false">IF(O115="🐇 Rabbit",6,"")</f>
        <v/>
      </c>
      <c r="T115" s="16" t="str">
        <f aca="false">IF(O115="🍼 Mammal",16,"")</f>
        <v/>
      </c>
      <c r="U115" s="16" t="str">
        <f aca="false">IF(O115="🐀 Rat",1,"")</f>
        <v/>
      </c>
      <c r="V115" s="16" t="str">
        <f aca="false">IF(O115="🐕 Dog",3,"")</f>
        <v/>
      </c>
      <c r="W115" s="16" t="str">
        <f aca="false">IF(O115="🐹 Guinea Pig",8,"")</f>
        <v/>
      </c>
      <c r="X115" s="16" t="str">
        <f aca="false">IF(O115="🐔 Chicken",9,"")</f>
        <v/>
      </c>
      <c r="Y115" s="16" t="str">
        <f aca="false">IF(O115="🐵 Monkey",5,"")</f>
        <v/>
      </c>
      <c r="Z115" s="16" t="str">
        <f aca="false">IF(O115="🐸 Frog",10,"")</f>
        <v/>
      </c>
      <c r="AA115" s="16" t="str">
        <f aca="false">IF(O115="🐈 Cat",4,"")</f>
        <v/>
      </c>
      <c r="AB115" s="16" t="str">
        <f aca="false">IF(O115="Gecko",15,"")</f>
        <v/>
      </c>
      <c r="AC115" s="16" t="str">
        <f aca="false">IF(O115="Skink",14,"")</f>
        <v/>
      </c>
      <c r="AD115" s="16" t="str">
        <f aca="false">IF(O115="🐄 Cattle",17,"")</f>
        <v/>
      </c>
      <c r="AE115" s="16" t="str">
        <f aca="false">IF(O115="🐷 Pig",19,"")</f>
        <v/>
      </c>
      <c r="AF115" s="16" t="str">
        <f aca="false">IF(O115="Squirrel",11,"")</f>
        <v/>
      </c>
      <c r="AG115" s="16" t="str">
        <f aca="false">IF(O115="🐝 Honey Bee",20,"")</f>
        <v/>
      </c>
      <c r="AH115" s="16" t="str">
        <f aca="false">IF(O115="🦆 Duck",12,"")</f>
        <v/>
      </c>
      <c r="AI115" s="16" t="str">
        <f aca="false">IF(O115="🐦 Bird",13,"")</f>
        <v/>
      </c>
      <c r="AJ115" s="41" t="s">
        <v>212</v>
      </c>
      <c r="AK115" s="40" t="s">
        <v>213</v>
      </c>
      <c r="AL115" s="42" t="s">
        <v>50</v>
      </c>
      <c r="AM115" s="40" t="s">
        <v>51</v>
      </c>
      <c r="AN115" s="40"/>
    </row>
    <row r="116" customFormat="false" ht="15" hidden="false" customHeight="true" outlineLevel="0" collapsed="false">
      <c r="A116" s="38" t="s">
        <v>208</v>
      </c>
      <c r="B116" s="43" t="n">
        <v>8</v>
      </c>
      <c r="C116" s="32" t="n">
        <f aca="false">B116+IF(H116="IV",-0.2,IF(H116="IP",-0.1,IF(H116="IM",0.1,IF(H116="SC",0.2,IF(H116="IC (cerebral)",-0.3,0)))))</f>
        <v>7.8</v>
      </c>
      <c r="D116" s="33" t="n">
        <f aca="false">VALUE(MID(AJ116,1,FIND(" ",AJ116)))</f>
        <v>0.04</v>
      </c>
      <c r="E116" s="34" t="n">
        <f aca="false">IF(G116="LD50 (median)",1,IF(G116="LDLo (lowest)",0,IF(G116="LD",-1,"")))</f>
        <v>1</v>
      </c>
      <c r="F116" s="34" t="n">
        <f aca="false">IF(O116="🐀 Rat",1,IF(O116="🐭 Mouse",2,IF(O116="🐕 Dog",3,IF(O116="🐵 Monkey",5,IF(O116="🐈 Cat",4,IF(O116="🐇 Rabbit",6,IF(O116="🕊 Pigeon",7,IF(O116="🐹 Guinea Pig",8,IF(O116="🐔 Chicken",9,IF(O116="🐸 Frog",10,IF(O116="🍼 Mammal",10,0)))))))))))</f>
        <v>2</v>
      </c>
      <c r="G116" s="39" t="s">
        <v>47</v>
      </c>
      <c r="H116" s="39" t="s">
        <v>15</v>
      </c>
      <c r="I116" s="14" t="str">
        <f aca="false">IF(H116="IC",-0.3,"")</f>
        <v/>
      </c>
      <c r="J116" s="14" t="n">
        <f aca="false">IF(H116="IV",-0.2,"")</f>
        <v>-0.2</v>
      </c>
      <c r="K116" s="14" t="str">
        <f aca="false">IF(H116="IP",-0.1,"")</f>
        <v/>
      </c>
      <c r="L116" s="14" t="str">
        <f aca="false">IF(H116="IM",0.1,"")</f>
        <v/>
      </c>
      <c r="M116" s="14" t="str">
        <f aca="false">IF(H116="SC",0.2,"")</f>
        <v/>
      </c>
      <c r="N116" s="15" t="str">
        <f aca="false">IF(H116="???",0.2,"")</f>
        <v/>
      </c>
      <c r="O116" s="40" t="s">
        <v>22</v>
      </c>
      <c r="P116" s="17" t="str">
        <f aca="false">IF(SUM(Q116:AI116)&gt;0,"",IF(SUM(Q116:AI116)=0,IF(O116&gt;0,1,"")))</f>
        <v/>
      </c>
      <c r="Q116" s="16" t="n">
        <f aca="false">IF(O116="🐭 Mouse",2,"")</f>
        <v>2</v>
      </c>
      <c r="R116" s="16" t="str">
        <f aca="false">IF(O116="🕊 Pigeon",7,"")</f>
        <v/>
      </c>
      <c r="S116" s="16" t="str">
        <f aca="false">IF(O116="🐇 Rabbit",6,"")</f>
        <v/>
      </c>
      <c r="T116" s="16" t="str">
        <f aca="false">IF(O116="🍼 Mammal",16,"")</f>
        <v/>
      </c>
      <c r="U116" s="16" t="str">
        <f aca="false">IF(O116="🐀 Rat",1,"")</f>
        <v/>
      </c>
      <c r="V116" s="16" t="str">
        <f aca="false">IF(O116="🐕 Dog",3,"")</f>
        <v/>
      </c>
      <c r="W116" s="16" t="str">
        <f aca="false">IF(O116="🐹 Guinea Pig",8,"")</f>
        <v/>
      </c>
      <c r="X116" s="16" t="str">
        <f aca="false">IF(O116="🐔 Chicken",9,"")</f>
        <v/>
      </c>
      <c r="Y116" s="16" t="str">
        <f aca="false">IF(O116="🐵 Monkey",5,"")</f>
        <v/>
      </c>
      <c r="Z116" s="16" t="str">
        <f aca="false">IF(O116="🐸 Frog",10,"")</f>
        <v/>
      </c>
      <c r="AA116" s="16" t="str">
        <f aca="false">IF(O116="🐈 Cat",4,"")</f>
        <v/>
      </c>
      <c r="AB116" s="16" t="str">
        <f aca="false">IF(O116="Gecko",15,"")</f>
        <v/>
      </c>
      <c r="AC116" s="16" t="str">
        <f aca="false">IF(O116="Skink",14,"")</f>
        <v/>
      </c>
      <c r="AD116" s="16" t="str">
        <f aca="false">IF(O116="🐄 Cattle",17,"")</f>
        <v/>
      </c>
      <c r="AE116" s="16" t="str">
        <f aca="false">IF(O116="🐷 Pig",19,"")</f>
        <v/>
      </c>
      <c r="AF116" s="16" t="str">
        <f aca="false">IF(O116="Squirrel",11,"")</f>
        <v/>
      </c>
      <c r="AG116" s="16" t="str">
        <f aca="false">IF(O116="🐝 Honey Bee",20,"")</f>
        <v/>
      </c>
      <c r="AH116" s="16" t="str">
        <f aca="false">IF(O116="🦆 Duck",12,"")</f>
        <v/>
      </c>
      <c r="AI116" s="16" t="str">
        <f aca="false">IF(O116="🐦 Bird",13,"")</f>
        <v/>
      </c>
      <c r="AJ116" s="41" t="s">
        <v>54</v>
      </c>
      <c r="AK116" s="40"/>
      <c r="AL116" s="42" t="s">
        <v>214</v>
      </c>
      <c r="AM116" s="40" t="s">
        <v>59</v>
      </c>
      <c r="AN116" s="40"/>
    </row>
    <row r="117" customFormat="false" ht="30" hidden="false" customHeight="true" outlineLevel="0" collapsed="false">
      <c r="A117" s="38" t="s">
        <v>208</v>
      </c>
      <c r="B117" s="43" t="n">
        <v>8</v>
      </c>
      <c r="C117" s="32" t="n">
        <f aca="false">B117+IF(H117="IV",-0.2,IF(H117="IP",-0.1,IF(H117="IM",0.1,IF(H117="SC",0.2,IF(H117="IC (cerebral)",-0.3,0)))))</f>
        <v>7.8</v>
      </c>
      <c r="D117" s="33" t="n">
        <f aca="false">VALUE(MID(AJ117,1,FIND(" ",AJ117)))</f>
        <v>0.04</v>
      </c>
      <c r="E117" s="34" t="n">
        <f aca="false">IF(G117="LD50 (median)",1,IF(G117="LDLo (lowest)",0,IF(G117="LD",-1,"")))</f>
        <v>0</v>
      </c>
      <c r="F117" s="34" t="n">
        <f aca="false">IF(O117="🐀 Rat",1,IF(O117="🐭 Mouse",2,IF(O117="🐕 Dog",3,IF(O117="🐵 Monkey",5,IF(O117="🐈 Cat",4,IF(O117="🐇 Rabbit",6,IF(O117="🕊 Pigeon",7,IF(O117="🐹 Guinea Pig",8,IF(O117="🐔 Chicken",9,IF(O117="🐸 Frog",10,IF(O117="🍼 Mammal",10,0)))))))))))</f>
        <v>6</v>
      </c>
      <c r="G117" s="39" t="s">
        <v>53</v>
      </c>
      <c r="H117" s="39" t="s">
        <v>15</v>
      </c>
      <c r="I117" s="14" t="str">
        <f aca="false">IF(H117="IC",-0.3,"")</f>
        <v/>
      </c>
      <c r="J117" s="14" t="n">
        <f aca="false">IF(H117="IV",-0.2,"")</f>
        <v>-0.2</v>
      </c>
      <c r="K117" s="14" t="str">
        <f aca="false">IF(H117="IP",-0.1,"")</f>
        <v/>
      </c>
      <c r="L117" s="14" t="str">
        <f aca="false">IF(H117="IM",0.1,"")</f>
        <v/>
      </c>
      <c r="M117" s="14" t="str">
        <f aca="false">IF(H117="SC",0.2,"")</f>
        <v/>
      </c>
      <c r="N117" s="15" t="str">
        <f aca="false">IF(H117="???",0.2,"")</f>
        <v/>
      </c>
      <c r="O117" s="40" t="s">
        <v>24</v>
      </c>
      <c r="P117" s="17" t="str">
        <f aca="false">IF(SUM(Q117:AI117)&gt;0,"",IF(SUM(Q117:AI117)=0,IF(O117&gt;0,1,"")))</f>
        <v/>
      </c>
      <c r="Q117" s="16" t="str">
        <f aca="false">IF(O117="🐭 Mouse",2,"")</f>
        <v/>
      </c>
      <c r="R117" s="16" t="str">
        <f aca="false">IF(O117="🕊 Pigeon",7,"")</f>
        <v/>
      </c>
      <c r="S117" s="16" t="n">
        <f aca="false">IF(O117="🐇 Rabbit",6,"")</f>
        <v>6</v>
      </c>
      <c r="T117" s="16" t="str">
        <f aca="false">IF(O117="🍼 Mammal",16,"")</f>
        <v/>
      </c>
      <c r="U117" s="16" t="str">
        <f aca="false">IF(O117="🐀 Rat",1,"")</f>
        <v/>
      </c>
      <c r="V117" s="16" t="str">
        <f aca="false">IF(O117="🐕 Dog",3,"")</f>
        <v/>
      </c>
      <c r="W117" s="16" t="str">
        <f aca="false">IF(O117="🐹 Guinea Pig",8,"")</f>
        <v/>
      </c>
      <c r="X117" s="16" t="str">
        <f aca="false">IF(O117="🐔 Chicken",9,"")</f>
        <v/>
      </c>
      <c r="Y117" s="16" t="str">
        <f aca="false">IF(O117="🐵 Monkey",5,"")</f>
        <v/>
      </c>
      <c r="Z117" s="16" t="str">
        <f aca="false">IF(O117="🐸 Frog",10,"")</f>
        <v/>
      </c>
      <c r="AA117" s="16" t="str">
        <f aca="false">IF(O117="🐈 Cat",4,"")</f>
        <v/>
      </c>
      <c r="AB117" s="16" t="str">
        <f aca="false">IF(O117="Gecko",15,"")</f>
        <v/>
      </c>
      <c r="AC117" s="16" t="str">
        <f aca="false">IF(O117="Skink",14,"")</f>
        <v/>
      </c>
      <c r="AD117" s="16" t="str">
        <f aca="false">IF(O117="🐄 Cattle",17,"")</f>
        <v/>
      </c>
      <c r="AE117" s="16" t="str">
        <f aca="false">IF(O117="🐷 Pig",19,"")</f>
        <v/>
      </c>
      <c r="AF117" s="16" t="str">
        <f aca="false">IF(O117="Squirrel",11,"")</f>
        <v/>
      </c>
      <c r="AG117" s="16" t="str">
        <f aca="false">IF(O117="🐝 Honey Bee",20,"")</f>
        <v/>
      </c>
      <c r="AH117" s="16" t="str">
        <f aca="false">IF(O117="🦆 Duck",12,"")</f>
        <v/>
      </c>
      <c r="AI117" s="16" t="str">
        <f aca="false">IF(O117="🐦 Bird",13,"")</f>
        <v/>
      </c>
      <c r="AJ117" s="41" t="s">
        <v>54</v>
      </c>
      <c r="AK117" s="40" t="s">
        <v>137</v>
      </c>
      <c r="AL117" s="42" t="s">
        <v>50</v>
      </c>
      <c r="AM117" s="40" t="s">
        <v>51</v>
      </c>
      <c r="AN117" s="40"/>
    </row>
    <row r="118" customFormat="false" ht="30" hidden="false" customHeight="true" outlineLevel="0" collapsed="false">
      <c r="A118" s="38" t="s">
        <v>208</v>
      </c>
      <c r="B118" s="43" t="n">
        <v>8</v>
      </c>
      <c r="C118" s="32" t="n">
        <f aca="false">B118+IF(H118="IV",-0.2,IF(H118="IP",-0.1,IF(H118="IM",0.1,IF(H118="SC",0.2,IF(H118="IC (cerebral)",-0.3,0)))))</f>
        <v>7.8</v>
      </c>
      <c r="D118" s="33" t="n">
        <f aca="false">VALUE(MID(AJ118,1,FIND(" ",AJ118)))</f>
        <v>0.09</v>
      </c>
      <c r="E118" s="34" t="n">
        <f aca="false">IF(G118="LD50 (median)",1,IF(G118="LDLo (lowest)",0,IF(G118="LD",-1,"")))</f>
        <v>1</v>
      </c>
      <c r="F118" s="34" t="n">
        <f aca="false">IF(O118="🐀 Rat",1,IF(O118="🐭 Mouse",2,IF(O118="🐕 Dog",3,IF(O118="🐵 Monkey",5,IF(O118="🐈 Cat",4,IF(O118="🐇 Rabbit",6,IF(O118="🕊 Pigeon",7,IF(O118="🐹 Guinea Pig",8,IF(O118="🐔 Chicken",9,IF(O118="🐸 Frog",10,IF(O118="🍼 Mammal",10,0)))))))))))</f>
        <v>10</v>
      </c>
      <c r="G118" s="39" t="s">
        <v>47</v>
      </c>
      <c r="H118" s="39" t="s">
        <v>15</v>
      </c>
      <c r="I118" s="14" t="str">
        <f aca="false">IF(H118="IC",-0.3,"")</f>
        <v/>
      </c>
      <c r="J118" s="14" t="n">
        <f aca="false">IF(H118="IV",-0.2,"")</f>
        <v>-0.2</v>
      </c>
      <c r="K118" s="14" t="str">
        <f aca="false">IF(H118="IP",-0.1,"")</f>
        <v/>
      </c>
      <c r="L118" s="14" t="str">
        <f aca="false">IF(H118="IM",0.1,"")</f>
        <v/>
      </c>
      <c r="M118" s="14" t="str">
        <f aca="false">IF(H118="SC",0.2,"")</f>
        <v/>
      </c>
      <c r="N118" s="15" t="str">
        <f aca="false">IF(H118="???",0.2,"")</f>
        <v/>
      </c>
      <c r="O118" s="40" t="s">
        <v>25</v>
      </c>
      <c r="P118" s="17" t="str">
        <f aca="false">IF(SUM(Q118:AI118)&gt;0,"",IF(SUM(Q118:AI118)=0,IF(O118&gt;0,1,"")))</f>
        <v/>
      </c>
      <c r="Q118" s="16" t="str">
        <f aca="false">IF(O118="🐭 Mouse",2,"")</f>
        <v/>
      </c>
      <c r="R118" s="16" t="str">
        <f aca="false">IF(O118="🕊 Pigeon",7,"")</f>
        <v/>
      </c>
      <c r="S118" s="16" t="str">
        <f aca="false">IF(O118="🐇 Rabbit",6,"")</f>
        <v/>
      </c>
      <c r="T118" s="16" t="n">
        <f aca="false">IF(O118="🍼 Mammal",16,"")</f>
        <v>16</v>
      </c>
      <c r="U118" s="16" t="str">
        <f aca="false">IF(O118="🐀 Rat",1,"")</f>
        <v/>
      </c>
      <c r="V118" s="16" t="str">
        <f aca="false">IF(O118="🐕 Dog",3,"")</f>
        <v/>
      </c>
      <c r="W118" s="16" t="str">
        <f aca="false">IF(O118="🐹 Guinea Pig",8,"")</f>
        <v/>
      </c>
      <c r="X118" s="16" t="str">
        <f aca="false">IF(O118="🐔 Chicken",9,"")</f>
        <v/>
      </c>
      <c r="Y118" s="16" t="str">
        <f aca="false">IF(O118="🐵 Monkey",5,"")</f>
        <v/>
      </c>
      <c r="Z118" s="16" t="str">
        <f aca="false">IF(O118="🐸 Frog",10,"")</f>
        <v/>
      </c>
      <c r="AA118" s="16" t="str">
        <f aca="false">IF(O118="🐈 Cat",4,"")</f>
        <v/>
      </c>
      <c r="AB118" s="16" t="str">
        <f aca="false">IF(O118="Gecko",15,"")</f>
        <v/>
      </c>
      <c r="AC118" s="16" t="str">
        <f aca="false">IF(O118="Skink",14,"")</f>
        <v/>
      </c>
      <c r="AD118" s="16" t="str">
        <f aca="false">IF(O118="🐄 Cattle",17,"")</f>
        <v/>
      </c>
      <c r="AE118" s="16" t="str">
        <f aca="false">IF(O118="🐷 Pig",19,"")</f>
        <v/>
      </c>
      <c r="AF118" s="16" t="str">
        <f aca="false">IF(O118="Squirrel",11,"")</f>
        <v/>
      </c>
      <c r="AG118" s="16" t="str">
        <f aca="false">IF(O118="🐝 Honey Bee",20,"")</f>
        <v/>
      </c>
      <c r="AH118" s="16" t="str">
        <f aca="false">IF(O118="🦆 Duck",12,"")</f>
        <v/>
      </c>
      <c r="AI118" s="16" t="str">
        <f aca="false">IF(O118="🐦 Bird",13,"")</f>
        <v/>
      </c>
      <c r="AJ118" s="41" t="s">
        <v>215</v>
      </c>
      <c r="AK118" s="40" t="s">
        <v>79</v>
      </c>
      <c r="AL118" s="42" t="s">
        <v>50</v>
      </c>
      <c r="AM118" s="40" t="s">
        <v>51</v>
      </c>
      <c r="AN118" s="40"/>
    </row>
    <row r="119" customFormat="false" ht="30" hidden="false" customHeight="true" outlineLevel="0" collapsed="false">
      <c r="A119" s="38" t="s">
        <v>208</v>
      </c>
      <c r="B119" s="43" t="n">
        <v>8</v>
      </c>
      <c r="C119" s="32" t="n">
        <f aca="false">B119+IF(H119="IV",-0.2,IF(H119="IP",-0.1,IF(H119="IM",0.1,IF(H119="SC",0.2,IF(H119="IC (cerebral)",-0.3,0)))))</f>
        <v>7.8</v>
      </c>
      <c r="D119" s="33" t="n">
        <f aca="false">VALUE(MID(AJ119,1,FIND(" ",AJ119)))</f>
        <v>0.096</v>
      </c>
      <c r="E119" s="34" t="n">
        <f aca="false">IF(G119="LD50 (median)",1,IF(G119="LDLo (lowest)",0,IF(G119="LD",-1,"")))</f>
        <v>1</v>
      </c>
      <c r="F119" s="34" t="n">
        <f aca="false">IF(O119="🐀 Rat",1,IF(O119="🐭 Mouse",2,IF(O119="🐕 Dog",3,IF(O119="🐵 Monkey",5,IF(O119="🐈 Cat",4,IF(O119="🐇 Rabbit",6,IF(O119="🕊 Pigeon",7,IF(O119="🐹 Guinea Pig",8,IF(O119="🐔 Chicken",9,IF(O119="🐸 Frog",10,IF(O119="🍼 Mammal",10,0)))))))))))</f>
        <v>2</v>
      </c>
      <c r="G119" s="39" t="s">
        <v>47</v>
      </c>
      <c r="H119" s="39" t="s">
        <v>15</v>
      </c>
      <c r="I119" s="14" t="str">
        <f aca="false">IF(H119="IC",-0.3,"")</f>
        <v/>
      </c>
      <c r="J119" s="14" t="n">
        <f aca="false">IF(H119="IV",-0.2,"")</f>
        <v>-0.2</v>
      </c>
      <c r="K119" s="14" t="str">
        <f aca="false">IF(H119="IP",-0.1,"")</f>
        <v/>
      </c>
      <c r="L119" s="14" t="str">
        <f aca="false">IF(H119="IM",0.1,"")</f>
        <v/>
      </c>
      <c r="M119" s="14" t="str">
        <f aca="false">IF(H119="SC",0.2,"")</f>
        <v/>
      </c>
      <c r="N119" s="15" t="str">
        <f aca="false">IF(H119="???",0.2,"")</f>
        <v/>
      </c>
      <c r="O119" s="40" t="s">
        <v>22</v>
      </c>
      <c r="P119" s="17" t="str">
        <f aca="false">IF(SUM(Q119:AI119)&gt;0,"",IF(SUM(Q119:AI119)=0,IF(O119&gt;0,1,"")))</f>
        <v/>
      </c>
      <c r="Q119" s="16" t="n">
        <f aca="false">IF(O119="🐭 Mouse",2,"")</f>
        <v>2</v>
      </c>
      <c r="R119" s="16" t="str">
        <f aca="false">IF(O119="🕊 Pigeon",7,"")</f>
        <v/>
      </c>
      <c r="S119" s="16" t="str">
        <f aca="false">IF(O119="🐇 Rabbit",6,"")</f>
        <v/>
      </c>
      <c r="T119" s="16" t="str">
        <f aca="false">IF(O119="🍼 Mammal",16,"")</f>
        <v/>
      </c>
      <c r="U119" s="16" t="str">
        <f aca="false">IF(O119="🐀 Rat",1,"")</f>
        <v/>
      </c>
      <c r="V119" s="16" t="str">
        <f aca="false">IF(O119="🐕 Dog",3,"")</f>
        <v/>
      </c>
      <c r="W119" s="16" t="str">
        <f aca="false">IF(O119="🐹 Guinea Pig",8,"")</f>
        <v/>
      </c>
      <c r="X119" s="16" t="str">
        <f aca="false">IF(O119="🐔 Chicken",9,"")</f>
        <v/>
      </c>
      <c r="Y119" s="16" t="str">
        <f aca="false">IF(O119="🐵 Monkey",5,"")</f>
        <v/>
      </c>
      <c r="Z119" s="16" t="str">
        <f aca="false">IF(O119="🐸 Frog",10,"")</f>
        <v/>
      </c>
      <c r="AA119" s="16" t="str">
        <f aca="false">IF(O119="🐈 Cat",4,"")</f>
        <v/>
      </c>
      <c r="AB119" s="16" t="str">
        <f aca="false">IF(O119="Gecko",15,"")</f>
        <v/>
      </c>
      <c r="AC119" s="16" t="str">
        <f aca="false">IF(O119="Skink",14,"")</f>
        <v/>
      </c>
      <c r="AD119" s="16" t="str">
        <f aca="false">IF(O119="🐄 Cattle",17,"")</f>
        <v/>
      </c>
      <c r="AE119" s="16" t="str">
        <f aca="false">IF(O119="🐷 Pig",19,"")</f>
        <v/>
      </c>
      <c r="AF119" s="16" t="str">
        <f aca="false">IF(O119="Squirrel",11,"")</f>
        <v/>
      </c>
      <c r="AG119" s="16" t="str">
        <f aca="false">IF(O119="🐝 Honey Bee",20,"")</f>
        <v/>
      </c>
      <c r="AH119" s="16" t="str">
        <f aca="false">IF(O119="🦆 Duck",12,"")</f>
        <v/>
      </c>
      <c r="AI119" s="16" t="str">
        <f aca="false">IF(O119="🐦 Bird",13,"")</f>
        <v/>
      </c>
      <c r="AJ119" s="41" t="s">
        <v>216</v>
      </c>
      <c r="AK119" s="40" t="s">
        <v>217</v>
      </c>
      <c r="AL119" s="42" t="s">
        <v>50</v>
      </c>
      <c r="AM119" s="40" t="s">
        <v>51</v>
      </c>
      <c r="AN119" s="40"/>
    </row>
    <row r="120" customFormat="false" ht="30" hidden="false" customHeight="true" outlineLevel="0" collapsed="false">
      <c r="A120" s="38" t="s">
        <v>208</v>
      </c>
      <c r="B120" s="43" t="n">
        <v>8</v>
      </c>
      <c r="C120" s="32" t="n">
        <f aca="false">B120+IF(H120="IV",-0.2,IF(H120="IP",-0.1,IF(H120="IM",0.1,IF(H120="SC",0.2,IF(H120="IC (cerebral)",-0.3,0)))))</f>
        <v>7.8</v>
      </c>
      <c r="D120" s="33" t="n">
        <f aca="false">VALUE(MID(AJ120,1,FIND(" ",AJ120)))</f>
        <v>0.12</v>
      </c>
      <c r="E120" s="34" t="n">
        <f aca="false">IF(G120="LD50 (median)",1,IF(G120="LDLo (lowest)",0,IF(G120="LD",-1,"")))</f>
        <v>0</v>
      </c>
      <c r="F120" s="34" t="n">
        <f aca="false">IF(O120="🐀 Rat",1,IF(O120="🐭 Mouse",2,IF(O120="🐕 Dog",3,IF(O120="🐵 Monkey",5,IF(O120="🐈 Cat",4,IF(O120="🐇 Rabbit",6,IF(O120="🕊 Pigeon",7,IF(O120="🐹 Guinea Pig",8,IF(O120="🐔 Chicken",9,IF(O120="🐸 Frog",10,IF(O120="🍼 Mammal",10,0)))))))))))</f>
        <v>3</v>
      </c>
      <c r="G120" s="39" t="s">
        <v>53</v>
      </c>
      <c r="H120" s="39" t="s">
        <v>15</v>
      </c>
      <c r="I120" s="14" t="str">
        <f aca="false">IF(H120="IC",-0.3,"")</f>
        <v/>
      </c>
      <c r="J120" s="14" t="n">
        <f aca="false">IF(H120="IV",-0.2,"")</f>
        <v>-0.2</v>
      </c>
      <c r="K120" s="14" t="str">
        <f aca="false">IF(H120="IP",-0.1,"")</f>
        <v/>
      </c>
      <c r="L120" s="14" t="str">
        <f aca="false">IF(H120="IM",0.1,"")</f>
        <v/>
      </c>
      <c r="M120" s="14" t="str">
        <f aca="false">IF(H120="SC",0.2,"")</f>
        <v/>
      </c>
      <c r="N120" s="15" t="str">
        <f aca="false">IF(H120="???",0.2,"")</f>
        <v/>
      </c>
      <c r="O120" s="40" t="s">
        <v>27</v>
      </c>
      <c r="P120" s="17" t="str">
        <f aca="false">IF(SUM(Q120:AI120)&gt;0,"",IF(SUM(Q120:AI120)=0,IF(O120&gt;0,1,"")))</f>
        <v/>
      </c>
      <c r="Q120" s="16" t="str">
        <f aca="false">IF(O120="🐭 Mouse",2,"")</f>
        <v/>
      </c>
      <c r="R120" s="16" t="str">
        <f aca="false">IF(O120="🕊 Pigeon",7,"")</f>
        <v/>
      </c>
      <c r="S120" s="16" t="str">
        <f aca="false">IF(O120="🐇 Rabbit",6,"")</f>
        <v/>
      </c>
      <c r="T120" s="16" t="str">
        <f aca="false">IF(O120="🍼 Mammal",16,"")</f>
        <v/>
      </c>
      <c r="U120" s="16" t="str">
        <f aca="false">IF(O120="🐀 Rat",1,"")</f>
        <v/>
      </c>
      <c r="V120" s="16" t="n">
        <f aca="false">IF(O120="🐕 Dog",3,"")</f>
        <v>3</v>
      </c>
      <c r="W120" s="16" t="str">
        <f aca="false">IF(O120="🐹 Guinea Pig",8,"")</f>
        <v/>
      </c>
      <c r="X120" s="16" t="str">
        <f aca="false">IF(O120="🐔 Chicken",9,"")</f>
        <v/>
      </c>
      <c r="Y120" s="16" t="str">
        <f aca="false">IF(O120="🐵 Monkey",5,"")</f>
        <v/>
      </c>
      <c r="Z120" s="16" t="str">
        <f aca="false">IF(O120="🐸 Frog",10,"")</f>
        <v/>
      </c>
      <c r="AA120" s="16" t="str">
        <f aca="false">IF(O120="🐈 Cat",4,"")</f>
        <v/>
      </c>
      <c r="AB120" s="16" t="str">
        <f aca="false">IF(O120="Gecko",15,"")</f>
        <v/>
      </c>
      <c r="AC120" s="16" t="str">
        <f aca="false">IF(O120="Skink",14,"")</f>
        <v/>
      </c>
      <c r="AD120" s="16" t="str">
        <f aca="false">IF(O120="🐄 Cattle",17,"")</f>
        <v/>
      </c>
      <c r="AE120" s="16" t="str">
        <f aca="false">IF(O120="🐷 Pig",19,"")</f>
        <v/>
      </c>
      <c r="AF120" s="16" t="str">
        <f aca="false">IF(O120="Squirrel",11,"")</f>
        <v/>
      </c>
      <c r="AG120" s="16" t="str">
        <f aca="false">IF(O120="🐝 Honey Bee",20,"")</f>
        <v/>
      </c>
      <c r="AH120" s="16" t="str">
        <f aca="false">IF(O120="🦆 Duck",12,"")</f>
        <v/>
      </c>
      <c r="AI120" s="16" t="str">
        <f aca="false">IF(O120="🐦 Bird",13,"")</f>
        <v/>
      </c>
      <c r="AJ120" s="41" t="s">
        <v>218</v>
      </c>
      <c r="AK120" s="40" t="s">
        <v>190</v>
      </c>
      <c r="AL120" s="42" t="s">
        <v>50</v>
      </c>
      <c r="AM120" s="40" t="s">
        <v>51</v>
      </c>
      <c r="AN120" s="40"/>
    </row>
    <row r="121" customFormat="false" ht="45" hidden="false" customHeight="true" outlineLevel="0" collapsed="false">
      <c r="A121" s="38" t="s">
        <v>208</v>
      </c>
      <c r="B121" s="43" t="n">
        <v>8</v>
      </c>
      <c r="C121" s="32" t="n">
        <f aca="false">B121+IF(H121="IV",-0.2,IF(H121="IP",-0.1,IF(H121="IM",0.1,IF(H121="SC",0.2,IF(H121="IC (cerebral)",-0.3,0)))))</f>
        <v>7.8</v>
      </c>
      <c r="D121" s="33" t="n">
        <f aca="false">VALUE(MID(AJ121,1,FIND(" ",AJ121)))</f>
        <v>0.196</v>
      </c>
      <c r="E121" s="34" t="n">
        <f aca="false">IF(G121="LD50 (median)",1,IF(G121="LDLo (lowest)",0,IF(G121="LD",-1,"")))</f>
        <v>1</v>
      </c>
      <c r="F121" s="34" t="n">
        <f aca="false">IF(O121="🐀 Rat",1,IF(O121="🐭 Mouse",2,IF(O121="🐕 Dog",3,IF(O121="🐵 Monkey",5,IF(O121="🐈 Cat",4,IF(O121="🐇 Rabbit",6,IF(O121="🕊 Pigeon",7,IF(O121="🐹 Guinea Pig",8,IF(O121="🐔 Chicken",9,IF(O121="🐸 Frog",10,IF(O121="🍼 Mammal",10,0)))))))))))</f>
        <v>2</v>
      </c>
      <c r="G121" s="39" t="s">
        <v>47</v>
      </c>
      <c r="H121" s="39" t="s">
        <v>15</v>
      </c>
      <c r="I121" s="14" t="str">
        <f aca="false">IF(H121="IC",-0.3,"")</f>
        <v/>
      </c>
      <c r="J121" s="14" t="n">
        <f aca="false">IF(H121="IV",-0.2,"")</f>
        <v>-0.2</v>
      </c>
      <c r="K121" s="14" t="str">
        <f aca="false">IF(H121="IP",-0.1,"")</f>
        <v/>
      </c>
      <c r="L121" s="14" t="str">
        <f aca="false">IF(H121="IM",0.1,"")</f>
        <v/>
      </c>
      <c r="M121" s="14" t="str">
        <f aca="false">IF(H121="SC",0.2,"")</f>
        <v/>
      </c>
      <c r="N121" s="15" t="str">
        <f aca="false">IF(H121="???",0.2,"")</f>
        <v/>
      </c>
      <c r="O121" s="40" t="s">
        <v>22</v>
      </c>
      <c r="P121" s="17" t="str">
        <f aca="false">IF(SUM(Q121:AI121)&gt;0,"",IF(SUM(Q121:AI121)=0,IF(O121&gt;0,1,"")))</f>
        <v/>
      </c>
      <c r="Q121" s="16" t="n">
        <f aca="false">IF(O121="🐭 Mouse",2,"")</f>
        <v>2</v>
      </c>
      <c r="R121" s="16" t="str">
        <f aca="false">IF(O121="🕊 Pigeon",7,"")</f>
        <v/>
      </c>
      <c r="S121" s="16" t="str">
        <f aca="false">IF(O121="🐇 Rabbit",6,"")</f>
        <v/>
      </c>
      <c r="T121" s="16" t="str">
        <f aca="false">IF(O121="🍼 Mammal",16,"")</f>
        <v/>
      </c>
      <c r="U121" s="16" t="str">
        <f aca="false">IF(O121="🐀 Rat",1,"")</f>
        <v/>
      </c>
      <c r="V121" s="16" t="str">
        <f aca="false">IF(O121="🐕 Dog",3,"")</f>
        <v/>
      </c>
      <c r="W121" s="16" t="str">
        <f aca="false">IF(O121="🐹 Guinea Pig",8,"")</f>
        <v/>
      </c>
      <c r="X121" s="16" t="str">
        <f aca="false">IF(O121="🐔 Chicken",9,"")</f>
        <v/>
      </c>
      <c r="Y121" s="16" t="str">
        <f aca="false">IF(O121="🐵 Monkey",5,"")</f>
        <v/>
      </c>
      <c r="Z121" s="16" t="str">
        <f aca="false">IF(O121="🐸 Frog",10,"")</f>
        <v/>
      </c>
      <c r="AA121" s="16" t="str">
        <f aca="false">IF(O121="🐈 Cat",4,"")</f>
        <v/>
      </c>
      <c r="AB121" s="16" t="str">
        <f aca="false">IF(O121="Gecko",15,"")</f>
        <v/>
      </c>
      <c r="AC121" s="16" t="str">
        <f aca="false">IF(O121="Skink",14,"")</f>
        <v/>
      </c>
      <c r="AD121" s="16" t="str">
        <f aca="false">IF(O121="🐄 Cattle",17,"")</f>
        <v/>
      </c>
      <c r="AE121" s="16" t="str">
        <f aca="false">IF(O121="🐷 Pig",19,"")</f>
        <v/>
      </c>
      <c r="AF121" s="16" t="str">
        <f aca="false">IF(O121="Squirrel",11,"")</f>
        <v/>
      </c>
      <c r="AG121" s="16" t="str">
        <f aca="false">IF(O121="🐝 Honey Bee",20,"")</f>
        <v/>
      </c>
      <c r="AH121" s="16" t="str">
        <f aca="false">IF(O121="🦆 Duck",12,"")</f>
        <v/>
      </c>
      <c r="AI121" s="16" t="str">
        <f aca="false">IF(O121="🐦 Bird",13,"")</f>
        <v/>
      </c>
      <c r="AJ121" s="41" t="s">
        <v>219</v>
      </c>
      <c r="AK121" s="40"/>
      <c r="AL121" s="42" t="s">
        <v>192</v>
      </c>
      <c r="AM121" s="40" t="s">
        <v>59</v>
      </c>
      <c r="AN121" s="40"/>
    </row>
    <row r="122" customFormat="false" ht="30" hidden="false" customHeight="true" outlineLevel="0" collapsed="false">
      <c r="A122" s="38" t="s">
        <v>208</v>
      </c>
      <c r="B122" s="43" t="n">
        <v>8</v>
      </c>
      <c r="C122" s="32" t="n">
        <f aca="false">B122+IF(H122="IV",-0.2,IF(H122="IP",-0.1,IF(H122="IM",0.1,IF(H122="SC",0.2,IF(H122="IC (cerebral)",-0.3,0)))))</f>
        <v>8.2</v>
      </c>
      <c r="D122" s="33" t="n">
        <f aca="false">VALUE(MID(AJ122,1,FIND(" ",AJ122)))</f>
        <v>0.45</v>
      </c>
      <c r="E122" s="34" t="n">
        <f aca="false">IF(G122="LD50 (median)",1,IF(G122="LDLo (lowest)",0,IF(G122="LD",-1,"")))</f>
        <v>1</v>
      </c>
      <c r="F122" s="34" t="n">
        <f aca="false">IF(O122="🐀 Rat",1,IF(O122="🐭 Mouse",2,IF(O122="🐕 Dog",3,IF(O122="🐵 Monkey",5,IF(O122="🐈 Cat",4,IF(O122="🐇 Rabbit",6,IF(O122="🕊 Pigeon",7,IF(O122="🐹 Guinea Pig",8,IF(O122="🐔 Chicken",9,IF(O122="🐸 Frog",10,IF(O122="🍼 Mammal",10,0)))))))))))</f>
        <v>2</v>
      </c>
      <c r="G122" s="39" t="s">
        <v>47</v>
      </c>
      <c r="H122" s="39" t="s">
        <v>18</v>
      </c>
      <c r="I122" s="14" t="str">
        <f aca="false">IF(H122="IC",-0.3,"")</f>
        <v/>
      </c>
      <c r="J122" s="14" t="str">
        <f aca="false">IF(H122="IV",-0.2,"")</f>
        <v/>
      </c>
      <c r="K122" s="14" t="str">
        <f aca="false">IF(H122="IP",-0.1,"")</f>
        <v/>
      </c>
      <c r="L122" s="14" t="str">
        <f aca="false">IF(H122="IM",0.1,"")</f>
        <v/>
      </c>
      <c r="M122" s="14" t="n">
        <f aca="false">IF(H122="SC",0.2,"")</f>
        <v>0.2</v>
      </c>
      <c r="N122" s="15" t="str">
        <f aca="false">IF(H122="???",0.2,"")</f>
        <v/>
      </c>
      <c r="O122" s="40" t="s">
        <v>22</v>
      </c>
      <c r="P122" s="17" t="str">
        <f aca="false">IF(SUM(Q122:AI122)&gt;0,"",IF(SUM(Q122:AI122)=0,IF(O122&gt;0,1,"")))</f>
        <v/>
      </c>
      <c r="Q122" s="16" t="n">
        <f aca="false">IF(O122="🐭 Mouse",2,"")</f>
        <v>2</v>
      </c>
      <c r="R122" s="16" t="str">
        <f aca="false">IF(O122="🕊 Pigeon",7,"")</f>
        <v/>
      </c>
      <c r="S122" s="16" t="str">
        <f aca="false">IF(O122="🐇 Rabbit",6,"")</f>
        <v/>
      </c>
      <c r="T122" s="16" t="str">
        <f aca="false">IF(O122="🍼 Mammal",16,"")</f>
        <v/>
      </c>
      <c r="U122" s="16" t="str">
        <f aca="false">IF(O122="🐀 Rat",1,"")</f>
        <v/>
      </c>
      <c r="V122" s="16" t="str">
        <f aca="false">IF(O122="🐕 Dog",3,"")</f>
        <v/>
      </c>
      <c r="W122" s="16" t="str">
        <f aca="false">IF(O122="🐹 Guinea Pig",8,"")</f>
        <v/>
      </c>
      <c r="X122" s="16" t="str">
        <f aca="false">IF(O122="🐔 Chicken",9,"")</f>
        <v/>
      </c>
      <c r="Y122" s="16" t="str">
        <f aca="false">IF(O122="🐵 Monkey",5,"")</f>
        <v/>
      </c>
      <c r="Z122" s="16" t="str">
        <f aca="false">IF(O122="🐸 Frog",10,"")</f>
        <v/>
      </c>
      <c r="AA122" s="16" t="str">
        <f aca="false">IF(O122="🐈 Cat",4,"")</f>
        <v/>
      </c>
      <c r="AB122" s="16" t="str">
        <f aca="false">IF(O122="Gecko",15,"")</f>
        <v/>
      </c>
      <c r="AC122" s="16" t="str">
        <f aca="false">IF(O122="Skink",14,"")</f>
        <v/>
      </c>
      <c r="AD122" s="16" t="str">
        <f aca="false">IF(O122="🐄 Cattle",17,"")</f>
        <v/>
      </c>
      <c r="AE122" s="16" t="str">
        <f aca="false">IF(O122="🐷 Pig",19,"")</f>
        <v/>
      </c>
      <c r="AF122" s="16" t="str">
        <f aca="false">IF(O122="Squirrel",11,"")</f>
        <v/>
      </c>
      <c r="AG122" s="16" t="str">
        <f aca="false">IF(O122="🐝 Honey Bee",20,"")</f>
        <v/>
      </c>
      <c r="AH122" s="16" t="str">
        <f aca="false">IF(O122="🦆 Duck",12,"")</f>
        <v/>
      </c>
      <c r="AI122" s="16" t="str">
        <f aca="false">IF(O122="🐦 Bird",13,"")</f>
        <v/>
      </c>
      <c r="AJ122" s="41" t="s">
        <v>220</v>
      </c>
      <c r="AK122" s="40" t="s">
        <v>221</v>
      </c>
      <c r="AL122" s="42" t="s">
        <v>50</v>
      </c>
      <c r="AM122" s="40" t="s">
        <v>51</v>
      </c>
      <c r="AN122" s="40"/>
    </row>
    <row r="123" customFormat="false" ht="15.75" hidden="false" customHeight="false" outlineLevel="0" collapsed="false">
      <c r="C123" s="32"/>
      <c r="D123" s="33"/>
      <c r="E123" s="34"/>
      <c r="F123" s="34"/>
      <c r="G123" s="0"/>
      <c r="H123" s="0"/>
      <c r="I123" s="14" t="str">
        <f aca="false">IF(H123="IC",-0.3,"")</f>
        <v/>
      </c>
      <c r="J123" s="14" t="str">
        <f aca="false">IF(H123="IV",-0.2,"")</f>
        <v/>
      </c>
      <c r="K123" s="14" t="str">
        <f aca="false">IF(H123="IP",-0.1,"")</f>
        <v/>
      </c>
      <c r="L123" s="14" t="str">
        <f aca="false">IF(H123="IM",0.1,"")</f>
        <v/>
      </c>
      <c r="M123" s="14" t="str">
        <f aca="false">IF(H123="SC",0.2,"")</f>
        <v/>
      </c>
      <c r="N123" s="15" t="str">
        <f aca="false">IF(H123="???",0.2,"")</f>
        <v/>
      </c>
      <c r="O123" s="0"/>
      <c r="P123" s="17" t="str">
        <f aca="false">IF(SUM(Q123:AI123)&gt;0,"",IF(SUM(Q123:AI123)=0,IF(O123&gt;0,1,"")))</f>
        <v/>
      </c>
      <c r="Q123" s="16" t="str">
        <f aca="false">IF(O123="🐭 Mouse",2,"")</f>
        <v/>
      </c>
      <c r="R123" s="16" t="str">
        <f aca="false">IF(O123="🕊 Pigeon",7,"")</f>
        <v/>
      </c>
      <c r="S123" s="16" t="str">
        <f aca="false">IF(O123="🐇 Rabbit",6,"")</f>
        <v/>
      </c>
      <c r="T123" s="16" t="str">
        <f aca="false">IF(O123="🍼 Mammal",16,"")</f>
        <v/>
      </c>
      <c r="U123" s="16" t="str">
        <f aca="false">IF(O123="🐀 Rat",1,"")</f>
        <v/>
      </c>
      <c r="V123" s="16" t="str">
        <f aca="false">IF(O123="🐕 Dog",3,"")</f>
        <v/>
      </c>
      <c r="W123" s="16" t="str">
        <f aca="false">IF(O123="🐹 Guinea Pig",8,"")</f>
        <v/>
      </c>
      <c r="X123" s="16" t="str">
        <f aca="false">IF(O123="🐔 Chicken",9,"")</f>
        <v/>
      </c>
      <c r="Y123" s="16" t="str">
        <f aca="false">IF(O123="🐵 Monkey",5,"")</f>
        <v/>
      </c>
      <c r="Z123" s="16" t="str">
        <f aca="false">IF(O123="🐸 Frog",10,"")</f>
        <v/>
      </c>
      <c r="AA123" s="16" t="str">
        <f aca="false">IF(O123="🐈 Cat",4,"")</f>
        <v/>
      </c>
      <c r="AB123" s="16" t="str">
        <f aca="false">IF(O123="Gecko",15,"")</f>
        <v/>
      </c>
      <c r="AC123" s="16" t="str">
        <f aca="false">IF(O123="Skink",14,"")</f>
        <v/>
      </c>
      <c r="AD123" s="16" t="str">
        <f aca="false">IF(O123="🐄 Cattle",17,"")</f>
        <v/>
      </c>
      <c r="AE123" s="16" t="str">
        <f aca="false">IF(O123="🐷 Pig",19,"")</f>
        <v/>
      </c>
      <c r="AF123" s="16" t="str">
        <f aca="false">IF(O123="Squirrel",11,"")</f>
        <v/>
      </c>
      <c r="AG123" s="16" t="str">
        <f aca="false">IF(O123="🐝 Honey Bee",20,"")</f>
        <v/>
      </c>
      <c r="AH123" s="16" t="str">
        <f aca="false">IF(O123="🦆 Duck",12,"")</f>
        <v/>
      </c>
      <c r="AI123" s="16" t="str">
        <f aca="false">IF(O123="🐦 Bird",13,"")</f>
        <v/>
      </c>
      <c r="AJ123" s="0"/>
      <c r="AK123" s="0"/>
      <c r="AL123" s="0"/>
      <c r="AM123" s="0"/>
      <c r="AN123" s="0"/>
    </row>
    <row r="124" customFormat="false" ht="30" hidden="false" customHeight="true" outlineLevel="0" collapsed="false">
      <c r="A124" s="38" t="s">
        <v>222</v>
      </c>
      <c r="B124" s="38" t="n">
        <v>9</v>
      </c>
      <c r="C124" s="32" t="n">
        <f aca="false">B124+IF(H124="IV",-0.2,IF(H124="IP",-0.1,IF(H124="IM",0.1,IF(H124="SC",0.2,IF(H124="IC (cerebral)",-0.3,0)))))</f>
        <v>8.8</v>
      </c>
      <c r="D124" s="33" t="n">
        <f aca="false">VALUE(MID(AJ124,1,FIND(" ",AJ124)))</f>
        <v>0.04</v>
      </c>
      <c r="E124" s="34" t="n">
        <f aca="false">IF(G124="LD50 (median)",1,IF(G124="LDLo (lowest)",0,IF(G124="LD",-1,"")))</f>
        <v>1</v>
      </c>
      <c r="F124" s="34" t="n">
        <f aca="false">IF(O124="🐀 Rat",1,IF(O124="🐭 Mouse",2,IF(O124="🐕 Dog",3,IF(O124="🐵 Monkey",5,IF(O124="🐈 Cat",4,IF(O124="🐇 Rabbit",6,IF(O124="🕊 Pigeon",7,IF(O124="🐹 Guinea Pig",8,IF(O124="🐔 Chicken",9,IF(O124="🐸 Frog",10,IF(O124="🍼 Mammal",10,0)))))))))))</f>
        <v>2</v>
      </c>
      <c r="G124" s="39" t="s">
        <v>47</v>
      </c>
      <c r="H124" s="39" t="s">
        <v>15</v>
      </c>
      <c r="I124" s="14" t="str">
        <f aca="false">IF(H124="IC",-0.3,"")</f>
        <v/>
      </c>
      <c r="J124" s="14" t="n">
        <f aca="false">IF(H124="IV",-0.2,"")</f>
        <v>-0.2</v>
      </c>
      <c r="K124" s="14" t="str">
        <f aca="false">IF(H124="IP",-0.1,"")</f>
        <v/>
      </c>
      <c r="L124" s="14" t="str">
        <f aca="false">IF(H124="IM",0.1,"")</f>
        <v/>
      </c>
      <c r="M124" s="14" t="str">
        <f aca="false">IF(H124="SC",0.2,"")</f>
        <v/>
      </c>
      <c r="N124" s="15" t="str">
        <f aca="false">IF(H124="???",0.2,"")</f>
        <v/>
      </c>
      <c r="O124" s="40" t="s">
        <v>22</v>
      </c>
      <c r="P124" s="17" t="str">
        <f aca="false">IF(SUM(Q124:AI124)&gt;0,"",IF(SUM(Q124:AI124)=0,IF(O124&gt;0,1,"")))</f>
        <v/>
      </c>
      <c r="Q124" s="16" t="n">
        <f aca="false">IF(O124="🐭 Mouse",2,"")</f>
        <v>2</v>
      </c>
      <c r="R124" s="16" t="str">
        <f aca="false">IF(O124="🕊 Pigeon",7,"")</f>
        <v/>
      </c>
      <c r="S124" s="16" t="str">
        <f aca="false">IF(O124="🐇 Rabbit",6,"")</f>
        <v/>
      </c>
      <c r="T124" s="16" t="str">
        <f aca="false">IF(O124="🍼 Mammal",16,"")</f>
        <v/>
      </c>
      <c r="U124" s="16" t="str">
        <f aca="false">IF(O124="🐀 Rat",1,"")</f>
        <v/>
      </c>
      <c r="V124" s="16" t="str">
        <f aca="false">IF(O124="🐕 Dog",3,"")</f>
        <v/>
      </c>
      <c r="W124" s="16" t="str">
        <f aca="false">IF(O124="🐹 Guinea Pig",8,"")</f>
        <v/>
      </c>
      <c r="X124" s="16" t="str">
        <f aca="false">IF(O124="🐔 Chicken",9,"")</f>
        <v/>
      </c>
      <c r="Y124" s="16" t="str">
        <f aca="false">IF(O124="🐵 Monkey",5,"")</f>
        <v/>
      </c>
      <c r="Z124" s="16" t="str">
        <f aca="false">IF(O124="🐸 Frog",10,"")</f>
        <v/>
      </c>
      <c r="AA124" s="16" t="str">
        <f aca="false">IF(O124="🐈 Cat",4,"")</f>
        <v/>
      </c>
      <c r="AB124" s="16" t="str">
        <f aca="false">IF(O124="Gecko",15,"")</f>
        <v/>
      </c>
      <c r="AC124" s="16" t="str">
        <f aca="false">IF(O124="Skink",14,"")</f>
        <v/>
      </c>
      <c r="AD124" s="16" t="str">
        <f aca="false">IF(O124="🐄 Cattle",17,"")</f>
        <v/>
      </c>
      <c r="AE124" s="16" t="str">
        <f aca="false">IF(O124="🐷 Pig",19,"")</f>
        <v/>
      </c>
      <c r="AF124" s="16" t="str">
        <f aca="false">IF(O124="Squirrel",11,"")</f>
        <v/>
      </c>
      <c r="AG124" s="16" t="str">
        <f aca="false">IF(O124="🐝 Honey Bee",20,"")</f>
        <v/>
      </c>
      <c r="AH124" s="16" t="str">
        <f aca="false">IF(O124="🦆 Duck",12,"")</f>
        <v/>
      </c>
      <c r="AI124" s="16" t="str">
        <f aca="false">IF(O124="🐦 Bird",13,"")</f>
        <v/>
      </c>
      <c r="AJ124" s="41" t="s">
        <v>54</v>
      </c>
      <c r="AK124" s="40" t="s">
        <v>223</v>
      </c>
      <c r="AL124" s="42" t="s">
        <v>210</v>
      </c>
      <c r="AM124" s="40" t="s">
        <v>51</v>
      </c>
      <c r="AN124" s="40"/>
    </row>
    <row r="125" customFormat="false" ht="45" hidden="false" customHeight="true" outlineLevel="0" collapsed="false">
      <c r="A125" s="38" t="s">
        <v>222</v>
      </c>
      <c r="B125" s="38" t="n">
        <v>9</v>
      </c>
      <c r="C125" s="32" t="n">
        <f aca="false">B125+IF(H125="IV",-0.2,IF(H125="IP",-0.1,IF(H125="IM",0.1,IF(H125="SC",0.2,IF(H125="IC (cerebral)",-0.3,0)))))</f>
        <v>8.8</v>
      </c>
      <c r="D125" s="33" t="n">
        <f aca="false">VALUE(MID(AJ125,1,FIND(" ",AJ125)))</f>
        <v>0.053</v>
      </c>
      <c r="E125" s="34" t="n">
        <f aca="false">IF(G125="LD50 (median)",1,IF(G125="LDLo (lowest)",0,IF(G125="LD",-1,"")))</f>
        <v>1</v>
      </c>
      <c r="F125" s="34" t="n">
        <f aca="false">IF(O125="🐀 Rat",1,IF(O125="🐭 Mouse",2,IF(O125="🐕 Dog",3,IF(O125="🐵 Monkey",5,IF(O125="🐈 Cat",4,IF(O125="🐇 Rabbit",6,IF(O125="🕊 Pigeon",7,IF(O125="🐹 Guinea Pig",8,IF(O125="🐔 Chicken",9,IF(O125="🐸 Frog",10,IF(O125="🍼 Mammal",10,0)))))))))))</f>
        <v>2</v>
      </c>
      <c r="G125" s="39" t="s">
        <v>47</v>
      </c>
      <c r="H125" s="39" t="s">
        <v>15</v>
      </c>
      <c r="I125" s="14" t="str">
        <f aca="false">IF(H125="IC",-0.3,"")</f>
        <v/>
      </c>
      <c r="J125" s="14" t="n">
        <f aca="false">IF(H125="IV",-0.2,"")</f>
        <v>-0.2</v>
      </c>
      <c r="K125" s="14" t="str">
        <f aca="false">IF(H125="IP",-0.1,"")</f>
        <v/>
      </c>
      <c r="L125" s="14" t="str">
        <f aca="false">IF(H125="IM",0.1,"")</f>
        <v/>
      </c>
      <c r="M125" s="14" t="str">
        <f aca="false">IF(H125="SC",0.2,"")</f>
        <v/>
      </c>
      <c r="N125" s="15" t="str">
        <f aca="false">IF(H125="???",0.2,"")</f>
        <v/>
      </c>
      <c r="O125" s="40" t="s">
        <v>22</v>
      </c>
      <c r="P125" s="17" t="str">
        <f aca="false">IF(SUM(Q125:AI125)&gt;0,"",IF(SUM(Q125:AI125)=0,IF(O125&gt;0,1,"")))</f>
        <v/>
      </c>
      <c r="Q125" s="16" t="n">
        <f aca="false">IF(O125="🐭 Mouse",2,"")</f>
        <v>2</v>
      </c>
      <c r="R125" s="16" t="str">
        <f aca="false">IF(O125="🕊 Pigeon",7,"")</f>
        <v/>
      </c>
      <c r="S125" s="16" t="str">
        <f aca="false">IF(O125="🐇 Rabbit",6,"")</f>
        <v/>
      </c>
      <c r="T125" s="16" t="str">
        <f aca="false">IF(O125="🍼 Mammal",16,"")</f>
        <v/>
      </c>
      <c r="U125" s="16" t="str">
        <f aca="false">IF(O125="🐀 Rat",1,"")</f>
        <v/>
      </c>
      <c r="V125" s="16" t="str">
        <f aca="false">IF(O125="🐕 Dog",3,"")</f>
        <v/>
      </c>
      <c r="W125" s="16" t="str">
        <f aca="false">IF(O125="🐹 Guinea Pig",8,"")</f>
        <v/>
      </c>
      <c r="X125" s="16" t="str">
        <f aca="false">IF(O125="🐔 Chicken",9,"")</f>
        <v/>
      </c>
      <c r="Y125" s="16" t="str">
        <f aca="false">IF(O125="🐵 Monkey",5,"")</f>
        <v/>
      </c>
      <c r="Z125" s="16" t="str">
        <f aca="false">IF(O125="🐸 Frog",10,"")</f>
        <v/>
      </c>
      <c r="AA125" s="16" t="str">
        <f aca="false">IF(O125="🐈 Cat",4,"")</f>
        <v/>
      </c>
      <c r="AB125" s="16" t="str">
        <f aca="false">IF(O125="Gecko",15,"")</f>
        <v/>
      </c>
      <c r="AC125" s="16" t="str">
        <f aca="false">IF(O125="Skink",14,"")</f>
        <v/>
      </c>
      <c r="AD125" s="16" t="str">
        <f aca="false">IF(O125="🐄 Cattle",17,"")</f>
        <v/>
      </c>
      <c r="AE125" s="16" t="str">
        <f aca="false">IF(O125="🐷 Pig",19,"")</f>
        <v/>
      </c>
      <c r="AF125" s="16" t="str">
        <f aca="false">IF(O125="Squirrel",11,"")</f>
        <v/>
      </c>
      <c r="AG125" s="16" t="str">
        <f aca="false">IF(O125="🐝 Honey Bee",20,"")</f>
        <v/>
      </c>
      <c r="AH125" s="16" t="str">
        <f aca="false">IF(O125="🦆 Duck",12,"")</f>
        <v/>
      </c>
      <c r="AI125" s="16" t="str">
        <f aca="false">IF(O125="🐦 Bird",13,"")</f>
        <v/>
      </c>
      <c r="AJ125" s="41" t="s">
        <v>62</v>
      </c>
      <c r="AK125" s="40"/>
      <c r="AL125" s="42" t="s">
        <v>224</v>
      </c>
      <c r="AM125" s="40" t="s">
        <v>59</v>
      </c>
      <c r="AN125" s="40" t="s">
        <v>225</v>
      </c>
    </row>
    <row r="126" customFormat="false" ht="45" hidden="false" customHeight="true" outlineLevel="0" collapsed="false">
      <c r="A126" s="38" t="s">
        <v>222</v>
      </c>
      <c r="B126" s="38" t="n">
        <v>9</v>
      </c>
      <c r="C126" s="32" t="n">
        <f aca="false">B126+IF(H126="IV",-0.2,IF(H126="IP",-0.1,IF(H126="IM",0.1,IF(H126="SC",0.2,IF(H126="IC (cerebral)",-0.3,0)))))</f>
        <v>8.8</v>
      </c>
      <c r="D126" s="33" t="n">
        <f aca="false">VALUE(MID(AJ126,1,FIND(" ",AJ126)))</f>
        <v>0.061</v>
      </c>
      <c r="E126" s="34" t="n">
        <f aca="false">IF(G126="LD50 (median)",1,IF(G126="LDLo (lowest)",0,IF(G126="LD",-1,"")))</f>
        <v>1</v>
      </c>
      <c r="F126" s="34" t="n">
        <f aca="false">IF(O126="🐀 Rat",1,IF(O126="🐭 Mouse",2,IF(O126="🐕 Dog",3,IF(O126="🐵 Monkey",5,IF(O126="🐈 Cat",4,IF(O126="🐇 Rabbit",6,IF(O126="🕊 Pigeon",7,IF(O126="🐹 Guinea Pig",8,IF(O126="🐔 Chicken",9,IF(O126="🐸 Frog",10,IF(O126="🍼 Mammal",10,0)))))))))))</f>
        <v>2</v>
      </c>
      <c r="G126" s="39" t="s">
        <v>47</v>
      </c>
      <c r="H126" s="39" t="s">
        <v>15</v>
      </c>
      <c r="I126" s="14" t="str">
        <f aca="false">IF(H126="IC",-0.3,"")</f>
        <v/>
      </c>
      <c r="J126" s="14" t="n">
        <f aca="false">IF(H126="IV",-0.2,"")</f>
        <v>-0.2</v>
      </c>
      <c r="K126" s="14" t="str">
        <f aca="false">IF(H126="IP",-0.1,"")</f>
        <v/>
      </c>
      <c r="L126" s="14" t="str">
        <f aca="false">IF(H126="IM",0.1,"")</f>
        <v/>
      </c>
      <c r="M126" s="14" t="str">
        <f aca="false">IF(H126="SC",0.2,"")</f>
        <v/>
      </c>
      <c r="N126" s="15" t="str">
        <f aca="false">IF(H126="???",0.2,"")</f>
        <v/>
      </c>
      <c r="O126" s="40" t="s">
        <v>22</v>
      </c>
      <c r="P126" s="17" t="str">
        <f aca="false">IF(SUM(Q126:AI126)&gt;0,"",IF(SUM(Q126:AI126)=0,IF(O126&gt;0,1,"")))</f>
        <v/>
      </c>
      <c r="Q126" s="16" t="n">
        <f aca="false">IF(O126="🐭 Mouse",2,"")</f>
        <v>2</v>
      </c>
      <c r="R126" s="16" t="str">
        <f aca="false">IF(O126="🕊 Pigeon",7,"")</f>
        <v/>
      </c>
      <c r="S126" s="16" t="str">
        <f aca="false">IF(O126="🐇 Rabbit",6,"")</f>
        <v/>
      </c>
      <c r="T126" s="16" t="str">
        <f aca="false">IF(O126="🍼 Mammal",16,"")</f>
        <v/>
      </c>
      <c r="U126" s="16" t="str">
        <f aca="false">IF(O126="🐀 Rat",1,"")</f>
        <v/>
      </c>
      <c r="V126" s="16" t="str">
        <f aca="false">IF(O126="🐕 Dog",3,"")</f>
        <v/>
      </c>
      <c r="W126" s="16" t="str">
        <f aca="false">IF(O126="🐹 Guinea Pig",8,"")</f>
        <v/>
      </c>
      <c r="X126" s="16" t="str">
        <f aca="false">IF(O126="🐔 Chicken",9,"")</f>
        <v/>
      </c>
      <c r="Y126" s="16" t="str">
        <f aca="false">IF(O126="🐵 Monkey",5,"")</f>
        <v/>
      </c>
      <c r="Z126" s="16" t="str">
        <f aca="false">IF(O126="🐸 Frog",10,"")</f>
        <v/>
      </c>
      <c r="AA126" s="16" t="str">
        <f aca="false">IF(O126="🐈 Cat",4,"")</f>
        <v/>
      </c>
      <c r="AB126" s="16" t="str">
        <f aca="false">IF(O126="Gecko",15,"")</f>
        <v/>
      </c>
      <c r="AC126" s="16" t="str">
        <f aca="false">IF(O126="Skink",14,"")</f>
        <v/>
      </c>
      <c r="AD126" s="16" t="str">
        <f aca="false">IF(O126="🐄 Cattle",17,"")</f>
        <v/>
      </c>
      <c r="AE126" s="16" t="str">
        <f aca="false">IF(O126="🐷 Pig",19,"")</f>
        <v/>
      </c>
      <c r="AF126" s="16" t="str">
        <f aca="false">IF(O126="Squirrel",11,"")</f>
        <v/>
      </c>
      <c r="AG126" s="16" t="str">
        <f aca="false">IF(O126="🐝 Honey Bee",20,"")</f>
        <v/>
      </c>
      <c r="AH126" s="16" t="str">
        <f aca="false">IF(O126="🦆 Duck",12,"")</f>
        <v/>
      </c>
      <c r="AI126" s="16" t="str">
        <f aca="false">IF(O126="🐦 Bird",13,"")</f>
        <v/>
      </c>
      <c r="AJ126" s="41" t="s">
        <v>226</v>
      </c>
      <c r="AK126" s="40"/>
      <c r="AL126" s="42" t="s">
        <v>224</v>
      </c>
      <c r="AM126" s="40" t="s">
        <v>59</v>
      </c>
      <c r="AN126" s="40" t="s">
        <v>227</v>
      </c>
    </row>
    <row r="127" customFormat="false" ht="45" hidden="false" customHeight="true" outlineLevel="0" collapsed="false">
      <c r="A127" s="38" t="s">
        <v>222</v>
      </c>
      <c r="B127" s="38" t="n">
        <v>9</v>
      </c>
      <c r="C127" s="32" t="n">
        <f aca="false">B127+IF(H127="IV",-0.2,IF(H127="IP",-0.1,IF(H127="IM",0.1,IF(H127="SC",0.2,IF(H127="IC (cerebral)",-0.3,0)))))</f>
        <v>8.8</v>
      </c>
      <c r="D127" s="33" t="n">
        <f aca="false">VALUE(MID(AJ127,1,FIND(" ",AJ127)))</f>
        <v>0.064</v>
      </c>
      <c r="E127" s="34" t="n">
        <f aca="false">IF(G127="LD50 (median)",1,IF(G127="LDLo (lowest)",0,IF(G127="LD",-1,"")))</f>
        <v>1</v>
      </c>
      <c r="F127" s="34" t="n">
        <f aca="false">IF(O127="🐀 Rat",1,IF(O127="🐭 Mouse",2,IF(O127="🐕 Dog",3,IF(O127="🐵 Monkey",5,IF(O127="🐈 Cat",4,IF(O127="🐇 Rabbit",6,IF(O127="🕊 Pigeon",7,IF(O127="🐹 Guinea Pig",8,IF(O127="🐔 Chicken",9,IF(O127="🐸 Frog",10,IF(O127="🍼 Mammal",10,0)))))))))))</f>
        <v>2</v>
      </c>
      <c r="G127" s="39" t="s">
        <v>47</v>
      </c>
      <c r="H127" s="39" t="s">
        <v>15</v>
      </c>
      <c r="I127" s="14" t="str">
        <f aca="false">IF(H127="IC",-0.3,"")</f>
        <v/>
      </c>
      <c r="J127" s="14" t="n">
        <f aca="false">IF(H127="IV",-0.2,"")</f>
        <v>-0.2</v>
      </c>
      <c r="K127" s="14" t="str">
        <f aca="false">IF(H127="IP",-0.1,"")</f>
        <v/>
      </c>
      <c r="L127" s="14" t="str">
        <f aca="false">IF(H127="IM",0.1,"")</f>
        <v/>
      </c>
      <c r="M127" s="14" t="str">
        <f aca="false">IF(H127="SC",0.2,"")</f>
        <v/>
      </c>
      <c r="N127" s="15" t="str">
        <f aca="false">IF(H127="???",0.2,"")</f>
        <v/>
      </c>
      <c r="O127" s="40" t="s">
        <v>22</v>
      </c>
      <c r="P127" s="17" t="str">
        <f aca="false">IF(SUM(Q127:AI127)&gt;0,"",IF(SUM(Q127:AI127)=0,IF(O127&gt;0,1,"")))</f>
        <v/>
      </c>
      <c r="Q127" s="16" t="n">
        <f aca="false">IF(O127="🐭 Mouse",2,"")</f>
        <v>2</v>
      </c>
      <c r="R127" s="16" t="str">
        <f aca="false">IF(O127="🕊 Pigeon",7,"")</f>
        <v/>
      </c>
      <c r="S127" s="16" t="str">
        <f aca="false">IF(O127="🐇 Rabbit",6,"")</f>
        <v/>
      </c>
      <c r="T127" s="16" t="str">
        <f aca="false">IF(O127="🍼 Mammal",16,"")</f>
        <v/>
      </c>
      <c r="U127" s="16" t="str">
        <f aca="false">IF(O127="🐀 Rat",1,"")</f>
        <v/>
      </c>
      <c r="V127" s="16" t="str">
        <f aca="false">IF(O127="🐕 Dog",3,"")</f>
        <v/>
      </c>
      <c r="W127" s="16" t="str">
        <f aca="false">IF(O127="🐹 Guinea Pig",8,"")</f>
        <v/>
      </c>
      <c r="X127" s="16" t="str">
        <f aca="false">IF(O127="🐔 Chicken",9,"")</f>
        <v/>
      </c>
      <c r="Y127" s="16" t="str">
        <f aca="false">IF(O127="🐵 Monkey",5,"")</f>
        <v/>
      </c>
      <c r="Z127" s="16" t="str">
        <f aca="false">IF(O127="🐸 Frog",10,"")</f>
        <v/>
      </c>
      <c r="AA127" s="16" t="str">
        <f aca="false">IF(O127="🐈 Cat",4,"")</f>
        <v/>
      </c>
      <c r="AB127" s="16" t="str">
        <f aca="false">IF(O127="Gecko",15,"")</f>
        <v/>
      </c>
      <c r="AC127" s="16" t="str">
        <f aca="false">IF(O127="Skink",14,"")</f>
        <v/>
      </c>
      <c r="AD127" s="16" t="str">
        <f aca="false">IF(O127="🐄 Cattle",17,"")</f>
        <v/>
      </c>
      <c r="AE127" s="16" t="str">
        <f aca="false">IF(O127="🐷 Pig",19,"")</f>
        <v/>
      </c>
      <c r="AF127" s="16" t="str">
        <f aca="false">IF(O127="Squirrel",11,"")</f>
        <v/>
      </c>
      <c r="AG127" s="16" t="str">
        <f aca="false">IF(O127="🐝 Honey Bee",20,"")</f>
        <v/>
      </c>
      <c r="AH127" s="16" t="str">
        <f aca="false">IF(O127="🦆 Duck",12,"")</f>
        <v/>
      </c>
      <c r="AI127" s="16" t="str">
        <f aca="false">IF(O127="🐦 Bird",13,"")</f>
        <v/>
      </c>
      <c r="AJ127" s="41" t="s">
        <v>228</v>
      </c>
      <c r="AK127" s="40"/>
      <c r="AL127" s="42" t="s">
        <v>224</v>
      </c>
      <c r="AM127" s="40" t="s">
        <v>59</v>
      </c>
      <c r="AN127" s="40" t="s">
        <v>229</v>
      </c>
    </row>
    <row r="128" customFormat="false" ht="45" hidden="false" customHeight="true" outlineLevel="0" collapsed="false">
      <c r="A128" s="38" t="s">
        <v>222</v>
      </c>
      <c r="B128" s="38" t="n">
        <v>9</v>
      </c>
      <c r="C128" s="32" t="n">
        <f aca="false">B128+IF(H128="IV",-0.2,IF(H128="IP",-0.1,IF(H128="IM",0.1,IF(H128="SC",0.2,IF(H128="IC (cerebral)",-0.3,0)))))</f>
        <v>8.8</v>
      </c>
      <c r="D128" s="33" t="n">
        <f aca="false">VALUE(MID(AJ128,1,FIND(" ",AJ128)))</f>
        <v>0.07</v>
      </c>
      <c r="E128" s="34" t="n">
        <f aca="false">IF(G128="LD50 (median)",1,IF(G128="LDLo (lowest)",0,IF(G128="LD",-1,"")))</f>
        <v>1</v>
      </c>
      <c r="F128" s="34" t="n">
        <f aca="false">IF(O128="🐀 Rat",1,IF(O128="🐭 Mouse",2,IF(O128="🐕 Dog",3,IF(O128="🐵 Monkey",5,IF(O128="🐈 Cat",4,IF(O128="🐇 Rabbit",6,IF(O128="🕊 Pigeon",7,IF(O128="🐹 Guinea Pig",8,IF(O128="🐔 Chicken",9,IF(O128="🐸 Frog",10,IF(O128="🍼 Mammal",10,0)))))))))))</f>
        <v>2</v>
      </c>
      <c r="G128" s="39" t="s">
        <v>47</v>
      </c>
      <c r="H128" s="39" t="s">
        <v>15</v>
      </c>
      <c r="I128" s="14" t="str">
        <f aca="false">IF(H128="IC",-0.3,"")</f>
        <v/>
      </c>
      <c r="J128" s="14" t="n">
        <f aca="false">IF(H128="IV",-0.2,"")</f>
        <v>-0.2</v>
      </c>
      <c r="K128" s="14" t="str">
        <f aca="false">IF(H128="IP",-0.1,"")</f>
        <v/>
      </c>
      <c r="L128" s="14" t="str">
        <f aca="false">IF(H128="IM",0.1,"")</f>
        <v/>
      </c>
      <c r="M128" s="14" t="str">
        <f aca="false">IF(H128="SC",0.2,"")</f>
        <v/>
      </c>
      <c r="N128" s="15" t="str">
        <f aca="false">IF(H128="???",0.2,"")</f>
        <v/>
      </c>
      <c r="O128" s="40" t="s">
        <v>22</v>
      </c>
      <c r="P128" s="17" t="str">
        <f aca="false">IF(SUM(Q128:AI128)&gt;0,"",IF(SUM(Q128:AI128)=0,IF(O128&gt;0,1,"")))</f>
        <v/>
      </c>
      <c r="Q128" s="16" t="n">
        <f aca="false">IF(O128="🐭 Mouse",2,"")</f>
        <v>2</v>
      </c>
      <c r="R128" s="16" t="str">
        <f aca="false">IF(O128="🕊 Pigeon",7,"")</f>
        <v/>
      </c>
      <c r="S128" s="16" t="str">
        <f aca="false">IF(O128="🐇 Rabbit",6,"")</f>
        <v/>
      </c>
      <c r="T128" s="16" t="str">
        <f aca="false">IF(O128="🍼 Mammal",16,"")</f>
        <v/>
      </c>
      <c r="U128" s="16" t="str">
        <f aca="false">IF(O128="🐀 Rat",1,"")</f>
        <v/>
      </c>
      <c r="V128" s="16" t="str">
        <f aca="false">IF(O128="🐕 Dog",3,"")</f>
        <v/>
      </c>
      <c r="W128" s="16" t="str">
        <f aca="false">IF(O128="🐹 Guinea Pig",8,"")</f>
        <v/>
      </c>
      <c r="X128" s="16" t="str">
        <f aca="false">IF(O128="🐔 Chicken",9,"")</f>
        <v/>
      </c>
      <c r="Y128" s="16" t="str">
        <f aca="false">IF(O128="🐵 Monkey",5,"")</f>
        <v/>
      </c>
      <c r="Z128" s="16" t="str">
        <f aca="false">IF(O128="🐸 Frog",10,"")</f>
        <v/>
      </c>
      <c r="AA128" s="16" t="str">
        <f aca="false">IF(O128="🐈 Cat",4,"")</f>
        <v/>
      </c>
      <c r="AB128" s="16" t="str">
        <f aca="false">IF(O128="Gecko",15,"")</f>
        <v/>
      </c>
      <c r="AC128" s="16" t="str">
        <f aca="false">IF(O128="Skink",14,"")</f>
        <v/>
      </c>
      <c r="AD128" s="16" t="str">
        <f aca="false">IF(O128="🐄 Cattle",17,"")</f>
        <v/>
      </c>
      <c r="AE128" s="16" t="str">
        <f aca="false">IF(O128="🐷 Pig",19,"")</f>
        <v/>
      </c>
      <c r="AF128" s="16" t="str">
        <f aca="false">IF(O128="Squirrel",11,"")</f>
        <v/>
      </c>
      <c r="AG128" s="16" t="str">
        <f aca="false">IF(O128="🐝 Honey Bee",20,"")</f>
        <v/>
      </c>
      <c r="AH128" s="16" t="str">
        <f aca="false">IF(O128="🦆 Duck",12,"")</f>
        <v/>
      </c>
      <c r="AI128" s="16" t="str">
        <f aca="false">IF(O128="🐦 Bird",13,"")</f>
        <v/>
      </c>
      <c r="AJ128" s="41" t="s">
        <v>230</v>
      </c>
      <c r="AK128" s="40"/>
      <c r="AL128" s="42" t="s">
        <v>224</v>
      </c>
      <c r="AM128" s="40" t="s">
        <v>59</v>
      </c>
      <c r="AN128" s="40" t="s">
        <v>231</v>
      </c>
    </row>
    <row r="129" customFormat="false" ht="30" hidden="false" customHeight="true" outlineLevel="0" collapsed="false">
      <c r="A129" s="38" t="s">
        <v>222</v>
      </c>
      <c r="B129" s="38" t="n">
        <v>9</v>
      </c>
      <c r="C129" s="32" t="n">
        <f aca="false">B129+IF(H129="IV",-0.2,IF(H129="IP",-0.1,IF(H129="IM",0.1,IF(H129="SC",0.2,IF(H129="IC (cerebral)",-0.3,0)))))</f>
        <v>8.8</v>
      </c>
      <c r="D129" s="33" t="n">
        <f aca="false">VALUE(MID(AJ129,1,FIND(" ",AJ129)))</f>
        <v>0.12</v>
      </c>
      <c r="E129" s="34" t="n">
        <f aca="false">IF(G129="LD50 (median)",1,IF(G129="LDLo (lowest)",0,IF(G129="LD",-1,"")))</f>
        <v>1</v>
      </c>
      <c r="F129" s="34" t="n">
        <f aca="false">IF(O129="🐀 Rat",1,IF(O129="🐭 Mouse",2,IF(O129="🐕 Dog",3,IF(O129="🐵 Monkey",5,IF(O129="🐈 Cat",4,IF(O129="🐇 Rabbit",6,IF(O129="🕊 Pigeon",7,IF(O129="🐹 Guinea Pig",8,IF(O129="🐔 Chicken",9,IF(O129="🐸 Frog",10,IF(O129="🍼 Mammal",10,0)))))))))))</f>
        <v>2</v>
      </c>
      <c r="G129" s="39" t="s">
        <v>47</v>
      </c>
      <c r="H129" s="39" t="s">
        <v>15</v>
      </c>
      <c r="I129" s="14" t="str">
        <f aca="false">IF(H129="IC",-0.3,"")</f>
        <v/>
      </c>
      <c r="J129" s="14" t="n">
        <f aca="false">IF(H129="IV",-0.2,"")</f>
        <v>-0.2</v>
      </c>
      <c r="K129" s="14" t="str">
        <f aca="false">IF(H129="IP",-0.1,"")</f>
        <v/>
      </c>
      <c r="L129" s="14" t="str">
        <f aca="false">IF(H129="IM",0.1,"")</f>
        <v/>
      </c>
      <c r="M129" s="14" t="str">
        <f aca="false">IF(H129="SC",0.2,"")</f>
        <v/>
      </c>
      <c r="N129" s="15" t="str">
        <f aca="false">IF(H129="???",0.2,"")</f>
        <v/>
      </c>
      <c r="O129" s="40" t="s">
        <v>22</v>
      </c>
      <c r="P129" s="17" t="str">
        <f aca="false">IF(SUM(Q129:AI129)&gt;0,"",IF(SUM(Q129:AI129)=0,IF(O129&gt;0,1,"")))</f>
        <v/>
      </c>
      <c r="Q129" s="16" t="n">
        <f aca="false">IF(O129="🐭 Mouse",2,"")</f>
        <v>2</v>
      </c>
      <c r="R129" s="16" t="str">
        <f aca="false">IF(O129="🕊 Pigeon",7,"")</f>
        <v/>
      </c>
      <c r="S129" s="16" t="str">
        <f aca="false">IF(O129="🐇 Rabbit",6,"")</f>
        <v/>
      </c>
      <c r="T129" s="16" t="str">
        <f aca="false">IF(O129="🍼 Mammal",16,"")</f>
        <v/>
      </c>
      <c r="U129" s="16" t="str">
        <f aca="false">IF(O129="🐀 Rat",1,"")</f>
        <v/>
      </c>
      <c r="V129" s="16" t="str">
        <f aca="false">IF(O129="🐕 Dog",3,"")</f>
        <v/>
      </c>
      <c r="W129" s="16" t="str">
        <f aca="false">IF(O129="🐹 Guinea Pig",8,"")</f>
        <v/>
      </c>
      <c r="X129" s="16" t="str">
        <f aca="false">IF(O129="🐔 Chicken",9,"")</f>
        <v/>
      </c>
      <c r="Y129" s="16" t="str">
        <f aca="false">IF(O129="🐵 Monkey",5,"")</f>
        <v/>
      </c>
      <c r="Z129" s="16" t="str">
        <f aca="false">IF(O129="🐸 Frog",10,"")</f>
        <v/>
      </c>
      <c r="AA129" s="16" t="str">
        <f aca="false">IF(O129="🐈 Cat",4,"")</f>
        <v/>
      </c>
      <c r="AB129" s="16" t="str">
        <f aca="false">IF(O129="Gecko",15,"")</f>
        <v/>
      </c>
      <c r="AC129" s="16" t="str">
        <f aca="false">IF(O129="Skink",14,"")</f>
        <v/>
      </c>
      <c r="AD129" s="16" t="str">
        <f aca="false">IF(O129="🐄 Cattle",17,"")</f>
        <v/>
      </c>
      <c r="AE129" s="16" t="str">
        <f aca="false">IF(O129="🐷 Pig",19,"")</f>
        <v/>
      </c>
      <c r="AF129" s="16" t="str">
        <f aca="false">IF(O129="Squirrel",11,"")</f>
        <v/>
      </c>
      <c r="AG129" s="16" t="str">
        <f aca="false">IF(O129="🐝 Honey Bee",20,"")</f>
        <v/>
      </c>
      <c r="AH129" s="16" t="str">
        <f aca="false">IF(O129="🦆 Duck",12,"")</f>
        <v/>
      </c>
      <c r="AI129" s="16" t="str">
        <f aca="false">IF(O129="🐦 Bird",13,"")</f>
        <v/>
      </c>
      <c r="AJ129" s="41" t="s">
        <v>218</v>
      </c>
      <c r="AK129" s="40" t="s">
        <v>232</v>
      </c>
      <c r="AL129" s="42" t="s">
        <v>50</v>
      </c>
      <c r="AM129" s="40" t="s">
        <v>51</v>
      </c>
      <c r="AN129" s="40"/>
    </row>
    <row r="130" customFormat="false" ht="15.75" hidden="false" customHeight="false" outlineLevel="0" collapsed="false">
      <c r="C130" s="32"/>
      <c r="D130" s="33"/>
      <c r="E130" s="34"/>
      <c r="F130" s="34"/>
      <c r="G130" s="0"/>
      <c r="H130" s="0"/>
      <c r="I130" s="14" t="str">
        <f aca="false">IF(H130="IC",-0.3,"")</f>
        <v/>
      </c>
      <c r="J130" s="14" t="str">
        <f aca="false">IF(H130="IV",-0.2,"")</f>
        <v/>
      </c>
      <c r="K130" s="14" t="str">
        <f aca="false">IF(H130="IP",-0.1,"")</f>
        <v/>
      </c>
      <c r="L130" s="14" t="str">
        <f aca="false">IF(H130="IM",0.1,"")</f>
        <v/>
      </c>
      <c r="M130" s="14" t="str">
        <f aca="false">IF(H130="SC",0.2,"")</f>
        <v/>
      </c>
      <c r="N130" s="15" t="str">
        <f aca="false">IF(H130="???",0.2,"")</f>
        <v/>
      </c>
      <c r="O130" s="0"/>
      <c r="P130" s="17" t="str">
        <f aca="false">IF(SUM(Q130:AI130)&gt;0,"",IF(SUM(Q130:AI130)=0,IF(O130&gt;0,1,"")))</f>
        <v/>
      </c>
      <c r="Q130" s="16" t="str">
        <f aca="false">IF(O130="🐭 Mouse",2,"")</f>
        <v/>
      </c>
      <c r="R130" s="16" t="str">
        <f aca="false">IF(O130="🕊 Pigeon",7,"")</f>
        <v/>
      </c>
      <c r="S130" s="16" t="str">
        <f aca="false">IF(O130="🐇 Rabbit",6,"")</f>
        <v/>
      </c>
      <c r="T130" s="16" t="str">
        <f aca="false">IF(O130="🍼 Mammal",16,"")</f>
        <v/>
      </c>
      <c r="U130" s="16" t="str">
        <f aca="false">IF(O130="🐀 Rat",1,"")</f>
        <v/>
      </c>
      <c r="V130" s="16" t="str">
        <f aca="false">IF(O130="🐕 Dog",3,"")</f>
        <v/>
      </c>
      <c r="W130" s="16" t="str">
        <f aca="false">IF(O130="🐹 Guinea Pig",8,"")</f>
        <v/>
      </c>
      <c r="X130" s="16" t="str">
        <f aca="false">IF(O130="🐔 Chicken",9,"")</f>
        <v/>
      </c>
      <c r="Y130" s="16" t="str">
        <f aca="false">IF(O130="🐵 Monkey",5,"")</f>
        <v/>
      </c>
      <c r="Z130" s="16" t="str">
        <f aca="false">IF(O130="🐸 Frog",10,"")</f>
        <v/>
      </c>
      <c r="AA130" s="16" t="str">
        <f aca="false">IF(O130="🐈 Cat",4,"")</f>
        <v/>
      </c>
      <c r="AB130" s="16" t="str">
        <f aca="false">IF(O130="Gecko",15,"")</f>
        <v/>
      </c>
      <c r="AC130" s="16" t="str">
        <f aca="false">IF(O130="Skink",14,"")</f>
        <v/>
      </c>
      <c r="AD130" s="16" t="str">
        <f aca="false">IF(O130="🐄 Cattle",17,"")</f>
        <v/>
      </c>
      <c r="AE130" s="16" t="str">
        <f aca="false">IF(O130="🐷 Pig",19,"")</f>
        <v/>
      </c>
      <c r="AF130" s="16" t="str">
        <f aca="false">IF(O130="Squirrel",11,"")</f>
        <v/>
      </c>
      <c r="AG130" s="16" t="str">
        <f aca="false">IF(O130="🐝 Honey Bee",20,"")</f>
        <v/>
      </c>
      <c r="AH130" s="16" t="str">
        <f aca="false">IF(O130="🦆 Duck",12,"")</f>
        <v/>
      </c>
      <c r="AI130" s="16" t="str">
        <f aca="false">IF(O130="🐦 Bird",13,"")</f>
        <v/>
      </c>
      <c r="AJ130" s="0"/>
      <c r="AK130" s="0"/>
      <c r="AL130" s="0"/>
      <c r="AM130" s="0"/>
      <c r="AN130" s="0"/>
    </row>
    <row r="131" customFormat="false" ht="30.75" hidden="false" customHeight="false" outlineLevel="0" collapsed="false">
      <c r="A131" s="43" t="s">
        <v>233</v>
      </c>
      <c r="B131" s="43" t="n">
        <v>10</v>
      </c>
      <c r="C131" s="32" t="n">
        <f aca="false">B131+IF(H131="IV",-0.2,IF(H131="IP",-0.1,IF(H131="IM",0.1,IF(H131="SC",0.2,IF(H131="IC (cerebral)",-0.3,0)))))</f>
        <v>9.8</v>
      </c>
      <c r="D131" s="33" t="n">
        <f aca="false">VALUE(MID(AJ131,1,FIND(" ",AJ131)))</f>
        <v>0.045</v>
      </c>
      <c r="E131" s="34" t="n">
        <f aca="false">IF(G131="LD50 (median)",1,IF(G131="LDLo (lowest)",0,IF(G131="LD",-1,"")))</f>
        <v>1</v>
      </c>
      <c r="F131" s="34" t="n">
        <f aca="false">IF(O131="🐀 Rat",1,IF(O131="🐭 Mouse",2,IF(O131="🐕 Dog",3,IF(O131="🐵 Monkey",5,IF(O131="🐈 Cat",4,IF(O131="🐇 Rabbit",6,IF(O131="🕊 Pigeon",7,IF(O131="🐹 Guinea Pig",8,IF(O131="🐔 Chicken",9,IF(O131="🐸 Frog",10,IF(O131="🍼 Mammal",10,0)))))))))))</f>
        <v>2</v>
      </c>
      <c r="G131" s="44" t="s">
        <v>47</v>
      </c>
      <c r="H131" s="44" t="s">
        <v>15</v>
      </c>
      <c r="I131" s="14" t="str">
        <f aca="false">IF(H131="IC",-0.3,"")</f>
        <v/>
      </c>
      <c r="J131" s="14" t="n">
        <f aca="false">IF(H131="IV",-0.2,"")</f>
        <v>-0.2</v>
      </c>
      <c r="K131" s="14" t="str">
        <f aca="false">IF(H131="IP",-0.1,"")</f>
        <v/>
      </c>
      <c r="L131" s="14" t="str">
        <f aca="false">IF(H131="IM",0.1,"")</f>
        <v/>
      </c>
      <c r="M131" s="14" t="str">
        <f aca="false">IF(H131="SC",0.2,"")</f>
        <v/>
      </c>
      <c r="N131" s="15" t="str">
        <f aca="false">IF(H131="???",0.2,"")</f>
        <v/>
      </c>
      <c r="O131" s="45" t="s">
        <v>22</v>
      </c>
      <c r="P131" s="17" t="str">
        <f aca="false">IF(SUM(Q131:AI131)&gt;0,"",IF(SUM(Q131:AI131)=0,IF(O131&gt;0,1,"")))</f>
        <v/>
      </c>
      <c r="Q131" s="16" t="n">
        <f aca="false">IF(O131="🐭 Mouse",2,"")</f>
        <v>2</v>
      </c>
      <c r="R131" s="16" t="str">
        <f aca="false">IF(O131="🕊 Pigeon",7,"")</f>
        <v/>
      </c>
      <c r="S131" s="16" t="str">
        <f aca="false">IF(O131="🐇 Rabbit",6,"")</f>
        <v/>
      </c>
      <c r="T131" s="16" t="str">
        <f aca="false">IF(O131="🍼 Mammal",16,"")</f>
        <v/>
      </c>
      <c r="U131" s="16" t="str">
        <f aca="false">IF(O131="🐀 Rat",1,"")</f>
        <v/>
      </c>
      <c r="V131" s="16" t="str">
        <f aca="false">IF(O131="🐕 Dog",3,"")</f>
        <v/>
      </c>
      <c r="W131" s="16" t="str">
        <f aca="false">IF(O131="🐹 Guinea Pig",8,"")</f>
        <v/>
      </c>
      <c r="X131" s="16" t="str">
        <f aca="false">IF(O131="🐔 Chicken",9,"")</f>
        <v/>
      </c>
      <c r="Y131" s="16" t="str">
        <f aca="false">IF(O131="🐵 Monkey",5,"")</f>
        <v/>
      </c>
      <c r="Z131" s="16" t="str">
        <f aca="false">IF(O131="🐸 Frog",10,"")</f>
        <v/>
      </c>
      <c r="AA131" s="16" t="str">
        <f aca="false">IF(O131="🐈 Cat",4,"")</f>
        <v/>
      </c>
      <c r="AB131" s="16" t="str">
        <f aca="false">IF(O131="Gecko",15,"")</f>
        <v/>
      </c>
      <c r="AC131" s="16" t="str">
        <f aca="false">IF(O131="Skink",14,"")</f>
        <v/>
      </c>
      <c r="AD131" s="16" t="str">
        <f aca="false">IF(O131="🐄 Cattle",17,"")</f>
        <v/>
      </c>
      <c r="AE131" s="16" t="str">
        <f aca="false">IF(O131="🐷 Pig",19,"")</f>
        <v/>
      </c>
      <c r="AF131" s="16" t="str">
        <f aca="false">IF(O131="Squirrel",11,"")</f>
        <v/>
      </c>
      <c r="AG131" s="16" t="str">
        <f aca="false">IF(O131="🐝 Honey Bee",20,"")</f>
        <v/>
      </c>
      <c r="AH131" s="16" t="str">
        <f aca="false">IF(O131="🦆 Duck",12,"")</f>
        <v/>
      </c>
      <c r="AI131" s="16" t="str">
        <f aca="false">IF(O131="🐦 Bird",13,"")</f>
        <v/>
      </c>
      <c r="AJ131" s="46" t="s">
        <v>234</v>
      </c>
      <c r="AK131" s="45" t="s">
        <v>235</v>
      </c>
      <c r="AL131" s="47" t="s">
        <v>50</v>
      </c>
      <c r="AM131" s="45" t="s">
        <v>51</v>
      </c>
      <c r="AN131" s="45"/>
    </row>
    <row r="132" customFormat="false" ht="30" hidden="false" customHeight="true" outlineLevel="0" collapsed="false">
      <c r="A132" s="38" t="s">
        <v>236</v>
      </c>
      <c r="B132" s="43" t="n">
        <v>10</v>
      </c>
      <c r="C132" s="32" t="n">
        <f aca="false">B132+IF(H132="IV",-0.2,IF(H132="IP",-0.1,IF(H132="IM",0.1,IF(H132="SC",0.2,IF(H132="IC (cerebral)",-0.3,0)))))</f>
        <v>9.8</v>
      </c>
      <c r="D132" s="33" t="n">
        <f aca="false">VALUE(MID(AJ132,1,FIND(" ",AJ132)))</f>
        <v>0.05</v>
      </c>
      <c r="E132" s="34" t="n">
        <f aca="false">IF(G132="LD50 (median)",1,IF(G132="LDLo (lowest)",0,IF(G132="LD",-1,"")))</f>
        <v>1</v>
      </c>
      <c r="F132" s="34" t="n">
        <f aca="false">IF(O132="🐀 Rat",1,IF(O132="🐭 Mouse",2,IF(O132="🐕 Dog",3,IF(O132="🐵 Monkey",5,IF(O132="🐈 Cat",4,IF(O132="🐇 Rabbit",6,IF(O132="🕊 Pigeon",7,IF(O132="🐹 Guinea Pig",8,IF(O132="🐔 Chicken",9,IF(O132="🐸 Frog",10,IF(O132="🍼 Mammal",10,0)))))))))))</f>
        <v>3</v>
      </c>
      <c r="G132" s="39" t="s">
        <v>47</v>
      </c>
      <c r="H132" s="39" t="s">
        <v>15</v>
      </c>
      <c r="I132" s="14" t="str">
        <f aca="false">IF(H132="IC",-0.3,"")</f>
        <v/>
      </c>
      <c r="J132" s="14" t="n">
        <f aca="false">IF(H132="IV",-0.2,"")</f>
        <v>-0.2</v>
      </c>
      <c r="K132" s="14" t="str">
        <f aca="false">IF(H132="IP",-0.1,"")</f>
        <v/>
      </c>
      <c r="L132" s="14" t="str">
        <f aca="false">IF(H132="IM",0.1,"")</f>
        <v/>
      </c>
      <c r="M132" s="14" t="str">
        <f aca="false">IF(H132="SC",0.2,"")</f>
        <v/>
      </c>
      <c r="N132" s="15" t="str">
        <f aca="false">IF(H132="???",0.2,"")</f>
        <v/>
      </c>
      <c r="O132" s="40" t="s">
        <v>27</v>
      </c>
      <c r="P132" s="17" t="str">
        <f aca="false">IF(SUM(Q132:AI132)&gt;0,"",IF(SUM(Q132:AI132)=0,IF(O132&gt;0,1,"")))</f>
        <v/>
      </c>
      <c r="Q132" s="16" t="str">
        <f aca="false">IF(O132="🐭 Mouse",2,"")</f>
        <v/>
      </c>
      <c r="R132" s="16" t="str">
        <f aca="false">IF(O132="🕊 Pigeon",7,"")</f>
        <v/>
      </c>
      <c r="S132" s="16" t="str">
        <f aca="false">IF(O132="🐇 Rabbit",6,"")</f>
        <v/>
      </c>
      <c r="T132" s="16" t="str">
        <f aca="false">IF(O132="🍼 Mammal",16,"")</f>
        <v/>
      </c>
      <c r="U132" s="16" t="str">
        <f aca="false">IF(O132="🐀 Rat",1,"")</f>
        <v/>
      </c>
      <c r="V132" s="16" t="n">
        <f aca="false">IF(O132="🐕 Dog",3,"")</f>
        <v>3</v>
      </c>
      <c r="W132" s="16" t="str">
        <f aca="false">IF(O132="🐹 Guinea Pig",8,"")</f>
        <v/>
      </c>
      <c r="X132" s="16" t="str">
        <f aca="false">IF(O132="🐔 Chicken",9,"")</f>
        <v/>
      </c>
      <c r="Y132" s="16" t="str">
        <f aca="false">IF(O132="🐵 Monkey",5,"")</f>
        <v/>
      </c>
      <c r="Z132" s="16" t="str">
        <f aca="false">IF(O132="🐸 Frog",10,"")</f>
        <v/>
      </c>
      <c r="AA132" s="16" t="str">
        <f aca="false">IF(O132="🐈 Cat",4,"")</f>
        <v/>
      </c>
      <c r="AB132" s="16" t="str">
        <f aca="false">IF(O132="Gecko",15,"")</f>
        <v/>
      </c>
      <c r="AC132" s="16" t="str">
        <f aca="false">IF(O132="Skink",14,"")</f>
        <v/>
      </c>
      <c r="AD132" s="16" t="str">
        <f aca="false">IF(O132="🐄 Cattle",17,"")</f>
        <v/>
      </c>
      <c r="AE132" s="16" t="str">
        <f aca="false">IF(O132="🐷 Pig",19,"")</f>
        <v/>
      </c>
      <c r="AF132" s="16" t="str">
        <f aca="false">IF(O132="Squirrel",11,"")</f>
        <v/>
      </c>
      <c r="AG132" s="16" t="str">
        <f aca="false">IF(O132="🐝 Honey Bee",20,"")</f>
        <v/>
      </c>
      <c r="AH132" s="16" t="str">
        <f aca="false">IF(O132="🦆 Duck",12,"")</f>
        <v/>
      </c>
      <c r="AI132" s="16" t="str">
        <f aca="false">IF(O132="🐦 Bird",13,"")</f>
        <v/>
      </c>
      <c r="AJ132" s="41" t="s">
        <v>80</v>
      </c>
      <c r="AK132" s="40" t="s">
        <v>237</v>
      </c>
      <c r="AL132" s="42" t="s">
        <v>50</v>
      </c>
      <c r="AM132" s="40" t="s">
        <v>51</v>
      </c>
      <c r="AN132" s="40"/>
    </row>
    <row r="133" customFormat="false" ht="30" hidden="false" customHeight="true" outlineLevel="0" collapsed="false">
      <c r="A133" s="38" t="s">
        <v>238</v>
      </c>
      <c r="B133" s="43" t="n">
        <v>10</v>
      </c>
      <c r="C133" s="32" t="n">
        <f aca="false">B133+IF(H133="IV",-0.2,IF(H133="IP",-0.1,IF(H133="IM",0.1,IF(H133="SC",0.2,IF(H133="IC (cerebral)",-0.3,0)))))</f>
        <v>9.8</v>
      </c>
      <c r="D133" s="33" t="n">
        <f aca="false">VALUE(MID(AJ133,1,FIND(" ",AJ133)))</f>
        <v>0.171</v>
      </c>
      <c r="E133" s="34" t="n">
        <f aca="false">IF(G133="LD50 (median)",1,IF(G133="LDLo (lowest)",0,IF(G133="LD",-1,"")))</f>
        <v>0</v>
      </c>
      <c r="F133" s="34" t="n">
        <f aca="false">IF(O133="🐀 Rat",1,IF(O133="🐭 Mouse",2,IF(O133="🐕 Dog",3,IF(O133="🐵 Monkey",5,IF(O133="🐈 Cat",4,IF(O133="🐇 Rabbit",6,IF(O133="🕊 Pigeon",7,IF(O133="🐹 Guinea Pig",8,IF(O133="🐔 Chicken",9,IF(O133="🐸 Frog",10,IF(O133="🍼 Mammal",10,0)))))))))))</f>
        <v>7</v>
      </c>
      <c r="G133" s="39" t="s">
        <v>53</v>
      </c>
      <c r="H133" s="39" t="s">
        <v>15</v>
      </c>
      <c r="I133" s="14" t="str">
        <f aca="false">IF(H133="IC",-0.3,"")</f>
        <v/>
      </c>
      <c r="J133" s="14" t="n">
        <f aca="false">IF(H133="IV",-0.2,"")</f>
        <v>-0.2</v>
      </c>
      <c r="K133" s="14" t="str">
        <f aca="false">IF(H133="IP",-0.1,"")</f>
        <v/>
      </c>
      <c r="L133" s="14" t="str">
        <f aca="false">IF(H133="IM",0.1,"")</f>
        <v/>
      </c>
      <c r="M133" s="14" t="str">
        <f aca="false">IF(H133="SC",0.2,"")</f>
        <v/>
      </c>
      <c r="N133" s="15" t="str">
        <f aca="false">IF(H133="???",0.2,"")</f>
        <v/>
      </c>
      <c r="O133" s="40" t="s">
        <v>23</v>
      </c>
      <c r="P133" s="17" t="str">
        <f aca="false">IF(SUM(Q133:AI133)&gt;0,"",IF(SUM(Q133:AI133)=0,IF(O133&gt;0,1,"")))</f>
        <v/>
      </c>
      <c r="Q133" s="16" t="str">
        <f aca="false">IF(O133="🐭 Mouse",2,"")</f>
        <v/>
      </c>
      <c r="R133" s="16" t="n">
        <f aca="false">IF(O133="🕊 Pigeon",7,"")</f>
        <v>7</v>
      </c>
      <c r="S133" s="16" t="str">
        <f aca="false">IF(O133="🐇 Rabbit",6,"")</f>
        <v/>
      </c>
      <c r="T133" s="16" t="str">
        <f aca="false">IF(O133="🍼 Mammal",16,"")</f>
        <v/>
      </c>
      <c r="U133" s="16" t="str">
        <f aca="false">IF(O133="🐀 Rat",1,"")</f>
        <v/>
      </c>
      <c r="V133" s="16" t="str">
        <f aca="false">IF(O133="🐕 Dog",3,"")</f>
        <v/>
      </c>
      <c r="W133" s="16" t="str">
        <f aca="false">IF(O133="🐹 Guinea Pig",8,"")</f>
        <v/>
      </c>
      <c r="X133" s="16" t="str">
        <f aca="false">IF(O133="🐔 Chicken",9,"")</f>
        <v/>
      </c>
      <c r="Y133" s="16" t="str">
        <f aca="false">IF(O133="🐵 Monkey",5,"")</f>
        <v/>
      </c>
      <c r="Z133" s="16" t="str">
        <f aca="false">IF(O133="🐸 Frog",10,"")</f>
        <v/>
      </c>
      <c r="AA133" s="16" t="str">
        <f aca="false">IF(O133="🐈 Cat",4,"")</f>
        <v/>
      </c>
      <c r="AB133" s="16" t="str">
        <f aca="false">IF(O133="Gecko",15,"")</f>
        <v/>
      </c>
      <c r="AC133" s="16" t="str">
        <f aca="false">IF(O133="Skink",14,"")</f>
        <v/>
      </c>
      <c r="AD133" s="16" t="str">
        <f aca="false">IF(O133="🐄 Cattle",17,"")</f>
        <v/>
      </c>
      <c r="AE133" s="16" t="str">
        <f aca="false">IF(O133="🐷 Pig",19,"")</f>
        <v/>
      </c>
      <c r="AF133" s="16" t="str">
        <f aca="false">IF(O133="Squirrel",11,"")</f>
        <v/>
      </c>
      <c r="AG133" s="16" t="str">
        <f aca="false">IF(O133="🐝 Honey Bee",20,"")</f>
        <v/>
      </c>
      <c r="AH133" s="16" t="str">
        <f aca="false">IF(O133="🦆 Duck",12,"")</f>
        <v/>
      </c>
      <c r="AI133" s="16" t="str">
        <f aca="false">IF(O133="🐦 Bird",13,"")</f>
        <v/>
      </c>
      <c r="AJ133" s="41" t="s">
        <v>239</v>
      </c>
      <c r="AK133" s="40" t="s">
        <v>164</v>
      </c>
      <c r="AL133" s="42" t="s">
        <v>50</v>
      </c>
      <c r="AM133" s="40" t="s">
        <v>51</v>
      </c>
      <c r="AN133" s="40"/>
    </row>
    <row r="134" customFormat="false" ht="45" hidden="false" customHeight="true" outlineLevel="0" collapsed="false">
      <c r="A134" s="38" t="s">
        <v>236</v>
      </c>
      <c r="B134" s="43" t="n">
        <v>10</v>
      </c>
      <c r="C134" s="32" t="n">
        <f aca="false">B134+IF(H134="IV",-0.2,IF(H134="IP",-0.1,IF(H134="IM",0.1,IF(H134="SC",0.2,IF(H134="IC (cerebral)",-0.3,0)))))</f>
        <v>9.8</v>
      </c>
      <c r="D134" s="33" t="n">
        <f aca="false">VALUE(MID(AJ134,1,FIND(" ",AJ134)))</f>
        <v>0.171</v>
      </c>
      <c r="E134" s="34" t="n">
        <f aca="false">IF(G134="LD50 (median)",1,IF(G134="LDLo (lowest)",0,IF(G134="LD",-1,"")))</f>
        <v>0</v>
      </c>
      <c r="F134" s="34" t="n">
        <f aca="false">IF(O134="🐀 Rat",1,IF(O134="🐭 Mouse",2,IF(O134="🐕 Dog",3,IF(O134="🐵 Monkey",5,IF(O134="🐈 Cat",4,IF(O134="🐇 Rabbit",6,IF(O134="🕊 Pigeon",7,IF(O134="🐹 Guinea Pig",8,IF(O134="🐔 Chicken",9,IF(O134="🐸 Frog",10,IF(O134="🍼 Mammal",10,0)))))))))))</f>
        <v>7</v>
      </c>
      <c r="G134" s="39" t="s">
        <v>53</v>
      </c>
      <c r="H134" s="39" t="s">
        <v>15</v>
      </c>
      <c r="I134" s="14" t="str">
        <f aca="false">IF(H134="IC",-0.3,"")</f>
        <v/>
      </c>
      <c r="J134" s="14" t="n">
        <f aca="false">IF(H134="IV",-0.2,"")</f>
        <v>-0.2</v>
      </c>
      <c r="K134" s="14" t="str">
        <f aca="false">IF(H134="IP",-0.1,"")</f>
        <v/>
      </c>
      <c r="L134" s="14" t="str">
        <f aca="false">IF(H134="IM",0.1,"")</f>
        <v/>
      </c>
      <c r="M134" s="14" t="str">
        <f aca="false">IF(H134="SC",0.2,"")</f>
        <v/>
      </c>
      <c r="N134" s="15" t="str">
        <f aca="false">IF(H134="???",0.2,"")</f>
        <v/>
      </c>
      <c r="O134" s="40" t="s">
        <v>23</v>
      </c>
      <c r="P134" s="17" t="str">
        <f aca="false">IF(SUM(Q134:AI134)&gt;0,"",IF(SUM(Q134:AI134)=0,IF(O134&gt;0,1,"")))</f>
        <v/>
      </c>
      <c r="Q134" s="16" t="str">
        <f aca="false">IF(O134="🐭 Mouse",2,"")</f>
        <v/>
      </c>
      <c r="R134" s="16" t="n">
        <f aca="false">IF(O134="🕊 Pigeon",7,"")</f>
        <v>7</v>
      </c>
      <c r="S134" s="16" t="str">
        <f aca="false">IF(O134="🐇 Rabbit",6,"")</f>
        <v/>
      </c>
      <c r="T134" s="16" t="str">
        <f aca="false">IF(O134="🍼 Mammal",16,"")</f>
        <v/>
      </c>
      <c r="U134" s="16" t="str">
        <f aca="false">IF(O134="🐀 Rat",1,"")</f>
        <v/>
      </c>
      <c r="V134" s="16" t="str">
        <f aca="false">IF(O134="🐕 Dog",3,"")</f>
        <v/>
      </c>
      <c r="W134" s="16" t="str">
        <f aca="false">IF(O134="🐹 Guinea Pig",8,"")</f>
        <v/>
      </c>
      <c r="X134" s="16" t="str">
        <f aca="false">IF(O134="🐔 Chicken",9,"")</f>
        <v/>
      </c>
      <c r="Y134" s="16" t="str">
        <f aca="false">IF(O134="🐵 Monkey",5,"")</f>
        <v/>
      </c>
      <c r="Z134" s="16" t="str">
        <f aca="false">IF(O134="🐸 Frog",10,"")</f>
        <v/>
      </c>
      <c r="AA134" s="16" t="str">
        <f aca="false">IF(O134="🐈 Cat",4,"")</f>
        <v/>
      </c>
      <c r="AB134" s="16" t="str">
        <f aca="false">IF(O134="Gecko",15,"")</f>
        <v/>
      </c>
      <c r="AC134" s="16" t="str">
        <f aca="false">IF(O134="Skink",14,"")</f>
        <v/>
      </c>
      <c r="AD134" s="16" t="str">
        <f aca="false">IF(O134="🐄 Cattle",17,"")</f>
        <v/>
      </c>
      <c r="AE134" s="16" t="str">
        <f aca="false">IF(O134="🐷 Pig",19,"")</f>
        <v/>
      </c>
      <c r="AF134" s="16" t="str">
        <f aca="false">IF(O134="Squirrel",11,"")</f>
        <v/>
      </c>
      <c r="AG134" s="16" t="str">
        <f aca="false">IF(O134="🐝 Honey Bee",20,"")</f>
        <v/>
      </c>
      <c r="AH134" s="16" t="str">
        <f aca="false">IF(O134="🦆 Duck",12,"")</f>
        <v/>
      </c>
      <c r="AI134" s="16" t="str">
        <f aca="false">IF(O134="🐦 Bird",13,"")</f>
        <v/>
      </c>
      <c r="AJ134" s="41" t="s">
        <v>239</v>
      </c>
      <c r="AK134" s="40" t="s">
        <v>164</v>
      </c>
      <c r="AL134" s="42" t="s">
        <v>50</v>
      </c>
      <c r="AM134" s="40" t="s">
        <v>51</v>
      </c>
      <c r="AN134" s="40"/>
    </row>
    <row r="135" customFormat="false" ht="30" hidden="false" customHeight="true" outlineLevel="0" collapsed="false">
      <c r="A135" s="38" t="s">
        <v>240</v>
      </c>
      <c r="B135" s="43" t="n">
        <v>10</v>
      </c>
      <c r="C135" s="32" t="n">
        <f aca="false">B135+IF(H135="IV",-0.2,IF(H135="IP",-0.1,IF(H135="IM",0.1,IF(H135="SC",0.2,IF(H135="IC (cerebral)",-0.3,0)))))</f>
        <v>9.8</v>
      </c>
      <c r="D135" s="33" t="n">
        <f aca="false">VALUE(MID(AJ135,1,FIND(" ",AJ135)))</f>
        <v>0.171</v>
      </c>
      <c r="E135" s="34" t="n">
        <f aca="false">IF(G135="LD50 (median)",1,IF(G135="LDLo (lowest)",0,IF(G135="LD",-1,"")))</f>
        <v>1</v>
      </c>
      <c r="F135" s="34" t="n">
        <f aca="false">IF(O135="🐀 Rat",1,IF(O135="🐭 Mouse",2,IF(O135="🐕 Dog",3,IF(O135="🐵 Monkey",5,IF(O135="🐈 Cat",4,IF(O135="🐇 Rabbit",6,IF(O135="🕊 Pigeon",7,IF(O135="🐹 Guinea Pig",8,IF(O135="🐔 Chicken",9,IF(O135="🐸 Frog",10,IF(O135="🍼 Mammal",10,0)))))))))))</f>
        <v>7</v>
      </c>
      <c r="G135" s="39" t="s">
        <v>47</v>
      </c>
      <c r="H135" s="39" t="s">
        <v>15</v>
      </c>
      <c r="I135" s="14" t="str">
        <f aca="false">IF(H135="IC",-0.3,"")</f>
        <v/>
      </c>
      <c r="J135" s="14" t="n">
        <f aca="false">IF(H135="IV",-0.2,"")</f>
        <v>-0.2</v>
      </c>
      <c r="K135" s="14" t="str">
        <f aca="false">IF(H135="IP",-0.1,"")</f>
        <v/>
      </c>
      <c r="L135" s="14" t="str">
        <f aca="false">IF(H135="IM",0.1,"")</f>
        <v/>
      </c>
      <c r="M135" s="14" t="str">
        <f aca="false">IF(H135="SC",0.2,"")</f>
        <v/>
      </c>
      <c r="N135" s="15" t="str">
        <f aca="false">IF(H135="???",0.2,"")</f>
        <v/>
      </c>
      <c r="O135" s="40" t="s">
        <v>23</v>
      </c>
      <c r="P135" s="17" t="str">
        <f aca="false">IF(SUM(Q135:AI135)&gt;0,"",IF(SUM(Q135:AI135)=0,IF(O135&gt;0,1,"")))</f>
        <v/>
      </c>
      <c r="Q135" s="16" t="str">
        <f aca="false">IF(O135="🐭 Mouse",2,"")</f>
        <v/>
      </c>
      <c r="R135" s="16" t="n">
        <f aca="false">IF(O135="🕊 Pigeon",7,"")</f>
        <v>7</v>
      </c>
      <c r="S135" s="16" t="str">
        <f aca="false">IF(O135="🐇 Rabbit",6,"")</f>
        <v/>
      </c>
      <c r="T135" s="16" t="str">
        <f aca="false">IF(O135="🍼 Mammal",16,"")</f>
        <v/>
      </c>
      <c r="U135" s="16" t="str">
        <f aca="false">IF(O135="🐀 Rat",1,"")</f>
        <v/>
      </c>
      <c r="V135" s="16" t="str">
        <f aca="false">IF(O135="🐕 Dog",3,"")</f>
        <v/>
      </c>
      <c r="W135" s="16" t="str">
        <f aca="false">IF(O135="🐹 Guinea Pig",8,"")</f>
        <v/>
      </c>
      <c r="X135" s="16" t="str">
        <f aca="false">IF(O135="🐔 Chicken",9,"")</f>
        <v/>
      </c>
      <c r="Y135" s="16" t="str">
        <f aca="false">IF(O135="🐵 Monkey",5,"")</f>
        <v/>
      </c>
      <c r="Z135" s="16" t="str">
        <f aca="false">IF(O135="🐸 Frog",10,"")</f>
        <v/>
      </c>
      <c r="AA135" s="16" t="str">
        <f aca="false">IF(O135="🐈 Cat",4,"")</f>
        <v/>
      </c>
      <c r="AB135" s="16" t="str">
        <f aca="false">IF(O135="Gecko",15,"")</f>
        <v/>
      </c>
      <c r="AC135" s="16" t="str">
        <f aca="false">IF(O135="Skink",14,"")</f>
        <v/>
      </c>
      <c r="AD135" s="16" t="str">
        <f aca="false">IF(O135="🐄 Cattle",17,"")</f>
        <v/>
      </c>
      <c r="AE135" s="16" t="str">
        <f aca="false">IF(O135="🐷 Pig",19,"")</f>
        <v/>
      </c>
      <c r="AF135" s="16" t="str">
        <f aca="false">IF(O135="Squirrel",11,"")</f>
        <v/>
      </c>
      <c r="AG135" s="16" t="str">
        <f aca="false">IF(O135="🐝 Honey Bee",20,"")</f>
        <v/>
      </c>
      <c r="AH135" s="16" t="str">
        <f aca="false">IF(O135="🦆 Duck",12,"")</f>
        <v/>
      </c>
      <c r="AI135" s="16" t="str">
        <f aca="false">IF(O135="🐦 Bird",13,"")</f>
        <v/>
      </c>
      <c r="AJ135" s="41" t="s">
        <v>239</v>
      </c>
      <c r="AK135" s="40" t="s">
        <v>160</v>
      </c>
      <c r="AL135" s="42" t="s">
        <v>50</v>
      </c>
      <c r="AM135" s="40" t="s">
        <v>51</v>
      </c>
      <c r="AN135" s="40"/>
    </row>
    <row r="136" customFormat="false" ht="30" hidden="false" customHeight="true" outlineLevel="0" collapsed="false">
      <c r="A136" s="38" t="s">
        <v>240</v>
      </c>
      <c r="B136" s="43" t="n">
        <v>10</v>
      </c>
      <c r="C136" s="32" t="n">
        <f aca="false">B136+IF(H136="IV",-0.2,IF(H136="IP",-0.1,IF(H136="IM",0.1,IF(H136="SC",0.2,IF(H136="IC (cerebral)",-0.3,0)))))</f>
        <v>9.8</v>
      </c>
      <c r="D136" s="33" t="n">
        <f aca="false">VALUE(MID(AJ136,1,FIND(" ",AJ136)))</f>
        <v>0.171</v>
      </c>
      <c r="E136" s="34" t="n">
        <f aca="false">IF(G136="LD50 (median)",1,IF(G136="LDLo (lowest)",0,IF(G136="LD",-1,"")))</f>
        <v>1</v>
      </c>
      <c r="F136" s="34" t="n">
        <f aca="false">IF(O136="🐀 Rat",1,IF(O136="🐭 Mouse",2,IF(O136="🐕 Dog",3,IF(O136="🐵 Monkey",5,IF(O136="🐈 Cat",4,IF(O136="🐇 Rabbit",6,IF(O136="🕊 Pigeon",7,IF(O136="🐹 Guinea Pig",8,IF(O136="🐔 Chicken",9,IF(O136="🐸 Frog",10,IF(O136="🍼 Mammal",10,0)))))))))))</f>
        <v>7</v>
      </c>
      <c r="G136" s="39" t="s">
        <v>47</v>
      </c>
      <c r="H136" s="39" t="s">
        <v>15</v>
      </c>
      <c r="I136" s="14" t="str">
        <f aca="false">IF(H136="IC",-0.3,"")</f>
        <v/>
      </c>
      <c r="J136" s="14" t="n">
        <f aca="false">IF(H136="IV",-0.2,"")</f>
        <v>-0.2</v>
      </c>
      <c r="K136" s="14" t="str">
        <f aca="false">IF(H136="IP",-0.1,"")</f>
        <v/>
      </c>
      <c r="L136" s="14" t="str">
        <f aca="false">IF(H136="IM",0.1,"")</f>
        <v/>
      </c>
      <c r="M136" s="14" t="str">
        <f aca="false">IF(H136="SC",0.2,"")</f>
        <v/>
      </c>
      <c r="N136" s="15" t="str">
        <f aca="false">IF(H136="???",0.2,"")</f>
        <v/>
      </c>
      <c r="O136" s="40" t="s">
        <v>23</v>
      </c>
      <c r="P136" s="17" t="str">
        <f aca="false">IF(SUM(Q136:AI136)&gt;0,"",IF(SUM(Q136:AI136)=0,IF(O136&gt;0,1,"")))</f>
        <v/>
      </c>
      <c r="Q136" s="16" t="str">
        <f aca="false">IF(O136="🐭 Mouse",2,"")</f>
        <v/>
      </c>
      <c r="R136" s="16" t="n">
        <f aca="false">IF(O136="🕊 Pigeon",7,"")</f>
        <v>7</v>
      </c>
      <c r="S136" s="16" t="str">
        <f aca="false">IF(O136="🐇 Rabbit",6,"")</f>
        <v/>
      </c>
      <c r="T136" s="16" t="str">
        <f aca="false">IF(O136="🍼 Mammal",16,"")</f>
        <v/>
      </c>
      <c r="U136" s="16" t="str">
        <f aca="false">IF(O136="🐀 Rat",1,"")</f>
        <v/>
      </c>
      <c r="V136" s="16" t="str">
        <f aca="false">IF(O136="🐕 Dog",3,"")</f>
        <v/>
      </c>
      <c r="W136" s="16" t="str">
        <f aca="false">IF(O136="🐹 Guinea Pig",8,"")</f>
        <v/>
      </c>
      <c r="X136" s="16" t="str">
        <f aca="false">IF(O136="🐔 Chicken",9,"")</f>
        <v/>
      </c>
      <c r="Y136" s="16" t="str">
        <f aca="false">IF(O136="🐵 Monkey",5,"")</f>
        <v/>
      </c>
      <c r="Z136" s="16" t="str">
        <f aca="false">IF(O136="🐸 Frog",10,"")</f>
        <v/>
      </c>
      <c r="AA136" s="16" t="str">
        <f aca="false">IF(O136="🐈 Cat",4,"")</f>
        <v/>
      </c>
      <c r="AB136" s="16" t="str">
        <f aca="false">IF(O136="Gecko",15,"")</f>
        <v/>
      </c>
      <c r="AC136" s="16" t="str">
        <f aca="false">IF(O136="Skink",14,"")</f>
        <v/>
      </c>
      <c r="AD136" s="16" t="str">
        <f aca="false">IF(O136="🐄 Cattle",17,"")</f>
        <v/>
      </c>
      <c r="AE136" s="16" t="str">
        <f aca="false">IF(O136="🐷 Pig",19,"")</f>
        <v/>
      </c>
      <c r="AF136" s="16" t="str">
        <f aca="false">IF(O136="Squirrel",11,"")</f>
        <v/>
      </c>
      <c r="AG136" s="16" t="str">
        <f aca="false">IF(O136="🐝 Honey Bee",20,"")</f>
        <v/>
      </c>
      <c r="AH136" s="16" t="str">
        <f aca="false">IF(O136="🦆 Duck",12,"")</f>
        <v/>
      </c>
      <c r="AI136" s="16" t="str">
        <f aca="false">IF(O136="🐦 Bird",13,"")</f>
        <v/>
      </c>
      <c r="AJ136" s="41" t="s">
        <v>239</v>
      </c>
      <c r="AK136" s="40" t="s">
        <v>164</v>
      </c>
      <c r="AL136" s="42" t="s">
        <v>50</v>
      </c>
      <c r="AM136" s="40" t="s">
        <v>51</v>
      </c>
      <c r="AN136" s="40"/>
    </row>
    <row r="137" customFormat="false" ht="45" hidden="false" customHeight="true" outlineLevel="0" collapsed="false">
      <c r="A137" s="38" t="s">
        <v>233</v>
      </c>
      <c r="B137" s="43" t="n">
        <v>10</v>
      </c>
      <c r="C137" s="32" t="n">
        <f aca="false">B137+IF(H137="IV",-0.2,IF(H137="IP",-0.1,IF(H137="IM",0.1,IF(H137="SC",0.2,IF(H137="IC (cerebral)",-0.3,0)))))</f>
        <v>10</v>
      </c>
      <c r="D137" s="33" t="n">
        <f aca="false">VALUE(MID(AJ137,1,FIND(" ",AJ137)))</f>
        <v>0.2</v>
      </c>
      <c r="E137" s="34" t="n">
        <f aca="false">IF(G137="LD50 (median)",1,IF(G137="LDLo (lowest)",0,IF(G137="LD",-1,"")))</f>
        <v>1</v>
      </c>
      <c r="F137" s="34" t="n">
        <f aca="false">IF(O137="🐀 Rat",1,IF(O137="🐭 Mouse",2,IF(O137="🐕 Dog",3,IF(O137="🐵 Monkey",5,IF(O137="🐈 Cat",4,IF(O137="🐇 Rabbit",6,IF(O137="🕊 Pigeon",7,IF(O137="🐹 Guinea Pig",8,IF(O137="🐔 Chicken",9,IF(O137="🐸 Frog",10,IF(O137="🍼 Mammal",10,0)))))))))))</f>
        <v>2</v>
      </c>
      <c r="G137" s="39" t="s">
        <v>47</v>
      </c>
      <c r="H137" s="39" t="s">
        <v>93</v>
      </c>
      <c r="I137" s="14" t="str">
        <f aca="false">IF(H137="IC",-0.3,"")</f>
        <v/>
      </c>
      <c r="J137" s="14" t="str">
        <f aca="false">IF(H137="IV",-0.2,"")</f>
        <v/>
      </c>
      <c r="K137" s="14" t="str">
        <f aca="false">IF(H137="IP",-0.1,"")</f>
        <v/>
      </c>
      <c r="L137" s="14" t="str">
        <f aca="false">IF(H137="IM",0.1,"")</f>
        <v/>
      </c>
      <c r="M137" s="14" t="str">
        <f aca="false">IF(H137="SC",0.2,"")</f>
        <v/>
      </c>
      <c r="N137" s="15" t="n">
        <f aca="false">IF(H137="???",0.2,"")</f>
        <v>0.2</v>
      </c>
      <c r="O137" s="40" t="s">
        <v>22</v>
      </c>
      <c r="P137" s="17" t="str">
        <f aca="false">IF(SUM(Q137:AI137)&gt;0,"",IF(SUM(Q137:AI137)=0,IF(O137&gt;0,1,"")))</f>
        <v/>
      </c>
      <c r="Q137" s="16" t="n">
        <f aca="false">IF(O137="🐭 Mouse",2,"")</f>
        <v>2</v>
      </c>
      <c r="R137" s="16" t="str">
        <f aca="false">IF(O137="🕊 Pigeon",7,"")</f>
        <v/>
      </c>
      <c r="S137" s="16" t="str">
        <f aca="false">IF(O137="🐇 Rabbit",6,"")</f>
        <v/>
      </c>
      <c r="T137" s="16" t="str">
        <f aca="false">IF(O137="🍼 Mammal",16,"")</f>
        <v/>
      </c>
      <c r="U137" s="16" t="str">
        <f aca="false">IF(O137="🐀 Rat",1,"")</f>
        <v/>
      </c>
      <c r="V137" s="16" t="str">
        <f aca="false">IF(O137="🐕 Dog",3,"")</f>
        <v/>
      </c>
      <c r="W137" s="16" t="str">
        <f aca="false">IF(O137="🐹 Guinea Pig",8,"")</f>
        <v/>
      </c>
      <c r="X137" s="16" t="str">
        <f aca="false">IF(O137="🐔 Chicken",9,"")</f>
        <v/>
      </c>
      <c r="Y137" s="16" t="str">
        <f aca="false">IF(O137="🐵 Monkey",5,"")</f>
        <v/>
      </c>
      <c r="Z137" s="16" t="str">
        <f aca="false">IF(O137="🐸 Frog",10,"")</f>
        <v/>
      </c>
      <c r="AA137" s="16" t="str">
        <f aca="false">IF(O137="🐈 Cat",4,"")</f>
        <v/>
      </c>
      <c r="AB137" s="16" t="str">
        <f aca="false">IF(O137="Gecko",15,"")</f>
        <v/>
      </c>
      <c r="AC137" s="16" t="str">
        <f aca="false">IF(O137="Skink",14,"")</f>
        <v/>
      </c>
      <c r="AD137" s="16" t="str">
        <f aca="false">IF(O137="🐄 Cattle",17,"")</f>
        <v/>
      </c>
      <c r="AE137" s="16" t="str">
        <f aca="false">IF(O137="🐷 Pig",19,"")</f>
        <v/>
      </c>
      <c r="AF137" s="16" t="str">
        <f aca="false">IF(O137="Squirrel",11,"")</f>
        <v/>
      </c>
      <c r="AG137" s="16" t="str">
        <f aca="false">IF(O137="🐝 Honey Bee",20,"")</f>
        <v/>
      </c>
      <c r="AH137" s="16" t="str">
        <f aca="false">IF(O137="🦆 Duck",12,"")</f>
        <v/>
      </c>
      <c r="AI137" s="16" t="str">
        <f aca="false">IF(O137="🐦 Bird",13,"")</f>
        <v/>
      </c>
      <c r="AJ137" s="41" t="s">
        <v>171</v>
      </c>
      <c r="AK137" s="40" t="s">
        <v>172</v>
      </c>
      <c r="AL137" s="42" t="s">
        <v>50</v>
      </c>
      <c r="AM137" s="40" t="s">
        <v>51</v>
      </c>
      <c r="AN137" s="40"/>
    </row>
    <row r="138" customFormat="false" ht="30" hidden="false" customHeight="true" outlineLevel="0" collapsed="false">
      <c r="A138" s="38" t="s">
        <v>233</v>
      </c>
      <c r="B138" s="43" t="n">
        <v>10</v>
      </c>
      <c r="C138" s="32" t="n">
        <f aca="false">B138+IF(H138="IV",-0.2,IF(H138="IP",-0.1,IF(H138="IM",0.1,IF(H138="SC",0.2,IF(H138="IC (cerebral)",-0.3,0)))))</f>
        <v>9.9</v>
      </c>
      <c r="D138" s="33" t="n">
        <f aca="false">VALUE(MID(AJ138,1,FIND(" ",AJ138)))</f>
        <v>0.25</v>
      </c>
      <c r="E138" s="34" t="n">
        <f aca="false">IF(G138="LD50 (median)",1,IF(G138="LDLo (lowest)",0,IF(G138="LD",-1,"")))</f>
        <v>1</v>
      </c>
      <c r="F138" s="34" t="n">
        <f aca="false">IF(O138="🐀 Rat",1,IF(O138="🐭 Mouse",2,IF(O138="🐕 Dog",3,IF(O138="🐵 Monkey",5,IF(O138="🐈 Cat",4,IF(O138="🐇 Rabbit",6,IF(O138="🕊 Pigeon",7,IF(O138="🐹 Guinea Pig",8,IF(O138="🐔 Chicken",9,IF(O138="🐸 Frog",10,IF(O138="🍼 Mammal",10,0)))))))))))</f>
        <v>2</v>
      </c>
      <c r="G138" s="39" t="s">
        <v>47</v>
      </c>
      <c r="H138" s="39" t="s">
        <v>16</v>
      </c>
      <c r="I138" s="14" t="str">
        <f aca="false">IF(H138="IC",-0.3,"")</f>
        <v/>
      </c>
      <c r="J138" s="14" t="str">
        <f aca="false">IF(H138="IV",-0.2,"")</f>
        <v/>
      </c>
      <c r="K138" s="14" t="n">
        <f aca="false">IF(H138="IP",-0.1,"")</f>
        <v>-0.1</v>
      </c>
      <c r="L138" s="14" t="str">
        <f aca="false">IF(H138="IM",0.1,"")</f>
        <v/>
      </c>
      <c r="M138" s="14" t="str">
        <f aca="false">IF(H138="SC",0.2,"")</f>
        <v/>
      </c>
      <c r="N138" s="15" t="str">
        <f aca="false">IF(H138="???",0.2,"")</f>
        <v/>
      </c>
      <c r="O138" s="40" t="s">
        <v>22</v>
      </c>
      <c r="P138" s="17" t="str">
        <f aca="false">IF(SUM(Q138:AI138)&gt;0,"",IF(SUM(Q138:AI138)=0,IF(O138&gt;0,1,"")))</f>
        <v/>
      </c>
      <c r="Q138" s="16" t="n">
        <f aca="false">IF(O138="🐭 Mouse",2,"")</f>
        <v>2</v>
      </c>
      <c r="R138" s="16" t="str">
        <f aca="false">IF(O138="🕊 Pigeon",7,"")</f>
        <v/>
      </c>
      <c r="S138" s="16" t="str">
        <f aca="false">IF(O138="🐇 Rabbit",6,"")</f>
        <v/>
      </c>
      <c r="T138" s="16" t="str">
        <f aca="false">IF(O138="🍼 Mammal",16,"")</f>
        <v/>
      </c>
      <c r="U138" s="16" t="str">
        <f aca="false">IF(O138="🐀 Rat",1,"")</f>
        <v/>
      </c>
      <c r="V138" s="16" t="str">
        <f aca="false">IF(O138="🐕 Dog",3,"")</f>
        <v/>
      </c>
      <c r="W138" s="16" t="str">
        <f aca="false">IF(O138="🐹 Guinea Pig",8,"")</f>
        <v/>
      </c>
      <c r="X138" s="16" t="str">
        <f aca="false">IF(O138="🐔 Chicken",9,"")</f>
        <v/>
      </c>
      <c r="Y138" s="16" t="str">
        <f aca="false">IF(O138="🐵 Monkey",5,"")</f>
        <v/>
      </c>
      <c r="Z138" s="16" t="str">
        <f aca="false">IF(O138="🐸 Frog",10,"")</f>
        <v/>
      </c>
      <c r="AA138" s="16" t="str">
        <f aca="false">IF(O138="🐈 Cat",4,"")</f>
        <v/>
      </c>
      <c r="AB138" s="16" t="str">
        <f aca="false">IF(O138="Gecko",15,"")</f>
        <v/>
      </c>
      <c r="AC138" s="16" t="str">
        <f aca="false">IF(O138="Skink",14,"")</f>
        <v/>
      </c>
      <c r="AD138" s="16" t="str">
        <f aca="false">IF(O138="🐄 Cattle",17,"")</f>
        <v/>
      </c>
      <c r="AE138" s="16" t="str">
        <f aca="false">IF(O138="🐷 Pig",19,"")</f>
        <v/>
      </c>
      <c r="AF138" s="16" t="str">
        <f aca="false">IF(O138="Squirrel",11,"")</f>
        <v/>
      </c>
      <c r="AG138" s="16" t="str">
        <f aca="false">IF(O138="🐝 Honey Bee",20,"")</f>
        <v/>
      </c>
      <c r="AH138" s="16" t="str">
        <f aca="false">IF(O138="🦆 Duck",12,"")</f>
        <v/>
      </c>
      <c r="AI138" s="16" t="str">
        <f aca="false">IF(O138="🐦 Bird",13,"")</f>
        <v/>
      </c>
      <c r="AJ138" s="41" t="s">
        <v>241</v>
      </c>
      <c r="AK138" s="40" t="s">
        <v>179</v>
      </c>
      <c r="AL138" s="42" t="s">
        <v>50</v>
      </c>
      <c r="AM138" s="40" t="s">
        <v>51</v>
      </c>
      <c r="AN138" s="40"/>
    </row>
    <row r="139" customFormat="false" ht="30" hidden="false" customHeight="true" outlineLevel="0" collapsed="false">
      <c r="A139" s="38" t="s">
        <v>238</v>
      </c>
      <c r="B139" s="43" t="n">
        <v>10</v>
      </c>
      <c r="C139" s="32" t="n">
        <f aca="false">B139+IF(H139="IV",-0.2,IF(H139="IP",-0.1,IF(H139="IM",0.1,IF(H139="SC",0.2,IF(H139="IC (cerebral)",-0.3,0)))))</f>
        <v>9.8</v>
      </c>
      <c r="D139" s="33" t="n">
        <f aca="false">VALUE(MID(AJ139,1,FIND(" ",AJ139)))</f>
        <v>0.286</v>
      </c>
      <c r="E139" s="34" t="n">
        <f aca="false">IF(G139="LD50 (median)",1,IF(G139="LDLo (lowest)",0,IF(G139="LD",-1,"")))</f>
        <v>1</v>
      </c>
      <c r="F139" s="34" t="n">
        <f aca="false">IF(O139="🐀 Rat",1,IF(O139="🐭 Mouse",2,IF(O139="🐕 Dog",3,IF(O139="🐵 Monkey",5,IF(O139="🐈 Cat",4,IF(O139="🐇 Rabbit",6,IF(O139="🕊 Pigeon",7,IF(O139="🐹 Guinea Pig",8,IF(O139="🐔 Chicken",9,IF(O139="🐸 Frog",10,IF(O139="🍼 Mammal",10,0)))))))))))</f>
        <v>7</v>
      </c>
      <c r="G139" s="39" t="s">
        <v>47</v>
      </c>
      <c r="H139" s="39" t="s">
        <v>15</v>
      </c>
      <c r="I139" s="14" t="str">
        <f aca="false">IF(H139="IC",-0.3,"")</f>
        <v/>
      </c>
      <c r="J139" s="14" t="n">
        <f aca="false">IF(H139="IV",-0.2,"")</f>
        <v>-0.2</v>
      </c>
      <c r="K139" s="14" t="str">
        <f aca="false">IF(H139="IP",-0.1,"")</f>
        <v/>
      </c>
      <c r="L139" s="14" t="str">
        <f aca="false">IF(H139="IM",0.1,"")</f>
        <v/>
      </c>
      <c r="M139" s="14" t="str">
        <f aca="false">IF(H139="SC",0.2,"")</f>
        <v/>
      </c>
      <c r="N139" s="15" t="str">
        <f aca="false">IF(H139="???",0.2,"")</f>
        <v/>
      </c>
      <c r="O139" s="40" t="s">
        <v>23</v>
      </c>
      <c r="P139" s="17" t="str">
        <f aca="false">IF(SUM(Q139:AI139)&gt;0,"",IF(SUM(Q139:AI139)=0,IF(O139&gt;0,1,"")))</f>
        <v/>
      </c>
      <c r="Q139" s="16" t="str">
        <f aca="false">IF(O139="🐭 Mouse",2,"")</f>
        <v/>
      </c>
      <c r="R139" s="16" t="n">
        <f aca="false">IF(O139="🕊 Pigeon",7,"")</f>
        <v>7</v>
      </c>
      <c r="S139" s="16" t="str">
        <f aca="false">IF(O139="🐇 Rabbit",6,"")</f>
        <v/>
      </c>
      <c r="T139" s="16" t="str">
        <f aca="false">IF(O139="🍼 Mammal",16,"")</f>
        <v/>
      </c>
      <c r="U139" s="16" t="str">
        <f aca="false">IF(O139="🐀 Rat",1,"")</f>
        <v/>
      </c>
      <c r="V139" s="16" t="str">
        <f aca="false">IF(O139="🐕 Dog",3,"")</f>
        <v/>
      </c>
      <c r="W139" s="16" t="str">
        <f aca="false">IF(O139="🐹 Guinea Pig",8,"")</f>
        <v/>
      </c>
      <c r="X139" s="16" t="str">
        <f aca="false">IF(O139="🐔 Chicken",9,"")</f>
        <v/>
      </c>
      <c r="Y139" s="16" t="str">
        <f aca="false">IF(O139="🐵 Monkey",5,"")</f>
        <v/>
      </c>
      <c r="Z139" s="16" t="str">
        <f aca="false">IF(O139="🐸 Frog",10,"")</f>
        <v/>
      </c>
      <c r="AA139" s="16" t="str">
        <f aca="false">IF(O139="🐈 Cat",4,"")</f>
        <v/>
      </c>
      <c r="AB139" s="16" t="str">
        <f aca="false">IF(O139="Gecko",15,"")</f>
        <v/>
      </c>
      <c r="AC139" s="16" t="str">
        <f aca="false">IF(O139="Skink",14,"")</f>
        <v/>
      </c>
      <c r="AD139" s="16" t="str">
        <f aca="false">IF(O139="🐄 Cattle",17,"")</f>
        <v/>
      </c>
      <c r="AE139" s="16" t="str">
        <f aca="false">IF(O139="🐷 Pig",19,"")</f>
        <v/>
      </c>
      <c r="AF139" s="16" t="str">
        <f aca="false">IF(O139="Squirrel",11,"")</f>
        <v/>
      </c>
      <c r="AG139" s="16" t="str">
        <f aca="false">IF(O139="🐝 Honey Bee",20,"")</f>
        <v/>
      </c>
      <c r="AH139" s="16" t="str">
        <f aca="false">IF(O139="🦆 Duck",12,"")</f>
        <v/>
      </c>
      <c r="AI139" s="16" t="str">
        <f aca="false">IF(O139="🐦 Bird",13,"")</f>
        <v/>
      </c>
      <c r="AJ139" s="41" t="s">
        <v>242</v>
      </c>
      <c r="AK139" s="40" t="s">
        <v>160</v>
      </c>
      <c r="AL139" s="42" t="s">
        <v>50</v>
      </c>
      <c r="AM139" s="40" t="s">
        <v>51</v>
      </c>
      <c r="AN139" s="40"/>
    </row>
    <row r="140" customFormat="false" ht="30" hidden="false" customHeight="true" outlineLevel="0" collapsed="false">
      <c r="A140" s="38" t="s">
        <v>243</v>
      </c>
      <c r="B140" s="43" t="n">
        <v>10</v>
      </c>
      <c r="C140" s="32" t="n">
        <f aca="false">B140+IF(H140="IV",-0.2,IF(H140="IP",-0.1,IF(H140="IM",0.1,IF(H140="SC",0.2,IF(H140="IC (cerebral)",-0.3,0)))))</f>
        <v>9.8</v>
      </c>
      <c r="D140" s="33" t="n">
        <f aca="false">VALUE(MID(AJ140,1,FIND(" ",AJ140)))</f>
        <v>0.314</v>
      </c>
      <c r="E140" s="34" t="n">
        <f aca="false">IF(G140="LD50 (median)",1,IF(G140="LDLo (lowest)",0,IF(G140="LD",-1,"")))</f>
        <v>1</v>
      </c>
      <c r="F140" s="34" t="n">
        <f aca="false">IF(O140="🐀 Rat",1,IF(O140="🐭 Mouse",2,IF(O140="🐕 Dog",3,IF(O140="🐵 Monkey",5,IF(O140="🐈 Cat",4,IF(O140="🐇 Rabbit",6,IF(O140="🕊 Pigeon",7,IF(O140="🐹 Guinea Pig",8,IF(O140="🐔 Chicken",9,IF(O140="🐸 Frog",10,IF(O140="🍼 Mammal",10,0)))))))))))</f>
        <v>7</v>
      </c>
      <c r="G140" s="39" t="s">
        <v>47</v>
      </c>
      <c r="H140" s="39" t="s">
        <v>15</v>
      </c>
      <c r="I140" s="14" t="str">
        <f aca="false">IF(H140="IC",-0.3,"")</f>
        <v/>
      </c>
      <c r="J140" s="14" t="n">
        <f aca="false">IF(H140="IV",-0.2,"")</f>
        <v>-0.2</v>
      </c>
      <c r="K140" s="14" t="str">
        <f aca="false">IF(H140="IP",-0.1,"")</f>
        <v/>
      </c>
      <c r="L140" s="14" t="str">
        <f aca="false">IF(H140="IM",0.1,"")</f>
        <v/>
      </c>
      <c r="M140" s="14" t="str">
        <f aca="false">IF(H140="SC",0.2,"")</f>
        <v/>
      </c>
      <c r="N140" s="15" t="str">
        <f aca="false">IF(H140="???",0.2,"")</f>
        <v/>
      </c>
      <c r="O140" s="40" t="s">
        <v>23</v>
      </c>
      <c r="P140" s="17" t="str">
        <f aca="false">IF(SUM(Q140:AI140)&gt;0,"",IF(SUM(Q140:AI140)=0,IF(O140&gt;0,1,"")))</f>
        <v/>
      </c>
      <c r="Q140" s="16" t="str">
        <f aca="false">IF(O140="🐭 Mouse",2,"")</f>
        <v/>
      </c>
      <c r="R140" s="16" t="n">
        <f aca="false">IF(O140="🕊 Pigeon",7,"")</f>
        <v>7</v>
      </c>
      <c r="S140" s="16" t="str">
        <f aca="false">IF(O140="🐇 Rabbit",6,"")</f>
        <v/>
      </c>
      <c r="T140" s="16" t="str">
        <f aca="false">IF(O140="🍼 Mammal",16,"")</f>
        <v/>
      </c>
      <c r="U140" s="16" t="str">
        <f aca="false">IF(O140="🐀 Rat",1,"")</f>
        <v/>
      </c>
      <c r="V140" s="16" t="str">
        <f aca="false">IF(O140="🐕 Dog",3,"")</f>
        <v/>
      </c>
      <c r="W140" s="16" t="str">
        <f aca="false">IF(O140="🐹 Guinea Pig",8,"")</f>
        <v/>
      </c>
      <c r="X140" s="16" t="str">
        <f aca="false">IF(O140="🐔 Chicken",9,"")</f>
        <v/>
      </c>
      <c r="Y140" s="16" t="str">
        <f aca="false">IF(O140="🐵 Monkey",5,"")</f>
        <v/>
      </c>
      <c r="Z140" s="16" t="str">
        <f aca="false">IF(O140="🐸 Frog",10,"")</f>
        <v/>
      </c>
      <c r="AA140" s="16" t="str">
        <f aca="false">IF(O140="🐈 Cat",4,"")</f>
        <v/>
      </c>
      <c r="AB140" s="16" t="str">
        <f aca="false">IF(O140="Gecko",15,"")</f>
        <v/>
      </c>
      <c r="AC140" s="16" t="str">
        <f aca="false">IF(O140="Skink",14,"")</f>
        <v/>
      </c>
      <c r="AD140" s="16" t="str">
        <f aca="false">IF(O140="🐄 Cattle",17,"")</f>
        <v/>
      </c>
      <c r="AE140" s="16" t="str">
        <f aca="false">IF(O140="🐷 Pig",19,"")</f>
        <v/>
      </c>
      <c r="AF140" s="16" t="str">
        <f aca="false">IF(O140="Squirrel",11,"")</f>
        <v/>
      </c>
      <c r="AG140" s="16" t="str">
        <f aca="false">IF(O140="🐝 Honey Bee",20,"")</f>
        <v/>
      </c>
      <c r="AH140" s="16" t="str">
        <f aca="false">IF(O140="🦆 Duck",12,"")</f>
        <v/>
      </c>
      <c r="AI140" s="16" t="str">
        <f aca="false">IF(O140="🐦 Bird",13,"")</f>
        <v/>
      </c>
      <c r="AJ140" s="41" t="s">
        <v>244</v>
      </c>
      <c r="AK140" s="40" t="s">
        <v>160</v>
      </c>
      <c r="AL140" s="42" t="s">
        <v>50</v>
      </c>
      <c r="AM140" s="40" t="s">
        <v>51</v>
      </c>
      <c r="AN140" s="40"/>
    </row>
    <row r="141" customFormat="false" ht="30" hidden="false" customHeight="true" outlineLevel="0" collapsed="false">
      <c r="A141" s="38" t="s">
        <v>243</v>
      </c>
      <c r="B141" s="43" t="n">
        <v>10</v>
      </c>
      <c r="C141" s="32" t="n">
        <f aca="false">B141+IF(H141="IV",-0.2,IF(H141="IP",-0.1,IF(H141="IM",0.1,IF(H141="SC",0.2,IF(H141="IC (cerebral)",-0.3,0)))))</f>
        <v>9.8</v>
      </c>
      <c r="D141" s="33" t="n">
        <f aca="false">VALUE(MID(AJ141,1,FIND(" ",AJ141)))</f>
        <v>0.429</v>
      </c>
      <c r="E141" s="34" t="n">
        <f aca="false">IF(G141="LD50 (median)",1,IF(G141="LDLo (lowest)",0,IF(G141="LD",-1,"")))</f>
        <v>1</v>
      </c>
      <c r="F141" s="34" t="n">
        <f aca="false">IF(O141="🐀 Rat",1,IF(O141="🐭 Mouse",2,IF(O141="🐕 Dog",3,IF(O141="🐵 Monkey",5,IF(O141="🐈 Cat",4,IF(O141="🐇 Rabbit",6,IF(O141="🕊 Pigeon",7,IF(O141="🐹 Guinea Pig",8,IF(O141="🐔 Chicken",9,IF(O141="🐸 Frog",10,IF(O141="🍼 Mammal",10,0)))))))))))</f>
        <v>7</v>
      </c>
      <c r="G141" s="39" t="s">
        <v>47</v>
      </c>
      <c r="H141" s="39" t="s">
        <v>15</v>
      </c>
      <c r="I141" s="14" t="str">
        <f aca="false">IF(H141="IC",-0.3,"")</f>
        <v/>
      </c>
      <c r="J141" s="14" t="n">
        <f aca="false">IF(H141="IV",-0.2,"")</f>
        <v>-0.2</v>
      </c>
      <c r="K141" s="14" t="str">
        <f aca="false">IF(H141="IP",-0.1,"")</f>
        <v/>
      </c>
      <c r="L141" s="14" t="str">
        <f aca="false">IF(H141="IM",0.1,"")</f>
        <v/>
      </c>
      <c r="M141" s="14" t="str">
        <f aca="false">IF(H141="SC",0.2,"")</f>
        <v/>
      </c>
      <c r="N141" s="15" t="str">
        <f aca="false">IF(H141="???",0.2,"")</f>
        <v/>
      </c>
      <c r="O141" s="40" t="s">
        <v>23</v>
      </c>
      <c r="P141" s="17" t="str">
        <f aca="false">IF(SUM(Q141:AI141)&gt;0,"",IF(SUM(Q141:AI141)=0,IF(O141&gt;0,1,"")))</f>
        <v/>
      </c>
      <c r="Q141" s="16" t="str">
        <f aca="false">IF(O141="🐭 Mouse",2,"")</f>
        <v/>
      </c>
      <c r="R141" s="16" t="n">
        <f aca="false">IF(O141="🕊 Pigeon",7,"")</f>
        <v>7</v>
      </c>
      <c r="S141" s="16" t="str">
        <f aca="false">IF(O141="🐇 Rabbit",6,"")</f>
        <v/>
      </c>
      <c r="T141" s="16" t="str">
        <f aca="false">IF(O141="🍼 Mammal",16,"")</f>
        <v/>
      </c>
      <c r="U141" s="16" t="str">
        <f aca="false">IF(O141="🐀 Rat",1,"")</f>
        <v/>
      </c>
      <c r="V141" s="16" t="str">
        <f aca="false">IF(O141="🐕 Dog",3,"")</f>
        <v/>
      </c>
      <c r="W141" s="16" t="str">
        <f aca="false">IF(O141="🐹 Guinea Pig",8,"")</f>
        <v/>
      </c>
      <c r="X141" s="16" t="str">
        <f aca="false">IF(O141="🐔 Chicken",9,"")</f>
        <v/>
      </c>
      <c r="Y141" s="16" t="str">
        <f aca="false">IF(O141="🐵 Monkey",5,"")</f>
        <v/>
      </c>
      <c r="Z141" s="16" t="str">
        <f aca="false">IF(O141="🐸 Frog",10,"")</f>
        <v/>
      </c>
      <c r="AA141" s="16" t="str">
        <f aca="false">IF(O141="🐈 Cat",4,"")</f>
        <v/>
      </c>
      <c r="AB141" s="16" t="str">
        <f aca="false">IF(O141="Gecko",15,"")</f>
        <v/>
      </c>
      <c r="AC141" s="16" t="str">
        <f aca="false">IF(O141="Skink",14,"")</f>
        <v/>
      </c>
      <c r="AD141" s="16" t="str">
        <f aca="false">IF(O141="🐄 Cattle",17,"")</f>
        <v/>
      </c>
      <c r="AE141" s="16" t="str">
        <f aca="false">IF(O141="🐷 Pig",19,"")</f>
        <v/>
      </c>
      <c r="AF141" s="16" t="str">
        <f aca="false">IF(O141="Squirrel",11,"")</f>
        <v/>
      </c>
      <c r="AG141" s="16" t="str">
        <f aca="false">IF(O141="🐝 Honey Bee",20,"")</f>
        <v/>
      </c>
      <c r="AH141" s="16" t="str">
        <f aca="false">IF(O141="🦆 Duck",12,"")</f>
        <v/>
      </c>
      <c r="AI141" s="16" t="str">
        <f aca="false">IF(O141="🐦 Bird",13,"")</f>
        <v/>
      </c>
      <c r="AJ141" s="41" t="s">
        <v>245</v>
      </c>
      <c r="AK141" s="40" t="s">
        <v>164</v>
      </c>
      <c r="AL141" s="42" t="s">
        <v>50</v>
      </c>
      <c r="AM141" s="40" t="s">
        <v>51</v>
      </c>
      <c r="AN141" s="40"/>
    </row>
    <row r="142" customFormat="false" ht="30" hidden="false" customHeight="true" outlineLevel="0" collapsed="false">
      <c r="A142" s="38" t="s">
        <v>236</v>
      </c>
      <c r="B142" s="43" t="n">
        <v>10</v>
      </c>
      <c r="C142" s="32" t="n">
        <f aca="false">B142+IF(H142="IV",-0.2,IF(H142="IP",-0.1,IF(H142="IM",0.1,IF(H142="SC",0.2,IF(H142="IC (cerebral)",-0.3,0)))))</f>
        <v>9.8</v>
      </c>
      <c r="D142" s="33" t="n">
        <f aca="false">VALUE(MID(AJ142,1,FIND(" ",AJ142)))</f>
        <v>0.58</v>
      </c>
      <c r="E142" s="34" t="n">
        <f aca="false">IF(G142="LD50 (median)",1,IF(G142="LDLo (lowest)",0,IF(G142="LD",-1,"")))</f>
        <v>1</v>
      </c>
      <c r="F142" s="34" t="n">
        <f aca="false">IF(O142="🐀 Rat",1,IF(O142="🐭 Mouse",2,IF(O142="🐕 Dog",3,IF(O142="🐵 Monkey",5,IF(O142="🐈 Cat",4,IF(O142="🐇 Rabbit",6,IF(O142="🕊 Pigeon",7,IF(O142="🐹 Guinea Pig",8,IF(O142="🐔 Chicken",9,IF(O142="🐸 Frog",10,IF(O142="🍼 Mammal",10,0)))))))))))</f>
        <v>2</v>
      </c>
      <c r="G142" s="39" t="s">
        <v>47</v>
      </c>
      <c r="H142" s="39" t="s">
        <v>15</v>
      </c>
      <c r="I142" s="14" t="str">
        <f aca="false">IF(H142="IC",-0.3,"")</f>
        <v/>
      </c>
      <c r="J142" s="14" t="n">
        <f aca="false">IF(H142="IV",-0.2,"")</f>
        <v>-0.2</v>
      </c>
      <c r="K142" s="14" t="str">
        <f aca="false">IF(H142="IP",-0.1,"")</f>
        <v/>
      </c>
      <c r="L142" s="14" t="str">
        <f aca="false">IF(H142="IM",0.1,"")</f>
        <v/>
      </c>
      <c r="M142" s="14" t="str">
        <f aca="false">IF(H142="SC",0.2,"")</f>
        <v/>
      </c>
      <c r="N142" s="15" t="str">
        <f aca="false">IF(H142="???",0.2,"")</f>
        <v/>
      </c>
      <c r="O142" s="40" t="s">
        <v>22</v>
      </c>
      <c r="P142" s="17" t="str">
        <f aca="false">IF(SUM(Q142:AI142)&gt;0,"",IF(SUM(Q142:AI142)=0,IF(O142&gt;0,1,"")))</f>
        <v/>
      </c>
      <c r="Q142" s="16" t="n">
        <f aca="false">IF(O142="🐭 Mouse",2,"")</f>
        <v>2</v>
      </c>
      <c r="R142" s="16" t="str">
        <f aca="false">IF(O142="🕊 Pigeon",7,"")</f>
        <v/>
      </c>
      <c r="S142" s="16" t="str">
        <f aca="false">IF(O142="🐇 Rabbit",6,"")</f>
        <v/>
      </c>
      <c r="T142" s="16" t="str">
        <f aca="false">IF(O142="🍼 Mammal",16,"")</f>
        <v/>
      </c>
      <c r="U142" s="16" t="str">
        <f aca="false">IF(O142="🐀 Rat",1,"")</f>
        <v/>
      </c>
      <c r="V142" s="16" t="str">
        <f aca="false">IF(O142="🐕 Dog",3,"")</f>
        <v/>
      </c>
      <c r="W142" s="16" t="str">
        <f aca="false">IF(O142="🐹 Guinea Pig",8,"")</f>
        <v/>
      </c>
      <c r="X142" s="16" t="str">
        <f aca="false">IF(O142="🐔 Chicken",9,"")</f>
        <v/>
      </c>
      <c r="Y142" s="16" t="str">
        <f aca="false">IF(O142="🐵 Monkey",5,"")</f>
        <v/>
      </c>
      <c r="Z142" s="16" t="str">
        <f aca="false">IF(O142="🐸 Frog",10,"")</f>
        <v/>
      </c>
      <c r="AA142" s="16" t="str">
        <f aca="false">IF(O142="🐈 Cat",4,"")</f>
        <v/>
      </c>
      <c r="AB142" s="16" t="str">
        <f aca="false">IF(O142="Gecko",15,"")</f>
        <v/>
      </c>
      <c r="AC142" s="16" t="str">
        <f aca="false">IF(O142="Skink",14,"")</f>
        <v/>
      </c>
      <c r="AD142" s="16" t="str">
        <f aca="false">IF(O142="🐄 Cattle",17,"")</f>
        <v/>
      </c>
      <c r="AE142" s="16" t="str">
        <f aca="false">IF(O142="🐷 Pig",19,"")</f>
        <v/>
      </c>
      <c r="AF142" s="16" t="str">
        <f aca="false">IF(O142="Squirrel",11,"")</f>
        <v/>
      </c>
      <c r="AG142" s="16" t="str">
        <f aca="false">IF(O142="🐝 Honey Bee",20,"")</f>
        <v/>
      </c>
      <c r="AH142" s="16" t="str">
        <f aca="false">IF(O142="🦆 Duck",12,"")</f>
        <v/>
      </c>
      <c r="AI142" s="16" t="str">
        <f aca="false">IF(O142="🐦 Bird",13,"")</f>
        <v/>
      </c>
      <c r="AJ142" s="41" t="s">
        <v>246</v>
      </c>
      <c r="AK142" s="40" t="s">
        <v>247</v>
      </c>
      <c r="AL142" s="42" t="s">
        <v>50</v>
      </c>
      <c r="AM142" s="40" t="s">
        <v>51</v>
      </c>
      <c r="AN142" s="40"/>
    </row>
    <row r="143" customFormat="false" ht="30" hidden="false" customHeight="true" outlineLevel="0" collapsed="false">
      <c r="A143" s="38" t="s">
        <v>233</v>
      </c>
      <c r="B143" s="43" t="n">
        <v>10</v>
      </c>
      <c r="C143" s="32" t="n">
        <f aca="false">B143+IF(H143="IV",-0.2,IF(H143="IP",-0.1,IF(H143="IM",0.1,IF(H143="SC",0.2,IF(H143="IC (cerebral)",-0.3,0)))))</f>
        <v>10</v>
      </c>
      <c r="D143" s="33" t="n">
        <f aca="false">VALUE(MID(AJ143,1,FIND(" ",AJ143)))</f>
        <v>0.7</v>
      </c>
      <c r="E143" s="34" t="n">
        <f aca="false">IF(G143="LD50 (median)",1,IF(G143="LDLo (lowest)",0,IF(G143="LD",-1,"")))</f>
        <v>0</v>
      </c>
      <c r="F143" s="34" t="n">
        <f aca="false">IF(O143="🐀 Rat",1,IF(O143="🐭 Mouse",2,IF(O143="🐕 Dog",3,IF(O143="🐵 Monkey",5,IF(O143="🐈 Cat",4,IF(O143="🐇 Rabbit",6,IF(O143="🕊 Pigeon",7,IF(O143="🐹 Guinea Pig",8,IF(O143="🐔 Chicken",9,IF(O143="🐸 Frog",10,IF(O143="🍼 Mammal",10,0)))))))))))</f>
        <v>10</v>
      </c>
      <c r="G143" s="39" t="s">
        <v>53</v>
      </c>
      <c r="H143" s="39" t="s">
        <v>93</v>
      </c>
      <c r="I143" s="14" t="str">
        <f aca="false">IF(H143="IC",-0.3,"")</f>
        <v/>
      </c>
      <c r="J143" s="14" t="str">
        <f aca="false">IF(H143="IV",-0.2,"")</f>
        <v/>
      </c>
      <c r="K143" s="14" t="str">
        <f aca="false">IF(H143="IP",-0.1,"")</f>
        <v/>
      </c>
      <c r="L143" s="14" t="str">
        <f aca="false">IF(H143="IM",0.1,"")</f>
        <v/>
      </c>
      <c r="M143" s="14" t="str">
        <f aca="false">IF(H143="SC",0.2,"")</f>
        <v/>
      </c>
      <c r="N143" s="15" t="n">
        <f aca="false">IF(H143="???",0.2,"")</f>
        <v>0.2</v>
      </c>
      <c r="O143" s="40" t="s">
        <v>25</v>
      </c>
      <c r="P143" s="17" t="str">
        <f aca="false">IF(SUM(Q143:AI143)&gt;0,"",IF(SUM(Q143:AI143)=0,IF(O143&gt;0,1,"")))</f>
        <v/>
      </c>
      <c r="Q143" s="16" t="str">
        <f aca="false">IF(O143="🐭 Mouse",2,"")</f>
        <v/>
      </c>
      <c r="R143" s="16" t="str">
        <f aca="false">IF(O143="🕊 Pigeon",7,"")</f>
        <v/>
      </c>
      <c r="S143" s="16" t="str">
        <f aca="false">IF(O143="🐇 Rabbit",6,"")</f>
        <v/>
      </c>
      <c r="T143" s="16" t="n">
        <f aca="false">IF(O143="🍼 Mammal",16,"")</f>
        <v>16</v>
      </c>
      <c r="U143" s="16" t="str">
        <f aca="false">IF(O143="🐀 Rat",1,"")</f>
        <v/>
      </c>
      <c r="V143" s="16" t="str">
        <f aca="false">IF(O143="🐕 Dog",3,"")</f>
        <v/>
      </c>
      <c r="W143" s="16" t="str">
        <f aca="false">IF(O143="🐹 Guinea Pig",8,"")</f>
        <v/>
      </c>
      <c r="X143" s="16" t="str">
        <f aca="false">IF(O143="🐔 Chicken",9,"")</f>
        <v/>
      </c>
      <c r="Y143" s="16" t="str">
        <f aca="false">IF(O143="🐵 Monkey",5,"")</f>
        <v/>
      </c>
      <c r="Z143" s="16" t="str">
        <f aca="false">IF(O143="🐸 Frog",10,"")</f>
        <v/>
      </c>
      <c r="AA143" s="16" t="str">
        <f aca="false">IF(O143="🐈 Cat",4,"")</f>
        <v/>
      </c>
      <c r="AB143" s="16" t="str">
        <f aca="false">IF(O143="Gecko",15,"")</f>
        <v/>
      </c>
      <c r="AC143" s="16" t="str">
        <f aca="false">IF(O143="Skink",14,"")</f>
        <v/>
      </c>
      <c r="AD143" s="16" t="str">
        <f aca="false">IF(O143="🐄 Cattle",17,"")</f>
        <v/>
      </c>
      <c r="AE143" s="16" t="str">
        <f aca="false">IF(O143="🐷 Pig",19,"")</f>
        <v/>
      </c>
      <c r="AF143" s="16" t="str">
        <f aca="false">IF(O143="Squirrel",11,"")</f>
        <v/>
      </c>
      <c r="AG143" s="16" t="str">
        <f aca="false">IF(O143="🐝 Honey Bee",20,"")</f>
        <v/>
      </c>
      <c r="AH143" s="16" t="str">
        <f aca="false">IF(O143="🦆 Duck",12,"")</f>
        <v/>
      </c>
      <c r="AI143" s="16" t="str">
        <f aca="false">IF(O143="🐦 Bird",13,"")</f>
        <v/>
      </c>
      <c r="AJ143" s="41" t="s">
        <v>177</v>
      </c>
      <c r="AK143" s="40" t="s">
        <v>178</v>
      </c>
      <c r="AL143" s="42" t="s">
        <v>50</v>
      </c>
      <c r="AM143" s="40" t="s">
        <v>51</v>
      </c>
      <c r="AN143" s="40"/>
    </row>
    <row r="144" customFormat="false" ht="15" hidden="false" customHeight="true" outlineLevel="0" collapsed="false">
      <c r="A144" s="38" t="s">
        <v>236</v>
      </c>
      <c r="B144" s="43" t="n">
        <v>10</v>
      </c>
      <c r="C144" s="32" t="n">
        <f aca="false">B144+IF(H144="IV",-0.2,IF(H144="IP",-0.1,IF(H144="IM",0.1,IF(H144="SC",0.2,IF(H144="IC (cerebral)",-0.3,0)))))</f>
        <v>9.8</v>
      </c>
      <c r="D144" s="33" t="n">
        <f aca="false">VALUE(MID(AJ144,1,FIND(" ",AJ144)))</f>
        <v>1.115</v>
      </c>
      <c r="E144" s="34" t="n">
        <f aca="false">IF(G144="LD50 (median)",1,IF(G144="LDLo (lowest)",0,IF(G144="LD",-1,"")))</f>
        <v>1</v>
      </c>
      <c r="F144" s="34" t="n">
        <f aca="false">IF(O144="🐀 Rat",1,IF(O144="🐭 Mouse",2,IF(O144="🐕 Dog",3,IF(O144="🐵 Monkey",5,IF(O144="🐈 Cat",4,IF(O144="🐇 Rabbit",6,IF(O144="🕊 Pigeon",7,IF(O144="🐹 Guinea Pig",8,IF(O144="🐔 Chicken",9,IF(O144="🐸 Frog",10,IF(O144="🍼 Mammal",10,0)))))))))))</f>
        <v>2</v>
      </c>
      <c r="G144" s="39" t="s">
        <v>47</v>
      </c>
      <c r="H144" s="39" t="s">
        <v>15</v>
      </c>
      <c r="I144" s="14" t="str">
        <f aca="false">IF(H144="IC",-0.3,"")</f>
        <v/>
      </c>
      <c r="J144" s="14" t="n">
        <f aca="false">IF(H144="IV",-0.2,"")</f>
        <v>-0.2</v>
      </c>
      <c r="K144" s="14" t="str">
        <f aca="false">IF(H144="IP",-0.1,"")</f>
        <v/>
      </c>
      <c r="L144" s="14" t="str">
        <f aca="false">IF(H144="IM",0.1,"")</f>
        <v/>
      </c>
      <c r="M144" s="14" t="str">
        <f aca="false">IF(H144="SC",0.2,"")</f>
        <v/>
      </c>
      <c r="N144" s="15" t="str">
        <f aca="false">IF(H144="???",0.2,"")</f>
        <v/>
      </c>
      <c r="O144" s="40" t="s">
        <v>22</v>
      </c>
      <c r="P144" s="17" t="str">
        <f aca="false">IF(SUM(Q144:AI144)&gt;0,"",IF(SUM(Q144:AI144)=0,IF(O144&gt;0,1,"")))</f>
        <v/>
      </c>
      <c r="Q144" s="16" t="n">
        <f aca="false">IF(O144="🐭 Mouse",2,"")</f>
        <v>2</v>
      </c>
      <c r="R144" s="16" t="str">
        <f aca="false">IF(O144="🕊 Pigeon",7,"")</f>
        <v/>
      </c>
      <c r="S144" s="16" t="str">
        <f aca="false">IF(O144="🐇 Rabbit",6,"")</f>
        <v/>
      </c>
      <c r="T144" s="16" t="str">
        <f aca="false">IF(O144="🍼 Mammal",16,"")</f>
        <v/>
      </c>
      <c r="U144" s="16" t="str">
        <f aca="false">IF(O144="🐀 Rat",1,"")</f>
        <v/>
      </c>
      <c r="V144" s="16" t="str">
        <f aca="false">IF(O144="🐕 Dog",3,"")</f>
        <v/>
      </c>
      <c r="W144" s="16" t="str">
        <f aca="false">IF(O144="🐹 Guinea Pig",8,"")</f>
        <v/>
      </c>
      <c r="X144" s="16" t="str">
        <f aca="false">IF(O144="🐔 Chicken",9,"")</f>
        <v/>
      </c>
      <c r="Y144" s="16" t="str">
        <f aca="false">IF(O144="🐵 Monkey",5,"")</f>
        <v/>
      </c>
      <c r="Z144" s="16" t="str">
        <f aca="false">IF(O144="🐸 Frog",10,"")</f>
        <v/>
      </c>
      <c r="AA144" s="16" t="str">
        <f aca="false">IF(O144="🐈 Cat",4,"")</f>
        <v/>
      </c>
      <c r="AB144" s="16" t="str">
        <f aca="false">IF(O144="Gecko",15,"")</f>
        <v/>
      </c>
      <c r="AC144" s="16" t="str">
        <f aca="false">IF(O144="Skink",14,"")</f>
        <v/>
      </c>
      <c r="AD144" s="16" t="str">
        <f aca="false">IF(O144="🐄 Cattle",17,"")</f>
        <v/>
      </c>
      <c r="AE144" s="16" t="str">
        <f aca="false">IF(O144="🐷 Pig",19,"")</f>
        <v/>
      </c>
      <c r="AF144" s="16" t="str">
        <f aca="false">IF(O144="Squirrel",11,"")</f>
        <v/>
      </c>
      <c r="AG144" s="16" t="str">
        <f aca="false">IF(O144="🐝 Honey Bee",20,"")</f>
        <v/>
      </c>
      <c r="AH144" s="16" t="str">
        <f aca="false">IF(O144="🦆 Duck",12,"")</f>
        <v/>
      </c>
      <c r="AI144" s="16" t="str">
        <f aca="false">IF(O144="🐦 Bird",13,"")</f>
        <v/>
      </c>
      <c r="AJ144" s="41" t="s">
        <v>248</v>
      </c>
      <c r="AK144" s="40"/>
      <c r="AL144" s="42" t="s">
        <v>76</v>
      </c>
      <c r="AM144" s="40" t="s">
        <v>59</v>
      </c>
      <c r="AN144" s="40" t="s">
        <v>249</v>
      </c>
    </row>
    <row r="145" customFormat="false" ht="45" hidden="false" customHeight="true" outlineLevel="0" collapsed="false">
      <c r="A145" s="38" t="s">
        <v>233</v>
      </c>
      <c r="B145" s="43" t="n">
        <v>10</v>
      </c>
      <c r="C145" s="32" t="n">
        <f aca="false">B145+IF(H145="IV",-0.2,IF(H145="IP",-0.1,IF(H145="IM",0.1,IF(H145="SC",0.2,IF(H145="IC (cerebral)",-0.3,0)))))</f>
        <v>10.1</v>
      </c>
      <c r="D145" s="33" t="n">
        <f aca="false">VALUE(MID(AJ145,1,FIND(" ",AJ145)))</f>
        <v>1.2</v>
      </c>
      <c r="E145" s="34" t="n">
        <f aca="false">IF(G145="LD50 (median)",1,IF(G145="LDLo (lowest)",0,IF(G145="LD",-1,"")))</f>
        <v>1</v>
      </c>
      <c r="F145" s="34" t="n">
        <f aca="false">IF(O145="🐀 Rat",1,IF(O145="🐭 Mouse",2,IF(O145="🐕 Dog",3,IF(O145="🐵 Monkey",5,IF(O145="🐈 Cat",4,IF(O145="🐇 Rabbit",6,IF(O145="🕊 Pigeon",7,IF(O145="🐹 Guinea Pig",8,IF(O145="🐔 Chicken",9,IF(O145="🐸 Frog",10,IF(O145="🍼 Mammal",10,0)))))))))))</f>
        <v>2</v>
      </c>
      <c r="G145" s="39" t="s">
        <v>47</v>
      </c>
      <c r="H145" s="39" t="s">
        <v>17</v>
      </c>
      <c r="I145" s="14" t="str">
        <f aca="false">IF(H145="IC",-0.3,"")</f>
        <v/>
      </c>
      <c r="J145" s="14" t="str">
        <f aca="false">IF(H145="IV",-0.2,"")</f>
        <v/>
      </c>
      <c r="K145" s="14" t="str">
        <f aca="false">IF(H145="IP",-0.1,"")</f>
        <v/>
      </c>
      <c r="L145" s="14" t="n">
        <f aca="false">IF(H145="IM",0.1,"")</f>
        <v>0.1</v>
      </c>
      <c r="M145" s="14" t="str">
        <f aca="false">IF(H145="SC",0.2,"")</f>
        <v/>
      </c>
      <c r="N145" s="15" t="str">
        <f aca="false">IF(H145="???",0.2,"")</f>
        <v/>
      </c>
      <c r="O145" s="40" t="s">
        <v>22</v>
      </c>
      <c r="P145" s="17" t="str">
        <f aca="false">IF(SUM(Q145:AI145)&gt;0,"",IF(SUM(Q145:AI145)=0,IF(O145&gt;0,1,"")))</f>
        <v/>
      </c>
      <c r="Q145" s="16" t="n">
        <f aca="false">IF(O145="🐭 Mouse",2,"")</f>
        <v>2</v>
      </c>
      <c r="R145" s="16" t="str">
        <f aca="false">IF(O145="🕊 Pigeon",7,"")</f>
        <v/>
      </c>
      <c r="S145" s="16" t="str">
        <f aca="false">IF(O145="🐇 Rabbit",6,"")</f>
        <v/>
      </c>
      <c r="T145" s="16" t="str">
        <f aca="false">IF(O145="🍼 Mammal",16,"")</f>
        <v/>
      </c>
      <c r="U145" s="16" t="str">
        <f aca="false">IF(O145="🐀 Rat",1,"")</f>
        <v/>
      </c>
      <c r="V145" s="16" t="str">
        <f aca="false">IF(O145="🐕 Dog",3,"")</f>
        <v/>
      </c>
      <c r="W145" s="16" t="str">
        <f aca="false">IF(O145="🐹 Guinea Pig",8,"")</f>
        <v/>
      </c>
      <c r="X145" s="16" t="str">
        <f aca="false">IF(O145="🐔 Chicken",9,"")</f>
        <v/>
      </c>
      <c r="Y145" s="16" t="str">
        <f aca="false">IF(O145="🐵 Monkey",5,"")</f>
        <v/>
      </c>
      <c r="Z145" s="16" t="str">
        <f aca="false">IF(O145="🐸 Frog",10,"")</f>
        <v/>
      </c>
      <c r="AA145" s="16" t="str">
        <f aca="false">IF(O145="🐈 Cat",4,"")</f>
        <v/>
      </c>
      <c r="AB145" s="16" t="str">
        <f aca="false">IF(O145="Gecko",15,"")</f>
        <v/>
      </c>
      <c r="AC145" s="16" t="str">
        <f aca="false">IF(O145="Skink",14,"")</f>
        <v/>
      </c>
      <c r="AD145" s="16" t="str">
        <f aca="false">IF(O145="🐄 Cattle",17,"")</f>
        <v/>
      </c>
      <c r="AE145" s="16" t="str">
        <f aca="false">IF(O145="🐷 Pig",19,"")</f>
        <v/>
      </c>
      <c r="AF145" s="16" t="str">
        <f aca="false">IF(O145="Squirrel",11,"")</f>
        <v/>
      </c>
      <c r="AG145" s="16" t="str">
        <f aca="false">IF(O145="🐝 Honey Bee",20,"")</f>
        <v/>
      </c>
      <c r="AH145" s="16" t="str">
        <f aca="false">IF(O145="🦆 Duck",12,"")</f>
        <v/>
      </c>
      <c r="AI145" s="16" t="str">
        <f aca="false">IF(O145="🐦 Bird",13,"")</f>
        <v/>
      </c>
      <c r="AJ145" s="41" t="s">
        <v>250</v>
      </c>
      <c r="AK145" s="40" t="s">
        <v>179</v>
      </c>
      <c r="AL145" s="42" t="s">
        <v>50</v>
      </c>
      <c r="AM145" s="40" t="s">
        <v>51</v>
      </c>
      <c r="AN145" s="40"/>
    </row>
    <row r="146" customFormat="false" ht="30" hidden="false" customHeight="true" outlineLevel="0" collapsed="false">
      <c r="A146" s="38" t="s">
        <v>236</v>
      </c>
      <c r="B146" s="43" t="n">
        <v>10</v>
      </c>
      <c r="C146" s="32" t="n">
        <f aca="false">B146+IF(H146="IV",-0.2,IF(H146="IP",-0.1,IF(H146="IM",0.1,IF(H146="SC",0.2,IF(H146="IC (cerebral)",-0.3,0)))))</f>
        <v>9.8</v>
      </c>
      <c r="D146" s="33" t="n">
        <f aca="false">VALUE(MID(AJ146,1,FIND(" ",AJ146)))</f>
        <v>1.29</v>
      </c>
      <c r="E146" s="34" t="n">
        <f aca="false">IF(G146="LD50 (median)",1,IF(G146="LDLo (lowest)",0,IF(G146="LD",-1,"")))</f>
        <v>1</v>
      </c>
      <c r="F146" s="34" t="n">
        <f aca="false">IF(O146="🐀 Rat",1,IF(O146="🐭 Mouse",2,IF(O146="🐕 Dog",3,IF(O146="🐵 Monkey",5,IF(O146="🐈 Cat",4,IF(O146="🐇 Rabbit",6,IF(O146="🕊 Pigeon",7,IF(O146="🐹 Guinea Pig",8,IF(O146="🐔 Chicken",9,IF(O146="🐸 Frog",10,IF(O146="🍼 Mammal",10,0)))))))))))</f>
        <v>10</v>
      </c>
      <c r="G146" s="39" t="s">
        <v>47</v>
      </c>
      <c r="H146" s="39" t="s">
        <v>15</v>
      </c>
      <c r="I146" s="14" t="str">
        <f aca="false">IF(H146="IC",-0.3,"")</f>
        <v/>
      </c>
      <c r="J146" s="14" t="n">
        <f aca="false">IF(H146="IV",-0.2,"")</f>
        <v>-0.2</v>
      </c>
      <c r="K146" s="14" t="str">
        <f aca="false">IF(H146="IP",-0.1,"")</f>
        <v/>
      </c>
      <c r="L146" s="14" t="str">
        <f aca="false">IF(H146="IM",0.1,"")</f>
        <v/>
      </c>
      <c r="M146" s="14" t="str">
        <f aca="false">IF(H146="SC",0.2,"")</f>
        <v/>
      </c>
      <c r="N146" s="15" t="str">
        <f aca="false">IF(H146="???",0.2,"")</f>
        <v/>
      </c>
      <c r="O146" s="40" t="s">
        <v>25</v>
      </c>
      <c r="P146" s="17" t="str">
        <f aca="false">IF(SUM(Q146:AI146)&gt;0,"",IF(SUM(Q146:AI146)=0,IF(O146&gt;0,1,"")))</f>
        <v/>
      </c>
      <c r="Q146" s="16" t="str">
        <f aca="false">IF(O146="🐭 Mouse",2,"")</f>
        <v/>
      </c>
      <c r="R146" s="16" t="str">
        <f aca="false">IF(O146="🕊 Pigeon",7,"")</f>
        <v/>
      </c>
      <c r="S146" s="16" t="str">
        <f aca="false">IF(O146="🐇 Rabbit",6,"")</f>
        <v/>
      </c>
      <c r="T146" s="16" t="n">
        <f aca="false">IF(O146="🍼 Mammal",16,"")</f>
        <v>16</v>
      </c>
      <c r="U146" s="16" t="str">
        <f aca="false">IF(O146="🐀 Rat",1,"")</f>
        <v/>
      </c>
      <c r="V146" s="16" t="str">
        <f aca="false">IF(O146="🐕 Dog",3,"")</f>
        <v/>
      </c>
      <c r="W146" s="16" t="str">
        <f aca="false">IF(O146="🐹 Guinea Pig",8,"")</f>
        <v/>
      </c>
      <c r="X146" s="16" t="str">
        <f aca="false">IF(O146="🐔 Chicken",9,"")</f>
        <v/>
      </c>
      <c r="Y146" s="16" t="str">
        <f aca="false">IF(O146="🐵 Monkey",5,"")</f>
        <v/>
      </c>
      <c r="Z146" s="16" t="str">
        <f aca="false">IF(O146="🐸 Frog",10,"")</f>
        <v/>
      </c>
      <c r="AA146" s="16" t="str">
        <f aca="false">IF(O146="🐈 Cat",4,"")</f>
        <v/>
      </c>
      <c r="AB146" s="16" t="str">
        <f aca="false">IF(O146="Gecko",15,"")</f>
        <v/>
      </c>
      <c r="AC146" s="16" t="str">
        <f aca="false">IF(O146="Skink",14,"")</f>
        <v/>
      </c>
      <c r="AD146" s="16" t="str">
        <f aca="false">IF(O146="🐄 Cattle",17,"")</f>
        <v/>
      </c>
      <c r="AE146" s="16" t="str">
        <f aca="false">IF(O146="🐷 Pig",19,"")</f>
        <v/>
      </c>
      <c r="AF146" s="16" t="str">
        <f aca="false">IF(O146="Squirrel",11,"")</f>
        <v/>
      </c>
      <c r="AG146" s="16" t="str">
        <f aca="false">IF(O146="🐝 Honey Bee",20,"")</f>
        <v/>
      </c>
      <c r="AH146" s="16" t="str">
        <f aca="false">IF(O146="🦆 Duck",12,"")</f>
        <v/>
      </c>
      <c r="AI146" s="16" t="str">
        <f aca="false">IF(O146="🐦 Bird",13,"")</f>
        <v/>
      </c>
      <c r="AJ146" s="41" t="s">
        <v>251</v>
      </c>
      <c r="AK146" s="40" t="s">
        <v>79</v>
      </c>
      <c r="AL146" s="42" t="s">
        <v>50</v>
      </c>
      <c r="AM146" s="40" t="s">
        <v>51</v>
      </c>
      <c r="AN146" s="40"/>
    </row>
    <row r="147" customFormat="false" ht="30" hidden="false" customHeight="true" outlineLevel="0" collapsed="false">
      <c r="A147" s="38" t="s">
        <v>236</v>
      </c>
      <c r="B147" s="43" t="n">
        <v>10</v>
      </c>
      <c r="C147" s="32" t="n">
        <f aca="false">B147+IF(H147="IV",-0.2,IF(H147="IP",-0.1,IF(H147="IM",0.1,IF(H147="SC",0.2,IF(H147="IC (cerebral)",-0.3,0)))))</f>
        <v>9.9</v>
      </c>
      <c r="D147" s="33" t="n">
        <f aca="false">VALUE(MID(AJ147,1,FIND(" ",AJ147)))</f>
        <v>1.56</v>
      </c>
      <c r="E147" s="34" t="n">
        <f aca="false">IF(G147="LD50 (median)",1,IF(G147="LDLo (lowest)",0,IF(G147="LD",-1,"")))</f>
        <v>1</v>
      </c>
      <c r="F147" s="34" t="n">
        <f aca="false">IF(O147="🐀 Rat",1,IF(O147="🐭 Mouse",2,IF(O147="🐕 Dog",3,IF(O147="🐵 Monkey",5,IF(O147="🐈 Cat",4,IF(O147="🐇 Rabbit",6,IF(O147="🕊 Pigeon",7,IF(O147="🐹 Guinea Pig",8,IF(O147="🐔 Chicken",9,IF(O147="🐸 Frog",10,IF(O147="🍼 Mammal",10,0)))))))))))</f>
        <v>2</v>
      </c>
      <c r="G147" s="39" t="s">
        <v>47</v>
      </c>
      <c r="H147" s="39" t="s">
        <v>16</v>
      </c>
      <c r="I147" s="14" t="str">
        <f aca="false">IF(H147="IC",-0.3,"")</f>
        <v/>
      </c>
      <c r="J147" s="14" t="str">
        <f aca="false">IF(H147="IV",-0.2,"")</f>
        <v/>
      </c>
      <c r="K147" s="14" t="n">
        <f aca="false">IF(H147="IP",-0.1,"")</f>
        <v>-0.1</v>
      </c>
      <c r="L147" s="14" t="str">
        <f aca="false">IF(H147="IM",0.1,"")</f>
        <v/>
      </c>
      <c r="M147" s="14" t="str">
        <f aca="false">IF(H147="SC",0.2,"")</f>
        <v/>
      </c>
      <c r="N147" s="15" t="str">
        <f aca="false">IF(H147="???",0.2,"")</f>
        <v/>
      </c>
      <c r="O147" s="40" t="s">
        <v>22</v>
      </c>
      <c r="P147" s="17" t="str">
        <f aca="false">IF(SUM(Q147:AI147)&gt;0,"",IF(SUM(Q147:AI147)=0,IF(O147&gt;0,1,"")))</f>
        <v/>
      </c>
      <c r="Q147" s="16" t="n">
        <f aca="false">IF(O147="🐭 Mouse",2,"")</f>
        <v>2</v>
      </c>
      <c r="R147" s="16" t="str">
        <f aca="false">IF(O147="🕊 Pigeon",7,"")</f>
        <v/>
      </c>
      <c r="S147" s="16" t="str">
        <f aca="false">IF(O147="🐇 Rabbit",6,"")</f>
        <v/>
      </c>
      <c r="T147" s="16" t="str">
        <f aca="false">IF(O147="🍼 Mammal",16,"")</f>
        <v/>
      </c>
      <c r="U147" s="16" t="str">
        <f aca="false">IF(O147="🐀 Rat",1,"")</f>
        <v/>
      </c>
      <c r="V147" s="16" t="str">
        <f aca="false">IF(O147="🐕 Dog",3,"")</f>
        <v/>
      </c>
      <c r="W147" s="16" t="str">
        <f aca="false">IF(O147="🐹 Guinea Pig",8,"")</f>
        <v/>
      </c>
      <c r="X147" s="16" t="str">
        <f aca="false">IF(O147="🐔 Chicken",9,"")</f>
        <v/>
      </c>
      <c r="Y147" s="16" t="str">
        <f aca="false">IF(O147="🐵 Monkey",5,"")</f>
        <v/>
      </c>
      <c r="Z147" s="16" t="str">
        <f aca="false">IF(O147="🐸 Frog",10,"")</f>
        <v/>
      </c>
      <c r="AA147" s="16" t="str">
        <f aca="false">IF(O147="🐈 Cat",4,"")</f>
        <v/>
      </c>
      <c r="AB147" s="16" t="str">
        <f aca="false">IF(O147="Gecko",15,"")</f>
        <v/>
      </c>
      <c r="AC147" s="16" t="str">
        <f aca="false">IF(O147="Skink",14,"")</f>
        <v/>
      </c>
      <c r="AD147" s="16" t="str">
        <f aca="false">IF(O147="🐄 Cattle",17,"")</f>
        <v/>
      </c>
      <c r="AE147" s="16" t="str">
        <f aca="false">IF(O147="🐷 Pig",19,"")</f>
        <v/>
      </c>
      <c r="AF147" s="16" t="str">
        <f aca="false">IF(O147="Squirrel",11,"")</f>
        <v/>
      </c>
      <c r="AG147" s="16" t="str">
        <f aca="false">IF(O147="🐝 Honey Bee",20,"")</f>
        <v/>
      </c>
      <c r="AH147" s="16" t="str">
        <f aca="false">IF(O147="🦆 Duck",12,"")</f>
        <v/>
      </c>
      <c r="AI147" s="16" t="str">
        <f aca="false">IF(O147="🐦 Bird",13,"")</f>
        <v/>
      </c>
      <c r="AJ147" s="41" t="s">
        <v>252</v>
      </c>
      <c r="AK147" s="40" t="s">
        <v>253</v>
      </c>
      <c r="AL147" s="42" t="s">
        <v>50</v>
      </c>
      <c r="AM147" s="40" t="s">
        <v>51</v>
      </c>
      <c r="AN147" s="40"/>
    </row>
    <row r="148" customFormat="false" ht="30" hidden="false" customHeight="true" outlineLevel="0" collapsed="false">
      <c r="A148" s="38" t="s">
        <v>236</v>
      </c>
      <c r="B148" s="43" t="n">
        <v>10</v>
      </c>
      <c r="C148" s="32" t="n">
        <f aca="false">B148+IF(H148="IV",-0.2,IF(H148="IP",-0.1,IF(H148="IM",0.1,IF(H148="SC",0.2,IF(H148="IC (cerebral)",-0.3,0)))))</f>
        <v>9.9</v>
      </c>
      <c r="D148" s="33" t="n">
        <f aca="false">VALUE(MID(AJ148,1,FIND(" ",AJ148)))</f>
        <v>1.6</v>
      </c>
      <c r="E148" s="34" t="n">
        <f aca="false">IF(G148="LD50 (median)",1,IF(G148="LDLo (lowest)",0,IF(G148="LD",-1,"")))</f>
        <v>1</v>
      </c>
      <c r="F148" s="34" t="n">
        <f aca="false">IF(O148="🐀 Rat",1,IF(O148="🐭 Mouse",2,IF(O148="🐕 Dog",3,IF(O148="🐵 Monkey",5,IF(O148="🐈 Cat",4,IF(O148="🐇 Rabbit",6,IF(O148="🕊 Pigeon",7,IF(O148="🐹 Guinea Pig",8,IF(O148="🐔 Chicken",9,IF(O148="🐸 Frog",10,IF(O148="🍼 Mammal",10,0)))))))))))</f>
        <v>10</v>
      </c>
      <c r="G148" s="39" t="s">
        <v>47</v>
      </c>
      <c r="H148" s="39" t="s">
        <v>16</v>
      </c>
      <c r="I148" s="14" t="str">
        <f aca="false">IF(H148="IC",-0.3,"")</f>
        <v/>
      </c>
      <c r="J148" s="14" t="str">
        <f aca="false">IF(H148="IV",-0.2,"")</f>
        <v/>
      </c>
      <c r="K148" s="14" t="n">
        <f aca="false">IF(H148="IP",-0.1,"")</f>
        <v>-0.1</v>
      </c>
      <c r="L148" s="14" t="str">
        <f aca="false">IF(H148="IM",0.1,"")</f>
        <v/>
      </c>
      <c r="M148" s="14" t="str">
        <f aca="false">IF(H148="SC",0.2,"")</f>
        <v/>
      </c>
      <c r="N148" s="15" t="str">
        <f aca="false">IF(H148="???",0.2,"")</f>
        <v/>
      </c>
      <c r="O148" s="40" t="s">
        <v>25</v>
      </c>
      <c r="P148" s="17" t="str">
        <f aca="false">IF(SUM(Q148:AI148)&gt;0,"",IF(SUM(Q148:AI148)=0,IF(O148&gt;0,1,"")))</f>
        <v/>
      </c>
      <c r="Q148" s="16" t="str">
        <f aca="false">IF(O148="🐭 Mouse",2,"")</f>
        <v/>
      </c>
      <c r="R148" s="16" t="str">
        <f aca="false">IF(O148="🕊 Pigeon",7,"")</f>
        <v/>
      </c>
      <c r="S148" s="16" t="str">
        <f aca="false">IF(O148="🐇 Rabbit",6,"")</f>
        <v/>
      </c>
      <c r="T148" s="16" t="n">
        <f aca="false">IF(O148="🍼 Mammal",16,"")</f>
        <v>16</v>
      </c>
      <c r="U148" s="16" t="str">
        <f aca="false">IF(O148="🐀 Rat",1,"")</f>
        <v/>
      </c>
      <c r="V148" s="16" t="str">
        <f aca="false">IF(O148="🐕 Dog",3,"")</f>
        <v/>
      </c>
      <c r="W148" s="16" t="str">
        <f aca="false">IF(O148="🐹 Guinea Pig",8,"")</f>
        <v/>
      </c>
      <c r="X148" s="16" t="str">
        <f aca="false">IF(O148="🐔 Chicken",9,"")</f>
        <v/>
      </c>
      <c r="Y148" s="16" t="str">
        <f aca="false">IF(O148="🐵 Monkey",5,"")</f>
        <v/>
      </c>
      <c r="Z148" s="16" t="str">
        <f aca="false">IF(O148="🐸 Frog",10,"")</f>
        <v/>
      </c>
      <c r="AA148" s="16" t="str">
        <f aca="false">IF(O148="🐈 Cat",4,"")</f>
        <v/>
      </c>
      <c r="AB148" s="16" t="str">
        <f aca="false">IF(O148="Gecko",15,"")</f>
        <v/>
      </c>
      <c r="AC148" s="16" t="str">
        <f aca="false">IF(O148="Skink",14,"")</f>
        <v/>
      </c>
      <c r="AD148" s="16" t="str">
        <f aca="false">IF(O148="🐄 Cattle",17,"")</f>
        <v/>
      </c>
      <c r="AE148" s="16" t="str">
        <f aca="false">IF(O148="🐷 Pig",19,"")</f>
        <v/>
      </c>
      <c r="AF148" s="16" t="str">
        <f aca="false">IF(O148="Squirrel",11,"")</f>
        <v/>
      </c>
      <c r="AG148" s="16" t="str">
        <f aca="false">IF(O148="🐝 Honey Bee",20,"")</f>
        <v/>
      </c>
      <c r="AH148" s="16" t="str">
        <f aca="false">IF(O148="🦆 Duck",12,"")</f>
        <v/>
      </c>
      <c r="AI148" s="16" t="str">
        <f aca="false">IF(O148="🐦 Bird",13,"")</f>
        <v/>
      </c>
      <c r="AJ148" s="41" t="s">
        <v>154</v>
      </c>
      <c r="AK148" s="40" t="s">
        <v>79</v>
      </c>
      <c r="AL148" s="42" t="s">
        <v>50</v>
      </c>
      <c r="AM148" s="40" t="s">
        <v>51</v>
      </c>
      <c r="AN148" s="40"/>
    </row>
    <row r="149" customFormat="false" ht="30" hidden="false" customHeight="true" outlineLevel="0" collapsed="false">
      <c r="A149" s="38" t="s">
        <v>243</v>
      </c>
      <c r="B149" s="43" t="n">
        <v>10</v>
      </c>
      <c r="C149" s="32" t="n">
        <f aca="false">B149+IF(H149="IV",-0.2,IF(H149="IP",-0.1,IF(H149="IM",0.1,IF(H149="SC",0.2,IF(H149="IC (cerebral)",-0.3,0)))))</f>
        <v>9.9</v>
      </c>
      <c r="D149" s="33" t="n">
        <f aca="false">VALUE(MID(AJ149,1,FIND(" ",AJ149)))</f>
        <v>2.1</v>
      </c>
      <c r="E149" s="34" t="n">
        <f aca="false">IF(G149="LD50 (median)",1,IF(G149="LDLo (lowest)",0,IF(G149="LD",-1,"")))</f>
        <v>1</v>
      </c>
      <c r="F149" s="34" t="n">
        <f aca="false">IF(O149="🐀 Rat",1,IF(O149="🐭 Mouse",2,IF(O149="🐕 Dog",3,IF(O149="🐵 Monkey",5,IF(O149="🐈 Cat",4,IF(O149="🐇 Rabbit",6,IF(O149="🕊 Pigeon",7,IF(O149="🐹 Guinea Pig",8,IF(O149="🐔 Chicken",9,IF(O149="🐸 Frog",10,IF(O149="🍼 Mammal",10,0)))))))))))</f>
        <v>2</v>
      </c>
      <c r="G149" s="39" t="s">
        <v>47</v>
      </c>
      <c r="H149" s="39" t="s">
        <v>16</v>
      </c>
      <c r="I149" s="14" t="str">
        <f aca="false">IF(H149="IC",-0.3,"")</f>
        <v/>
      </c>
      <c r="J149" s="14" t="str">
        <f aca="false">IF(H149="IV",-0.2,"")</f>
        <v/>
      </c>
      <c r="K149" s="14" t="n">
        <f aca="false">IF(H149="IP",-0.1,"")</f>
        <v>-0.1</v>
      </c>
      <c r="L149" s="14" t="str">
        <f aca="false">IF(H149="IM",0.1,"")</f>
        <v/>
      </c>
      <c r="M149" s="14" t="str">
        <f aca="false">IF(H149="SC",0.2,"")</f>
        <v/>
      </c>
      <c r="N149" s="15" t="str">
        <f aca="false">IF(H149="???",0.2,"")</f>
        <v/>
      </c>
      <c r="O149" s="40" t="s">
        <v>22</v>
      </c>
      <c r="P149" s="17" t="str">
        <f aca="false">IF(SUM(Q149:AI149)&gt;0,"",IF(SUM(Q149:AI149)=0,IF(O149&gt;0,1,"")))</f>
        <v/>
      </c>
      <c r="Q149" s="16" t="n">
        <f aca="false">IF(O149="🐭 Mouse",2,"")</f>
        <v>2</v>
      </c>
      <c r="R149" s="16" t="str">
        <f aca="false">IF(O149="🕊 Pigeon",7,"")</f>
        <v/>
      </c>
      <c r="S149" s="16" t="str">
        <f aca="false">IF(O149="🐇 Rabbit",6,"")</f>
        <v/>
      </c>
      <c r="T149" s="16" t="str">
        <f aca="false">IF(O149="🍼 Mammal",16,"")</f>
        <v/>
      </c>
      <c r="U149" s="16" t="str">
        <f aca="false">IF(O149="🐀 Rat",1,"")</f>
        <v/>
      </c>
      <c r="V149" s="16" t="str">
        <f aca="false">IF(O149="🐕 Dog",3,"")</f>
        <v/>
      </c>
      <c r="W149" s="16" t="str">
        <f aca="false">IF(O149="🐹 Guinea Pig",8,"")</f>
        <v/>
      </c>
      <c r="X149" s="16" t="str">
        <f aca="false">IF(O149="🐔 Chicken",9,"")</f>
        <v/>
      </c>
      <c r="Y149" s="16" t="str">
        <f aca="false">IF(O149="🐵 Monkey",5,"")</f>
        <v/>
      </c>
      <c r="Z149" s="16" t="str">
        <f aca="false">IF(O149="🐸 Frog",10,"")</f>
        <v/>
      </c>
      <c r="AA149" s="16" t="str">
        <f aca="false">IF(O149="🐈 Cat",4,"")</f>
        <v/>
      </c>
      <c r="AB149" s="16" t="str">
        <f aca="false">IF(O149="Gecko",15,"")</f>
        <v/>
      </c>
      <c r="AC149" s="16" t="str">
        <f aca="false">IF(O149="Skink",14,"")</f>
        <v/>
      </c>
      <c r="AD149" s="16" t="str">
        <f aca="false">IF(O149="🐄 Cattle",17,"")</f>
        <v/>
      </c>
      <c r="AE149" s="16" t="str">
        <f aca="false">IF(O149="🐷 Pig",19,"")</f>
        <v/>
      </c>
      <c r="AF149" s="16" t="str">
        <f aca="false">IF(O149="Squirrel",11,"")</f>
        <v/>
      </c>
      <c r="AG149" s="16" t="str">
        <f aca="false">IF(O149="🐝 Honey Bee",20,"")</f>
        <v/>
      </c>
      <c r="AH149" s="16" t="str">
        <f aca="false">IF(O149="🦆 Duck",12,"")</f>
        <v/>
      </c>
      <c r="AI149" s="16" t="str">
        <f aca="false">IF(O149="🐦 Bird",13,"")</f>
        <v/>
      </c>
      <c r="AJ149" s="41" t="s">
        <v>254</v>
      </c>
      <c r="AK149" s="40" t="s">
        <v>179</v>
      </c>
      <c r="AL149" s="42" t="s">
        <v>50</v>
      </c>
      <c r="AM149" s="40" t="s">
        <v>51</v>
      </c>
      <c r="AN149" s="40"/>
    </row>
    <row r="150" customFormat="false" ht="30" hidden="false" customHeight="true" outlineLevel="0" collapsed="false">
      <c r="A150" s="38" t="s">
        <v>243</v>
      </c>
      <c r="B150" s="43" t="n">
        <v>10</v>
      </c>
      <c r="C150" s="32" t="n">
        <f aca="false">B150+IF(H150="IV",-0.2,IF(H150="IP",-0.1,IF(H150="IM",0.1,IF(H150="SC",0.2,IF(H150="IC (cerebral)",-0.3,0)))))</f>
        <v>9.9</v>
      </c>
      <c r="D150" s="33" t="n">
        <f aca="false">VALUE(MID(AJ150,1,FIND(" ",AJ150)))</f>
        <v>2.2</v>
      </c>
      <c r="E150" s="34" t="n">
        <f aca="false">IF(G150="LD50 (median)",1,IF(G150="LDLo (lowest)",0,IF(G150="LD",-1,"")))</f>
        <v>1</v>
      </c>
      <c r="F150" s="34" t="n">
        <f aca="false">IF(O150="🐀 Rat",1,IF(O150="🐭 Mouse",2,IF(O150="🐕 Dog",3,IF(O150="🐵 Monkey",5,IF(O150="🐈 Cat",4,IF(O150="🐇 Rabbit",6,IF(O150="🕊 Pigeon",7,IF(O150="🐹 Guinea Pig",8,IF(O150="🐔 Chicken",9,IF(O150="🐸 Frog",10,IF(O150="🍼 Mammal",10,0)))))))))))</f>
        <v>10</v>
      </c>
      <c r="G150" s="39" t="s">
        <v>47</v>
      </c>
      <c r="H150" s="39" t="s">
        <v>16</v>
      </c>
      <c r="I150" s="14" t="str">
        <f aca="false">IF(H150="IC",-0.3,"")</f>
        <v/>
      </c>
      <c r="J150" s="14" t="str">
        <f aca="false">IF(H150="IV",-0.2,"")</f>
        <v/>
      </c>
      <c r="K150" s="14" t="n">
        <f aca="false">IF(H150="IP",-0.1,"")</f>
        <v>-0.1</v>
      </c>
      <c r="L150" s="14" t="str">
        <f aca="false">IF(H150="IM",0.1,"")</f>
        <v/>
      </c>
      <c r="M150" s="14" t="str">
        <f aca="false">IF(H150="SC",0.2,"")</f>
        <v/>
      </c>
      <c r="N150" s="15" t="str">
        <f aca="false">IF(H150="???",0.2,"")</f>
        <v/>
      </c>
      <c r="O150" s="40" t="s">
        <v>25</v>
      </c>
      <c r="P150" s="17" t="str">
        <f aca="false">IF(SUM(Q150:AI150)&gt;0,"",IF(SUM(Q150:AI150)=0,IF(O150&gt;0,1,"")))</f>
        <v/>
      </c>
      <c r="Q150" s="16" t="str">
        <f aca="false">IF(O150="🐭 Mouse",2,"")</f>
        <v/>
      </c>
      <c r="R150" s="16" t="str">
        <f aca="false">IF(O150="🕊 Pigeon",7,"")</f>
        <v/>
      </c>
      <c r="S150" s="16" t="str">
        <f aca="false">IF(O150="🐇 Rabbit",6,"")</f>
        <v/>
      </c>
      <c r="T150" s="16" t="n">
        <f aca="false">IF(O150="🍼 Mammal",16,"")</f>
        <v>16</v>
      </c>
      <c r="U150" s="16" t="str">
        <f aca="false">IF(O150="🐀 Rat",1,"")</f>
        <v/>
      </c>
      <c r="V150" s="16" t="str">
        <f aca="false">IF(O150="🐕 Dog",3,"")</f>
        <v/>
      </c>
      <c r="W150" s="16" t="str">
        <f aca="false">IF(O150="🐹 Guinea Pig",8,"")</f>
        <v/>
      </c>
      <c r="X150" s="16" t="str">
        <f aca="false">IF(O150="🐔 Chicken",9,"")</f>
        <v/>
      </c>
      <c r="Y150" s="16" t="str">
        <f aca="false">IF(O150="🐵 Monkey",5,"")</f>
        <v/>
      </c>
      <c r="Z150" s="16" t="str">
        <f aca="false">IF(O150="🐸 Frog",10,"")</f>
        <v/>
      </c>
      <c r="AA150" s="16" t="str">
        <f aca="false">IF(O150="🐈 Cat",4,"")</f>
        <v/>
      </c>
      <c r="AB150" s="16" t="str">
        <f aca="false">IF(O150="Gecko",15,"")</f>
        <v/>
      </c>
      <c r="AC150" s="16" t="str">
        <f aca="false">IF(O150="Skink",14,"")</f>
        <v/>
      </c>
      <c r="AD150" s="16" t="str">
        <f aca="false">IF(O150="🐄 Cattle",17,"")</f>
        <v/>
      </c>
      <c r="AE150" s="16" t="str">
        <f aca="false">IF(O150="🐷 Pig",19,"")</f>
        <v/>
      </c>
      <c r="AF150" s="16" t="str">
        <f aca="false">IF(O150="Squirrel",11,"")</f>
        <v/>
      </c>
      <c r="AG150" s="16" t="str">
        <f aca="false">IF(O150="🐝 Honey Bee",20,"")</f>
        <v/>
      </c>
      <c r="AH150" s="16" t="str">
        <f aca="false">IF(O150="🦆 Duck",12,"")</f>
        <v/>
      </c>
      <c r="AI150" s="16" t="str">
        <f aca="false">IF(O150="🐦 Bird",13,"")</f>
        <v/>
      </c>
      <c r="AJ150" s="41" t="s">
        <v>255</v>
      </c>
      <c r="AK150" s="40" t="s">
        <v>79</v>
      </c>
      <c r="AL150" s="42" t="s">
        <v>50</v>
      </c>
      <c r="AM150" s="40" t="s">
        <v>51</v>
      </c>
      <c r="AN150" s="40"/>
    </row>
    <row r="151" customFormat="false" ht="45" hidden="false" customHeight="true" outlineLevel="0" collapsed="false">
      <c r="A151" s="38" t="s">
        <v>256</v>
      </c>
      <c r="B151" s="43" t="n">
        <v>10</v>
      </c>
      <c r="C151" s="32" t="n">
        <f aca="false">B151+IF(H151="IV",-0.2,IF(H151="IP",-0.1,IF(H151="IM",0.1,IF(H151="SC",0.2,IF(H151="IC (cerebral)",-0.3,0)))))</f>
        <v>9.9</v>
      </c>
      <c r="D151" s="33" t="n">
        <f aca="false">VALUE(MID(AJ151,1,FIND(" ",AJ151)))</f>
        <v>2.3</v>
      </c>
      <c r="E151" s="34" t="n">
        <f aca="false">IF(G151="LD50 (median)",1,IF(G151="LDLo (lowest)",0,IF(G151="LD",-1,"")))</f>
        <v>1</v>
      </c>
      <c r="F151" s="34" t="n">
        <f aca="false">IF(O151="🐀 Rat",1,IF(O151="🐭 Mouse",2,IF(O151="🐕 Dog",3,IF(O151="🐵 Monkey",5,IF(O151="🐈 Cat",4,IF(O151="🐇 Rabbit",6,IF(O151="🕊 Pigeon",7,IF(O151="🐹 Guinea Pig",8,IF(O151="🐔 Chicken",9,IF(O151="🐸 Frog",10,IF(O151="🍼 Mammal",10,0)))))))))))</f>
        <v>2</v>
      </c>
      <c r="G151" s="39" t="s">
        <v>47</v>
      </c>
      <c r="H151" s="39" t="s">
        <v>16</v>
      </c>
      <c r="I151" s="14" t="str">
        <f aca="false">IF(H151="IC",-0.3,"")</f>
        <v/>
      </c>
      <c r="J151" s="14" t="str">
        <f aca="false">IF(H151="IV",-0.2,"")</f>
        <v/>
      </c>
      <c r="K151" s="14" t="n">
        <f aca="false">IF(H151="IP",-0.1,"")</f>
        <v>-0.1</v>
      </c>
      <c r="L151" s="14" t="str">
        <f aca="false">IF(H151="IM",0.1,"")</f>
        <v/>
      </c>
      <c r="M151" s="14" t="str">
        <f aca="false">IF(H151="SC",0.2,"")</f>
        <v/>
      </c>
      <c r="N151" s="15" t="str">
        <f aca="false">IF(H151="???",0.2,"")</f>
        <v/>
      </c>
      <c r="O151" s="40" t="s">
        <v>22</v>
      </c>
      <c r="P151" s="17" t="str">
        <f aca="false">IF(SUM(Q151:AI151)&gt;0,"",IF(SUM(Q151:AI151)=0,IF(O151&gt;0,1,"")))</f>
        <v/>
      </c>
      <c r="Q151" s="16" t="n">
        <f aca="false">IF(O151="🐭 Mouse",2,"")</f>
        <v>2</v>
      </c>
      <c r="R151" s="16" t="str">
        <f aca="false">IF(O151="🕊 Pigeon",7,"")</f>
        <v/>
      </c>
      <c r="S151" s="16" t="str">
        <f aca="false">IF(O151="🐇 Rabbit",6,"")</f>
        <v/>
      </c>
      <c r="T151" s="16" t="str">
        <f aca="false">IF(O151="🍼 Mammal",16,"")</f>
        <v/>
      </c>
      <c r="U151" s="16" t="str">
        <f aca="false">IF(O151="🐀 Rat",1,"")</f>
        <v/>
      </c>
      <c r="V151" s="16" t="str">
        <f aca="false">IF(O151="🐕 Dog",3,"")</f>
        <v/>
      </c>
      <c r="W151" s="16" t="str">
        <f aca="false">IF(O151="🐹 Guinea Pig",8,"")</f>
        <v/>
      </c>
      <c r="X151" s="16" t="str">
        <f aca="false">IF(O151="🐔 Chicken",9,"")</f>
        <v/>
      </c>
      <c r="Y151" s="16" t="str">
        <f aca="false">IF(O151="🐵 Monkey",5,"")</f>
        <v/>
      </c>
      <c r="Z151" s="16" t="str">
        <f aca="false">IF(O151="🐸 Frog",10,"")</f>
        <v/>
      </c>
      <c r="AA151" s="16" t="str">
        <f aca="false">IF(O151="🐈 Cat",4,"")</f>
        <v/>
      </c>
      <c r="AB151" s="16" t="str">
        <f aca="false">IF(O151="Gecko",15,"")</f>
        <v/>
      </c>
      <c r="AC151" s="16" t="str">
        <f aca="false">IF(O151="Skink",14,"")</f>
        <v/>
      </c>
      <c r="AD151" s="16" t="str">
        <f aca="false">IF(O151="🐄 Cattle",17,"")</f>
        <v/>
      </c>
      <c r="AE151" s="16" t="str">
        <f aca="false">IF(O151="🐷 Pig",19,"")</f>
        <v/>
      </c>
      <c r="AF151" s="16" t="str">
        <f aca="false">IF(O151="Squirrel",11,"")</f>
        <v/>
      </c>
      <c r="AG151" s="16" t="str">
        <f aca="false">IF(O151="🐝 Honey Bee",20,"")</f>
        <v/>
      </c>
      <c r="AH151" s="16" t="str">
        <f aca="false">IF(O151="🦆 Duck",12,"")</f>
        <v/>
      </c>
      <c r="AI151" s="16" t="str">
        <f aca="false">IF(O151="🐦 Bird",13,"")</f>
        <v/>
      </c>
      <c r="AJ151" s="41" t="s">
        <v>257</v>
      </c>
      <c r="AK151" s="40" t="s">
        <v>179</v>
      </c>
      <c r="AL151" s="42" t="s">
        <v>50</v>
      </c>
      <c r="AM151" s="40" t="s">
        <v>51</v>
      </c>
      <c r="AN151" s="40"/>
    </row>
    <row r="152" customFormat="false" ht="30" hidden="false" customHeight="true" outlineLevel="0" collapsed="false">
      <c r="A152" s="38" t="s">
        <v>238</v>
      </c>
      <c r="B152" s="43" t="n">
        <v>10</v>
      </c>
      <c r="C152" s="32" t="n">
        <f aca="false">B152+IF(H152="IV",-0.2,IF(H152="IP",-0.1,IF(H152="IM",0.1,IF(H152="SC",0.2,IF(H152="IC (cerebral)",-0.3,0)))))</f>
        <v>9.8</v>
      </c>
      <c r="D152" s="33" t="n">
        <f aca="false">VALUE(MID(AJ152,1,FIND(" ",AJ152)))</f>
        <v>2.5</v>
      </c>
      <c r="E152" s="34" t="n">
        <f aca="false">IF(G152="LD50 (median)",1,IF(G152="LDLo (lowest)",0,IF(G152="LD",-1,"")))</f>
        <v>1</v>
      </c>
      <c r="F152" s="34" t="n">
        <f aca="false">IF(O152="🐀 Rat",1,IF(O152="🐭 Mouse",2,IF(O152="🐕 Dog",3,IF(O152="🐵 Monkey",5,IF(O152="🐈 Cat",4,IF(O152="🐇 Rabbit",6,IF(O152="🕊 Pigeon",7,IF(O152="🐹 Guinea Pig",8,IF(O152="🐔 Chicken",9,IF(O152="🐸 Frog",10,IF(O152="🍼 Mammal",10,0)))))))))))</f>
        <v>2</v>
      </c>
      <c r="G152" s="39" t="s">
        <v>47</v>
      </c>
      <c r="H152" s="39" t="s">
        <v>15</v>
      </c>
      <c r="I152" s="14" t="str">
        <f aca="false">IF(H152="IC",-0.3,"")</f>
        <v/>
      </c>
      <c r="J152" s="14" t="n">
        <f aca="false">IF(H152="IV",-0.2,"")</f>
        <v>-0.2</v>
      </c>
      <c r="K152" s="14" t="str">
        <f aca="false">IF(H152="IP",-0.1,"")</f>
        <v/>
      </c>
      <c r="L152" s="14" t="str">
        <f aca="false">IF(H152="IM",0.1,"")</f>
        <v/>
      </c>
      <c r="M152" s="14" t="str">
        <f aca="false">IF(H152="SC",0.2,"")</f>
        <v/>
      </c>
      <c r="N152" s="15" t="str">
        <f aca="false">IF(H152="???",0.2,"")</f>
        <v/>
      </c>
      <c r="O152" s="40" t="s">
        <v>22</v>
      </c>
      <c r="P152" s="17" t="str">
        <f aca="false">IF(SUM(Q152:AI152)&gt;0,"",IF(SUM(Q152:AI152)=0,IF(O152&gt;0,1,"")))</f>
        <v/>
      </c>
      <c r="Q152" s="16" t="n">
        <f aca="false">IF(O152="🐭 Mouse",2,"")</f>
        <v>2</v>
      </c>
      <c r="R152" s="16" t="str">
        <f aca="false">IF(O152="🕊 Pigeon",7,"")</f>
        <v/>
      </c>
      <c r="S152" s="16" t="str">
        <f aca="false">IF(O152="🐇 Rabbit",6,"")</f>
        <v/>
      </c>
      <c r="T152" s="16" t="str">
        <f aca="false">IF(O152="🍼 Mammal",16,"")</f>
        <v/>
      </c>
      <c r="U152" s="16" t="str">
        <f aca="false">IF(O152="🐀 Rat",1,"")</f>
        <v/>
      </c>
      <c r="V152" s="16" t="str">
        <f aca="false">IF(O152="🐕 Dog",3,"")</f>
        <v/>
      </c>
      <c r="W152" s="16" t="str">
        <f aca="false">IF(O152="🐹 Guinea Pig",8,"")</f>
        <v/>
      </c>
      <c r="X152" s="16" t="str">
        <f aca="false">IF(O152="🐔 Chicken",9,"")</f>
        <v/>
      </c>
      <c r="Y152" s="16" t="str">
        <f aca="false">IF(O152="🐵 Monkey",5,"")</f>
        <v/>
      </c>
      <c r="Z152" s="16" t="str">
        <f aca="false">IF(O152="🐸 Frog",10,"")</f>
        <v/>
      </c>
      <c r="AA152" s="16" t="str">
        <f aca="false">IF(O152="🐈 Cat",4,"")</f>
        <v/>
      </c>
      <c r="AB152" s="16" t="str">
        <f aca="false">IF(O152="Gecko",15,"")</f>
        <v/>
      </c>
      <c r="AC152" s="16" t="str">
        <f aca="false">IF(O152="Skink",14,"")</f>
        <v/>
      </c>
      <c r="AD152" s="16" t="str">
        <f aca="false">IF(O152="🐄 Cattle",17,"")</f>
        <v/>
      </c>
      <c r="AE152" s="16" t="str">
        <f aca="false">IF(O152="🐷 Pig",19,"")</f>
        <v/>
      </c>
      <c r="AF152" s="16" t="str">
        <f aca="false">IF(O152="Squirrel",11,"")</f>
        <v/>
      </c>
      <c r="AG152" s="16" t="str">
        <f aca="false">IF(O152="🐝 Honey Bee",20,"")</f>
        <v/>
      </c>
      <c r="AH152" s="16" t="str">
        <f aca="false">IF(O152="🦆 Duck",12,"")</f>
        <v/>
      </c>
      <c r="AI152" s="16" t="str">
        <f aca="false">IF(O152="🐦 Bird",13,"")</f>
        <v/>
      </c>
      <c r="AJ152" s="41" t="s">
        <v>258</v>
      </c>
      <c r="AK152" s="40"/>
      <c r="AL152" s="42" t="s">
        <v>259</v>
      </c>
      <c r="AM152" s="40" t="s">
        <v>158</v>
      </c>
      <c r="AN152" s="40"/>
    </row>
    <row r="153" customFormat="false" ht="30" hidden="false" customHeight="true" outlineLevel="0" collapsed="false">
      <c r="A153" s="38" t="s">
        <v>238</v>
      </c>
      <c r="B153" s="43" t="n">
        <v>10</v>
      </c>
      <c r="C153" s="32" t="n">
        <f aca="false">B153+IF(H153="IV",-0.2,IF(H153="IP",-0.1,IF(H153="IM",0.1,IF(H153="SC",0.2,IF(H153="IC (cerebral)",-0.3,0)))))</f>
        <v>9.8</v>
      </c>
      <c r="D153" s="33" t="n">
        <f aca="false">VALUE(MID(AJ153,1,FIND(" ",AJ153)))</f>
        <v>2.5</v>
      </c>
      <c r="E153" s="34" t="n">
        <f aca="false">IF(G153="LD50 (median)",1,IF(G153="LDLo (lowest)",0,IF(G153="LD",-1,"")))</f>
        <v>1</v>
      </c>
      <c r="F153" s="34" t="n">
        <f aca="false">IF(O153="🐀 Rat",1,IF(O153="🐭 Mouse",2,IF(O153="🐕 Dog",3,IF(O153="🐵 Monkey",5,IF(O153="🐈 Cat",4,IF(O153="🐇 Rabbit",6,IF(O153="🕊 Pigeon",7,IF(O153="🐹 Guinea Pig",8,IF(O153="🐔 Chicken",9,IF(O153="🐸 Frog",10,IF(O153="🍼 Mammal",10,0)))))))))))</f>
        <v>2</v>
      </c>
      <c r="G153" s="39" t="s">
        <v>47</v>
      </c>
      <c r="H153" s="39" t="s">
        <v>15</v>
      </c>
      <c r="I153" s="14" t="str">
        <f aca="false">IF(H153="IC",-0.3,"")</f>
        <v/>
      </c>
      <c r="J153" s="14" t="n">
        <f aca="false">IF(H153="IV",-0.2,"")</f>
        <v>-0.2</v>
      </c>
      <c r="K153" s="14" t="str">
        <f aca="false">IF(H153="IP",-0.1,"")</f>
        <v/>
      </c>
      <c r="L153" s="14" t="str">
        <f aca="false">IF(H153="IM",0.1,"")</f>
        <v/>
      </c>
      <c r="M153" s="14" t="str">
        <f aca="false">IF(H153="SC",0.2,"")</f>
        <v/>
      </c>
      <c r="N153" s="15" t="str">
        <f aca="false">IF(H153="???",0.2,"")</f>
        <v/>
      </c>
      <c r="O153" s="40" t="s">
        <v>22</v>
      </c>
      <c r="P153" s="17" t="str">
        <f aca="false">IF(SUM(Q153:AI153)&gt;0,"",IF(SUM(Q153:AI153)=0,IF(O153&gt;0,1,"")))</f>
        <v/>
      </c>
      <c r="Q153" s="16" t="n">
        <f aca="false">IF(O153="🐭 Mouse",2,"")</f>
        <v>2</v>
      </c>
      <c r="R153" s="16" t="str">
        <f aca="false">IF(O153="🕊 Pigeon",7,"")</f>
        <v/>
      </c>
      <c r="S153" s="16" t="str">
        <f aca="false">IF(O153="🐇 Rabbit",6,"")</f>
        <v/>
      </c>
      <c r="T153" s="16" t="str">
        <f aca="false">IF(O153="🍼 Mammal",16,"")</f>
        <v/>
      </c>
      <c r="U153" s="16" t="str">
        <f aca="false">IF(O153="🐀 Rat",1,"")</f>
        <v/>
      </c>
      <c r="V153" s="16" t="str">
        <f aca="false">IF(O153="🐕 Dog",3,"")</f>
        <v/>
      </c>
      <c r="W153" s="16" t="str">
        <f aca="false">IF(O153="🐹 Guinea Pig",8,"")</f>
        <v/>
      </c>
      <c r="X153" s="16" t="str">
        <f aca="false">IF(O153="🐔 Chicken",9,"")</f>
        <v/>
      </c>
      <c r="Y153" s="16" t="str">
        <f aca="false">IF(O153="🐵 Monkey",5,"")</f>
        <v/>
      </c>
      <c r="Z153" s="16" t="str">
        <f aca="false">IF(O153="🐸 Frog",10,"")</f>
        <v/>
      </c>
      <c r="AA153" s="16" t="str">
        <f aca="false">IF(O153="🐈 Cat",4,"")</f>
        <v/>
      </c>
      <c r="AB153" s="16" t="str">
        <f aca="false">IF(O153="Gecko",15,"")</f>
        <v/>
      </c>
      <c r="AC153" s="16" t="str">
        <f aca="false">IF(O153="Skink",14,"")</f>
        <v/>
      </c>
      <c r="AD153" s="16" t="str">
        <f aca="false">IF(O153="🐄 Cattle",17,"")</f>
        <v/>
      </c>
      <c r="AE153" s="16" t="str">
        <f aca="false">IF(O153="🐷 Pig",19,"")</f>
        <v/>
      </c>
      <c r="AF153" s="16" t="str">
        <f aca="false">IF(O153="Squirrel",11,"")</f>
        <v/>
      </c>
      <c r="AG153" s="16" t="str">
        <f aca="false">IF(O153="🐝 Honey Bee",20,"")</f>
        <v/>
      </c>
      <c r="AH153" s="16" t="str">
        <f aca="false">IF(O153="🦆 Duck",12,"")</f>
        <v/>
      </c>
      <c r="AI153" s="16" t="str">
        <f aca="false">IF(O153="🐦 Bird",13,"")</f>
        <v/>
      </c>
      <c r="AJ153" s="41" t="s">
        <v>258</v>
      </c>
      <c r="AK153" s="40" t="s">
        <v>260</v>
      </c>
      <c r="AL153" s="42" t="s">
        <v>50</v>
      </c>
      <c r="AM153" s="40" t="s">
        <v>51</v>
      </c>
      <c r="AN153" s="40"/>
    </row>
    <row r="154" customFormat="false" ht="30" hidden="false" customHeight="true" outlineLevel="0" collapsed="false">
      <c r="A154" s="38" t="s">
        <v>236</v>
      </c>
      <c r="B154" s="43" t="n">
        <v>10</v>
      </c>
      <c r="C154" s="32" t="n">
        <f aca="false">B154+IF(H154="IV",-0.2,IF(H154="IP",-0.1,IF(H154="IM",0.1,IF(H154="SC",0.2,IF(H154="IC (cerebral)",-0.3,0)))))</f>
        <v>9.8</v>
      </c>
      <c r="D154" s="33" t="n">
        <f aca="false">VALUE(MID(AJ154,1,FIND(" ",AJ154)))</f>
        <v>2.5</v>
      </c>
      <c r="E154" s="34" t="n">
        <f aca="false">IF(G154="LD50 (median)",1,IF(G154="LDLo (lowest)",0,IF(G154="LD",-1,"")))</f>
        <v>1</v>
      </c>
      <c r="F154" s="34" t="n">
        <f aca="false">IF(O154="🐀 Rat",1,IF(O154="🐭 Mouse",2,IF(O154="🐕 Dog",3,IF(O154="🐵 Monkey",5,IF(O154="🐈 Cat",4,IF(O154="🐇 Rabbit",6,IF(O154="🕊 Pigeon",7,IF(O154="🐹 Guinea Pig",8,IF(O154="🐔 Chicken",9,IF(O154="🐸 Frog",10,IF(O154="🍼 Mammal",10,0)))))))))))</f>
        <v>2</v>
      </c>
      <c r="G154" s="39" t="s">
        <v>47</v>
      </c>
      <c r="H154" s="39" t="s">
        <v>15</v>
      </c>
      <c r="I154" s="14" t="str">
        <f aca="false">IF(H154="IC",-0.3,"")</f>
        <v/>
      </c>
      <c r="J154" s="14" t="n">
        <f aca="false">IF(H154="IV",-0.2,"")</f>
        <v>-0.2</v>
      </c>
      <c r="K154" s="14" t="str">
        <f aca="false">IF(H154="IP",-0.1,"")</f>
        <v/>
      </c>
      <c r="L154" s="14" t="str">
        <f aca="false">IF(H154="IM",0.1,"")</f>
        <v/>
      </c>
      <c r="M154" s="14" t="str">
        <f aca="false">IF(H154="SC",0.2,"")</f>
        <v/>
      </c>
      <c r="N154" s="15" t="str">
        <f aca="false">IF(H154="???",0.2,"")</f>
        <v/>
      </c>
      <c r="O154" s="40" t="s">
        <v>22</v>
      </c>
      <c r="P154" s="17" t="str">
        <f aca="false">IF(SUM(Q154:AI154)&gt;0,"",IF(SUM(Q154:AI154)=0,IF(O154&gt;0,1,"")))</f>
        <v/>
      </c>
      <c r="Q154" s="16" t="n">
        <f aca="false">IF(O154="🐭 Mouse",2,"")</f>
        <v>2</v>
      </c>
      <c r="R154" s="16" t="str">
        <f aca="false">IF(O154="🕊 Pigeon",7,"")</f>
        <v/>
      </c>
      <c r="S154" s="16" t="str">
        <f aca="false">IF(O154="🐇 Rabbit",6,"")</f>
        <v/>
      </c>
      <c r="T154" s="16" t="str">
        <f aca="false">IF(O154="🍼 Mammal",16,"")</f>
        <v/>
      </c>
      <c r="U154" s="16" t="str">
        <f aca="false">IF(O154="🐀 Rat",1,"")</f>
        <v/>
      </c>
      <c r="V154" s="16" t="str">
        <f aca="false">IF(O154="🐕 Dog",3,"")</f>
        <v/>
      </c>
      <c r="W154" s="16" t="str">
        <f aca="false">IF(O154="🐹 Guinea Pig",8,"")</f>
        <v/>
      </c>
      <c r="X154" s="16" t="str">
        <f aca="false">IF(O154="🐔 Chicken",9,"")</f>
        <v/>
      </c>
      <c r="Y154" s="16" t="str">
        <f aca="false">IF(O154="🐵 Monkey",5,"")</f>
        <v/>
      </c>
      <c r="Z154" s="16" t="str">
        <f aca="false">IF(O154="🐸 Frog",10,"")</f>
        <v/>
      </c>
      <c r="AA154" s="16" t="str">
        <f aca="false">IF(O154="🐈 Cat",4,"")</f>
        <v/>
      </c>
      <c r="AB154" s="16" t="str">
        <f aca="false">IF(O154="Gecko",15,"")</f>
        <v/>
      </c>
      <c r="AC154" s="16" t="str">
        <f aca="false">IF(O154="Skink",14,"")</f>
        <v/>
      </c>
      <c r="AD154" s="16" t="str">
        <f aca="false">IF(O154="🐄 Cattle",17,"")</f>
        <v/>
      </c>
      <c r="AE154" s="16" t="str">
        <f aca="false">IF(O154="🐷 Pig",19,"")</f>
        <v/>
      </c>
      <c r="AF154" s="16" t="str">
        <f aca="false">IF(O154="Squirrel",11,"")</f>
        <v/>
      </c>
      <c r="AG154" s="16" t="str">
        <f aca="false">IF(O154="🐝 Honey Bee",20,"")</f>
        <v/>
      </c>
      <c r="AH154" s="16" t="str">
        <f aca="false">IF(O154="🦆 Duck",12,"")</f>
        <v/>
      </c>
      <c r="AI154" s="16" t="str">
        <f aca="false">IF(O154="🐦 Bird",13,"")</f>
        <v/>
      </c>
      <c r="AJ154" s="41" t="s">
        <v>258</v>
      </c>
      <c r="AK154" s="40" t="s">
        <v>260</v>
      </c>
      <c r="AL154" s="42" t="s">
        <v>50</v>
      </c>
      <c r="AM154" s="40" t="s">
        <v>51</v>
      </c>
      <c r="AN154" s="40"/>
    </row>
    <row r="155" customFormat="false" ht="30" hidden="false" customHeight="true" outlineLevel="0" collapsed="false">
      <c r="A155" s="38" t="s">
        <v>238</v>
      </c>
      <c r="B155" s="43" t="n">
        <v>10</v>
      </c>
      <c r="C155" s="32" t="n">
        <f aca="false">B155+IF(H155="IV",-0.2,IF(H155="IP",-0.1,IF(H155="IM",0.1,IF(H155="SC",0.2,IF(H155="IC (cerebral)",-0.3,0)))))</f>
        <v>9.9</v>
      </c>
      <c r="D155" s="33" t="n">
        <f aca="false">VALUE(MID(AJ155,1,FIND(" ",AJ155)))</f>
        <v>3.2</v>
      </c>
      <c r="E155" s="34" t="n">
        <f aca="false">IF(G155="LD50 (median)",1,IF(G155="LDLo (lowest)",0,IF(G155="LD",-1,"")))</f>
        <v>1</v>
      </c>
      <c r="F155" s="34" t="n">
        <f aca="false">IF(O155="🐀 Rat",1,IF(O155="🐭 Mouse",2,IF(O155="🐕 Dog",3,IF(O155="🐵 Monkey",5,IF(O155="🐈 Cat",4,IF(O155="🐇 Rabbit",6,IF(O155="🕊 Pigeon",7,IF(O155="🐹 Guinea Pig",8,IF(O155="🐔 Chicken",9,IF(O155="🐸 Frog",10,IF(O155="🍼 Mammal",10,0)))))))))))</f>
        <v>2</v>
      </c>
      <c r="G155" s="39" t="s">
        <v>47</v>
      </c>
      <c r="H155" s="39" t="s">
        <v>16</v>
      </c>
      <c r="I155" s="14" t="str">
        <f aca="false">IF(H155="IC",-0.3,"")</f>
        <v/>
      </c>
      <c r="J155" s="14" t="str">
        <f aca="false">IF(H155="IV",-0.2,"")</f>
        <v/>
      </c>
      <c r="K155" s="14" t="n">
        <f aca="false">IF(H155="IP",-0.1,"")</f>
        <v>-0.1</v>
      </c>
      <c r="L155" s="14" t="str">
        <f aca="false">IF(H155="IM",0.1,"")</f>
        <v/>
      </c>
      <c r="M155" s="14" t="str">
        <f aca="false">IF(H155="SC",0.2,"")</f>
        <v/>
      </c>
      <c r="N155" s="15" t="str">
        <f aca="false">IF(H155="???",0.2,"")</f>
        <v/>
      </c>
      <c r="O155" s="40" t="s">
        <v>22</v>
      </c>
      <c r="P155" s="17" t="str">
        <f aca="false">IF(SUM(Q155:AI155)&gt;0,"",IF(SUM(Q155:AI155)=0,IF(O155&gt;0,1,"")))</f>
        <v/>
      </c>
      <c r="Q155" s="16" t="n">
        <f aca="false">IF(O155="🐭 Mouse",2,"")</f>
        <v>2</v>
      </c>
      <c r="R155" s="16" t="str">
        <f aca="false">IF(O155="🕊 Pigeon",7,"")</f>
        <v/>
      </c>
      <c r="S155" s="16" t="str">
        <f aca="false">IF(O155="🐇 Rabbit",6,"")</f>
        <v/>
      </c>
      <c r="T155" s="16" t="str">
        <f aca="false">IF(O155="🍼 Mammal",16,"")</f>
        <v/>
      </c>
      <c r="U155" s="16" t="str">
        <f aca="false">IF(O155="🐀 Rat",1,"")</f>
        <v/>
      </c>
      <c r="V155" s="16" t="str">
        <f aca="false">IF(O155="🐕 Dog",3,"")</f>
        <v/>
      </c>
      <c r="W155" s="16" t="str">
        <f aca="false">IF(O155="🐹 Guinea Pig",8,"")</f>
        <v/>
      </c>
      <c r="X155" s="16" t="str">
        <f aca="false">IF(O155="🐔 Chicken",9,"")</f>
        <v/>
      </c>
      <c r="Y155" s="16" t="str">
        <f aca="false">IF(O155="🐵 Monkey",5,"")</f>
        <v/>
      </c>
      <c r="Z155" s="16" t="str">
        <f aca="false">IF(O155="🐸 Frog",10,"")</f>
        <v/>
      </c>
      <c r="AA155" s="16" t="str">
        <f aca="false">IF(O155="🐈 Cat",4,"")</f>
        <v/>
      </c>
      <c r="AB155" s="16" t="str">
        <f aca="false">IF(O155="Gecko",15,"")</f>
        <v/>
      </c>
      <c r="AC155" s="16" t="str">
        <f aca="false">IF(O155="Skink",14,"")</f>
        <v/>
      </c>
      <c r="AD155" s="16" t="str">
        <f aca="false">IF(O155="🐄 Cattle",17,"")</f>
        <v/>
      </c>
      <c r="AE155" s="16" t="str">
        <f aca="false">IF(O155="🐷 Pig",19,"")</f>
        <v/>
      </c>
      <c r="AF155" s="16" t="str">
        <f aca="false">IF(O155="Squirrel",11,"")</f>
        <v/>
      </c>
      <c r="AG155" s="16" t="str">
        <f aca="false">IF(O155="🐝 Honey Bee",20,"")</f>
        <v/>
      </c>
      <c r="AH155" s="16" t="str">
        <f aca="false">IF(O155="🦆 Duck",12,"")</f>
        <v/>
      </c>
      <c r="AI155" s="16" t="str">
        <f aca="false">IF(O155="🐦 Bird",13,"")</f>
        <v/>
      </c>
      <c r="AJ155" s="41" t="s">
        <v>261</v>
      </c>
      <c r="AK155" s="40" t="s">
        <v>179</v>
      </c>
      <c r="AL155" s="42" t="s">
        <v>50</v>
      </c>
      <c r="AM155" s="40" t="s">
        <v>51</v>
      </c>
      <c r="AN155" s="40"/>
    </row>
    <row r="156" customFormat="false" ht="30" hidden="false" customHeight="true" outlineLevel="0" collapsed="false">
      <c r="A156" s="38" t="s">
        <v>236</v>
      </c>
      <c r="B156" s="43" t="n">
        <v>10</v>
      </c>
      <c r="C156" s="32" t="n">
        <f aca="false">B156+IF(H156="IV",-0.2,IF(H156="IP",-0.1,IF(H156="IM",0.1,IF(H156="SC",0.2,IF(H156="IC (cerebral)",-0.3,0)))))</f>
        <v>10.2</v>
      </c>
      <c r="D156" s="33" t="n">
        <f aca="false">VALUE(MID(AJ156,1,FIND(" ",AJ156)))</f>
        <v>3.56</v>
      </c>
      <c r="E156" s="34" t="n">
        <f aca="false">IF(G156="LD50 (median)",1,IF(G156="LDLo (lowest)",0,IF(G156="LD",-1,"")))</f>
        <v>1</v>
      </c>
      <c r="F156" s="34" t="n">
        <f aca="false">IF(O156="🐀 Rat",1,IF(O156="🐭 Mouse",2,IF(O156="🐕 Dog",3,IF(O156="🐵 Monkey",5,IF(O156="🐈 Cat",4,IF(O156="🐇 Rabbit",6,IF(O156="🕊 Pigeon",7,IF(O156="🐹 Guinea Pig",8,IF(O156="🐔 Chicken",9,IF(O156="🐸 Frog",10,IF(O156="🍼 Mammal",10,0)))))))))))</f>
        <v>2</v>
      </c>
      <c r="G156" s="39" t="s">
        <v>47</v>
      </c>
      <c r="H156" s="39" t="s">
        <v>18</v>
      </c>
      <c r="I156" s="14" t="str">
        <f aca="false">IF(H156="IC",-0.3,"")</f>
        <v/>
      </c>
      <c r="J156" s="14" t="str">
        <f aca="false">IF(H156="IV",-0.2,"")</f>
        <v/>
      </c>
      <c r="K156" s="14" t="str">
        <f aca="false">IF(H156="IP",-0.1,"")</f>
        <v/>
      </c>
      <c r="L156" s="14" t="str">
        <f aca="false">IF(H156="IM",0.1,"")</f>
        <v/>
      </c>
      <c r="M156" s="14" t="n">
        <f aca="false">IF(H156="SC",0.2,"")</f>
        <v>0.2</v>
      </c>
      <c r="N156" s="15" t="str">
        <f aca="false">IF(H156="???",0.2,"")</f>
        <v/>
      </c>
      <c r="O156" s="40" t="s">
        <v>22</v>
      </c>
      <c r="P156" s="17" t="str">
        <f aca="false">IF(SUM(Q156:AI156)&gt;0,"",IF(SUM(Q156:AI156)=0,IF(O156&gt;0,1,"")))</f>
        <v/>
      </c>
      <c r="Q156" s="16" t="n">
        <f aca="false">IF(O156="🐭 Mouse",2,"")</f>
        <v>2</v>
      </c>
      <c r="R156" s="16" t="str">
        <f aca="false">IF(O156="🕊 Pigeon",7,"")</f>
        <v/>
      </c>
      <c r="S156" s="16" t="str">
        <f aca="false">IF(O156="🐇 Rabbit",6,"")</f>
        <v/>
      </c>
      <c r="T156" s="16" t="str">
        <f aca="false">IF(O156="🍼 Mammal",16,"")</f>
        <v/>
      </c>
      <c r="U156" s="16" t="str">
        <f aca="false">IF(O156="🐀 Rat",1,"")</f>
        <v/>
      </c>
      <c r="V156" s="16" t="str">
        <f aca="false">IF(O156="🐕 Dog",3,"")</f>
        <v/>
      </c>
      <c r="W156" s="16" t="str">
        <f aca="false">IF(O156="🐹 Guinea Pig",8,"")</f>
        <v/>
      </c>
      <c r="X156" s="16" t="str">
        <f aca="false">IF(O156="🐔 Chicken",9,"")</f>
        <v/>
      </c>
      <c r="Y156" s="16" t="str">
        <f aca="false">IF(O156="🐵 Monkey",5,"")</f>
        <v/>
      </c>
      <c r="Z156" s="16" t="str">
        <f aca="false">IF(O156="🐸 Frog",10,"")</f>
        <v/>
      </c>
      <c r="AA156" s="16" t="str">
        <f aca="false">IF(O156="🐈 Cat",4,"")</f>
        <v/>
      </c>
      <c r="AB156" s="16" t="str">
        <f aca="false">IF(O156="Gecko",15,"")</f>
        <v/>
      </c>
      <c r="AC156" s="16" t="str">
        <f aca="false">IF(O156="Skink",14,"")</f>
        <v/>
      </c>
      <c r="AD156" s="16" t="str">
        <f aca="false">IF(O156="🐄 Cattle",17,"")</f>
        <v/>
      </c>
      <c r="AE156" s="16" t="str">
        <f aca="false">IF(O156="🐷 Pig",19,"")</f>
        <v/>
      </c>
      <c r="AF156" s="16" t="str">
        <f aca="false">IF(O156="Squirrel",11,"")</f>
        <v/>
      </c>
      <c r="AG156" s="16" t="str">
        <f aca="false">IF(O156="🐝 Honey Bee",20,"")</f>
        <v/>
      </c>
      <c r="AH156" s="16" t="str">
        <f aca="false">IF(O156="🦆 Duck",12,"")</f>
        <v/>
      </c>
      <c r="AI156" s="16" t="str">
        <f aca="false">IF(O156="🐦 Bird",13,"")</f>
        <v/>
      </c>
      <c r="AJ156" s="41" t="s">
        <v>262</v>
      </c>
      <c r="AK156" s="40" t="s">
        <v>253</v>
      </c>
      <c r="AL156" s="42" t="s">
        <v>50</v>
      </c>
      <c r="AM156" s="40" t="s">
        <v>51</v>
      </c>
      <c r="AN156" s="40"/>
    </row>
    <row r="157" customFormat="false" ht="45" hidden="false" customHeight="true" outlineLevel="0" collapsed="false">
      <c r="A157" s="38" t="s">
        <v>238</v>
      </c>
      <c r="B157" s="43" t="n">
        <v>10</v>
      </c>
      <c r="C157" s="32" t="n">
        <f aca="false">B157+IF(H157="IV",-0.2,IF(H157="IP",-0.1,IF(H157="IM",0.1,IF(H157="SC",0.2,IF(H157="IC (cerebral)",-0.3,0)))))</f>
        <v>10.1</v>
      </c>
      <c r="D157" s="33" t="n">
        <f aca="false">VALUE(MID(AJ157,1,FIND(" ",AJ157)))</f>
        <v>3.6</v>
      </c>
      <c r="E157" s="34" t="n">
        <f aca="false">IF(G157="LD50 (median)",1,IF(G157="LDLo (lowest)",0,IF(G157="LD",-1,"")))</f>
        <v>1</v>
      </c>
      <c r="F157" s="34" t="n">
        <f aca="false">IF(O157="🐀 Rat",1,IF(O157="🐭 Mouse",2,IF(O157="🐕 Dog",3,IF(O157="🐵 Monkey",5,IF(O157="🐈 Cat",4,IF(O157="🐇 Rabbit",6,IF(O157="🕊 Pigeon",7,IF(O157="🐹 Guinea Pig",8,IF(O157="🐔 Chicken",9,IF(O157="🐸 Frog",10,IF(O157="🍼 Mammal",10,0)))))))))))</f>
        <v>2</v>
      </c>
      <c r="G157" s="39" t="s">
        <v>47</v>
      </c>
      <c r="H157" s="39" t="s">
        <v>17</v>
      </c>
      <c r="I157" s="14" t="str">
        <f aca="false">IF(H157="IC",-0.3,"")</f>
        <v/>
      </c>
      <c r="J157" s="14" t="str">
        <f aca="false">IF(H157="IV",-0.2,"")</f>
        <v/>
      </c>
      <c r="K157" s="14" t="str">
        <f aca="false">IF(H157="IP",-0.1,"")</f>
        <v/>
      </c>
      <c r="L157" s="14" t="n">
        <f aca="false">IF(H157="IM",0.1,"")</f>
        <v>0.1</v>
      </c>
      <c r="M157" s="14" t="str">
        <f aca="false">IF(H157="SC",0.2,"")</f>
        <v/>
      </c>
      <c r="N157" s="15" t="str">
        <f aca="false">IF(H157="???",0.2,"")</f>
        <v/>
      </c>
      <c r="O157" s="40" t="s">
        <v>22</v>
      </c>
      <c r="P157" s="17" t="str">
        <f aca="false">IF(SUM(Q157:AI157)&gt;0,"",IF(SUM(Q157:AI157)=0,IF(O157&gt;0,1,"")))</f>
        <v/>
      </c>
      <c r="Q157" s="16" t="n">
        <f aca="false">IF(O157="🐭 Mouse",2,"")</f>
        <v>2</v>
      </c>
      <c r="R157" s="16" t="str">
        <f aca="false">IF(O157="🕊 Pigeon",7,"")</f>
        <v/>
      </c>
      <c r="S157" s="16" t="str">
        <f aca="false">IF(O157="🐇 Rabbit",6,"")</f>
        <v/>
      </c>
      <c r="T157" s="16" t="str">
        <f aca="false">IF(O157="🍼 Mammal",16,"")</f>
        <v/>
      </c>
      <c r="U157" s="16" t="str">
        <f aca="false">IF(O157="🐀 Rat",1,"")</f>
        <v/>
      </c>
      <c r="V157" s="16" t="str">
        <f aca="false">IF(O157="🐕 Dog",3,"")</f>
        <v/>
      </c>
      <c r="W157" s="16" t="str">
        <f aca="false">IF(O157="🐹 Guinea Pig",8,"")</f>
        <v/>
      </c>
      <c r="X157" s="16" t="str">
        <f aca="false">IF(O157="🐔 Chicken",9,"")</f>
        <v/>
      </c>
      <c r="Y157" s="16" t="str">
        <f aca="false">IF(O157="🐵 Monkey",5,"")</f>
        <v/>
      </c>
      <c r="Z157" s="16" t="str">
        <f aca="false">IF(O157="🐸 Frog",10,"")</f>
        <v/>
      </c>
      <c r="AA157" s="16" t="str">
        <f aca="false">IF(O157="🐈 Cat",4,"")</f>
        <v/>
      </c>
      <c r="AB157" s="16" t="str">
        <f aca="false">IF(O157="Gecko",15,"")</f>
        <v/>
      </c>
      <c r="AC157" s="16" t="str">
        <f aca="false">IF(O157="Skink",14,"")</f>
        <v/>
      </c>
      <c r="AD157" s="16" t="str">
        <f aca="false">IF(O157="🐄 Cattle",17,"")</f>
        <v/>
      </c>
      <c r="AE157" s="16" t="str">
        <f aca="false">IF(O157="🐷 Pig",19,"")</f>
        <v/>
      </c>
      <c r="AF157" s="16" t="str">
        <f aca="false">IF(O157="Squirrel",11,"")</f>
        <v/>
      </c>
      <c r="AG157" s="16" t="str">
        <f aca="false">IF(O157="🐝 Honey Bee",20,"")</f>
        <v/>
      </c>
      <c r="AH157" s="16" t="str">
        <f aca="false">IF(O157="🦆 Duck",12,"")</f>
        <v/>
      </c>
      <c r="AI157" s="16" t="str">
        <f aca="false">IF(O157="🐦 Bird",13,"")</f>
        <v/>
      </c>
      <c r="AJ157" s="41" t="s">
        <v>263</v>
      </c>
      <c r="AK157" s="40" t="s">
        <v>179</v>
      </c>
      <c r="AL157" s="42" t="s">
        <v>50</v>
      </c>
      <c r="AM157" s="40" t="s">
        <v>51</v>
      </c>
      <c r="AN157" s="40"/>
    </row>
    <row r="158" customFormat="false" ht="30" hidden="false" customHeight="true" outlineLevel="0" collapsed="false">
      <c r="A158" s="38" t="s">
        <v>236</v>
      </c>
      <c r="B158" s="43" t="n">
        <v>10</v>
      </c>
      <c r="C158" s="32" t="n">
        <f aca="false">B158+IF(H158="IV",-0.2,IF(H158="IP",-0.1,IF(H158="IM",0.1,IF(H158="SC",0.2,IF(H158="IC (cerebral)",-0.3,0)))))</f>
        <v>10.2</v>
      </c>
      <c r="D158" s="33" t="n">
        <f aca="false">VALUE(MID(AJ158,1,FIND(" ",AJ158)))</f>
        <v>4</v>
      </c>
      <c r="E158" s="34" t="n">
        <f aca="false">IF(G158="LD50 (median)",1,IF(G158="LDLo (lowest)",0,IF(G158="LD",-1,"")))</f>
        <v>1</v>
      </c>
      <c r="F158" s="34" t="n">
        <f aca="false">IF(O158="🐀 Rat",1,IF(O158="🐭 Mouse",2,IF(O158="🐕 Dog",3,IF(O158="🐵 Monkey",5,IF(O158="🐈 Cat",4,IF(O158="🐇 Rabbit",6,IF(O158="🕊 Pigeon",7,IF(O158="🐹 Guinea Pig",8,IF(O158="🐔 Chicken",9,IF(O158="🐸 Frog",10,IF(O158="🍼 Mammal",10,0)))))))))))</f>
        <v>1</v>
      </c>
      <c r="G158" s="39" t="s">
        <v>47</v>
      </c>
      <c r="H158" s="39" t="s">
        <v>18</v>
      </c>
      <c r="I158" s="14" t="str">
        <f aca="false">IF(H158="IC",-0.3,"")</f>
        <v/>
      </c>
      <c r="J158" s="14" t="str">
        <f aca="false">IF(H158="IV",-0.2,"")</f>
        <v/>
      </c>
      <c r="K158" s="14" t="str">
        <f aca="false">IF(H158="IP",-0.1,"")</f>
        <v/>
      </c>
      <c r="L158" s="14" t="str">
        <f aca="false">IF(H158="IM",0.1,"")</f>
        <v/>
      </c>
      <c r="M158" s="14" t="n">
        <f aca="false">IF(H158="SC",0.2,"")</f>
        <v>0.2</v>
      </c>
      <c r="N158" s="15" t="str">
        <f aca="false">IF(H158="???",0.2,"")</f>
        <v/>
      </c>
      <c r="O158" s="40" t="s">
        <v>26</v>
      </c>
      <c r="P158" s="17" t="str">
        <f aca="false">IF(SUM(Q158:AI158)&gt;0,"",IF(SUM(Q158:AI158)=0,IF(O158&gt;0,1,"")))</f>
        <v/>
      </c>
      <c r="Q158" s="16" t="str">
        <f aca="false">IF(O158="🐭 Mouse",2,"")</f>
        <v/>
      </c>
      <c r="R158" s="16" t="str">
        <f aca="false">IF(O158="🕊 Pigeon",7,"")</f>
        <v/>
      </c>
      <c r="S158" s="16" t="str">
        <f aca="false">IF(O158="🐇 Rabbit",6,"")</f>
        <v/>
      </c>
      <c r="T158" s="16" t="str">
        <f aca="false">IF(O158="🍼 Mammal",16,"")</f>
        <v/>
      </c>
      <c r="U158" s="16" t="n">
        <f aca="false">IF(O158="🐀 Rat",1,"")</f>
        <v>1</v>
      </c>
      <c r="V158" s="16" t="str">
        <f aca="false">IF(O158="🐕 Dog",3,"")</f>
        <v/>
      </c>
      <c r="W158" s="16" t="str">
        <f aca="false">IF(O158="🐹 Guinea Pig",8,"")</f>
        <v/>
      </c>
      <c r="X158" s="16" t="str">
        <f aca="false">IF(O158="🐔 Chicken",9,"")</f>
        <v/>
      </c>
      <c r="Y158" s="16" t="str">
        <f aca="false">IF(O158="🐵 Monkey",5,"")</f>
        <v/>
      </c>
      <c r="Z158" s="16" t="str">
        <f aca="false">IF(O158="🐸 Frog",10,"")</f>
        <v/>
      </c>
      <c r="AA158" s="16" t="str">
        <f aca="false">IF(O158="🐈 Cat",4,"")</f>
        <v/>
      </c>
      <c r="AB158" s="16" t="str">
        <f aca="false">IF(O158="Gecko",15,"")</f>
        <v/>
      </c>
      <c r="AC158" s="16" t="str">
        <f aca="false">IF(O158="Skink",14,"")</f>
        <v/>
      </c>
      <c r="AD158" s="16" t="str">
        <f aca="false">IF(O158="🐄 Cattle",17,"")</f>
        <v/>
      </c>
      <c r="AE158" s="16" t="str">
        <f aca="false">IF(O158="🐷 Pig",19,"")</f>
        <v/>
      </c>
      <c r="AF158" s="16" t="str">
        <f aca="false">IF(O158="Squirrel",11,"")</f>
        <v/>
      </c>
      <c r="AG158" s="16" t="str">
        <f aca="false">IF(O158="🐝 Honey Bee",20,"")</f>
        <v/>
      </c>
      <c r="AH158" s="16" t="str">
        <f aca="false">IF(O158="🦆 Duck",12,"")</f>
        <v/>
      </c>
      <c r="AI158" s="16" t="str">
        <f aca="false">IF(O158="🐦 Bird",13,"")</f>
        <v/>
      </c>
      <c r="AJ158" s="41" t="s">
        <v>264</v>
      </c>
      <c r="AK158" s="40" t="s">
        <v>265</v>
      </c>
      <c r="AL158" s="42" t="s">
        <v>50</v>
      </c>
      <c r="AM158" s="40" t="s">
        <v>51</v>
      </c>
      <c r="AN158" s="40"/>
    </row>
    <row r="159" customFormat="false" ht="30" hidden="false" customHeight="true" outlineLevel="0" collapsed="false">
      <c r="A159" s="38" t="s">
        <v>243</v>
      </c>
      <c r="B159" s="43" t="n">
        <v>10</v>
      </c>
      <c r="C159" s="32" t="n">
        <f aca="false">B159+IF(H159="IV",-0.2,IF(H159="IP",-0.1,IF(H159="IM",0.1,IF(H159="SC",0.2,IF(H159="IC (cerebral)",-0.3,0)))))</f>
        <v>10.1</v>
      </c>
      <c r="D159" s="33" t="n">
        <f aca="false">VALUE(MID(AJ159,1,FIND(" ",AJ159)))</f>
        <v>4.2</v>
      </c>
      <c r="E159" s="34" t="n">
        <f aca="false">IF(G159="LD50 (median)",1,IF(G159="LDLo (lowest)",0,IF(G159="LD",-1,"")))</f>
        <v>1</v>
      </c>
      <c r="F159" s="34" t="n">
        <f aca="false">IF(O159="🐀 Rat",1,IF(O159="🐭 Mouse",2,IF(O159="🐕 Dog",3,IF(O159="🐵 Monkey",5,IF(O159="🐈 Cat",4,IF(O159="🐇 Rabbit",6,IF(O159="🕊 Pigeon",7,IF(O159="🐹 Guinea Pig",8,IF(O159="🐔 Chicken",9,IF(O159="🐸 Frog",10,IF(O159="🍼 Mammal",10,0)))))))))))</f>
        <v>2</v>
      </c>
      <c r="G159" s="39" t="s">
        <v>47</v>
      </c>
      <c r="H159" s="39" t="s">
        <v>17</v>
      </c>
      <c r="I159" s="14" t="str">
        <f aca="false">IF(H159="IC",-0.3,"")</f>
        <v/>
      </c>
      <c r="J159" s="14" t="str">
        <f aca="false">IF(H159="IV",-0.2,"")</f>
        <v/>
      </c>
      <c r="K159" s="14" t="str">
        <f aca="false">IF(H159="IP",-0.1,"")</f>
        <v/>
      </c>
      <c r="L159" s="14" t="n">
        <f aca="false">IF(H159="IM",0.1,"")</f>
        <v>0.1</v>
      </c>
      <c r="M159" s="14" t="str">
        <f aca="false">IF(H159="SC",0.2,"")</f>
        <v/>
      </c>
      <c r="N159" s="15" t="str">
        <f aca="false">IF(H159="???",0.2,"")</f>
        <v/>
      </c>
      <c r="O159" s="40" t="s">
        <v>22</v>
      </c>
      <c r="P159" s="17" t="str">
        <f aca="false">IF(SUM(Q159:AI159)&gt;0,"",IF(SUM(Q159:AI159)=0,IF(O159&gt;0,1,"")))</f>
        <v/>
      </c>
      <c r="Q159" s="16" t="n">
        <f aca="false">IF(O159="🐭 Mouse",2,"")</f>
        <v>2</v>
      </c>
      <c r="R159" s="16" t="str">
        <f aca="false">IF(O159="🕊 Pigeon",7,"")</f>
        <v/>
      </c>
      <c r="S159" s="16" t="str">
        <f aca="false">IF(O159="🐇 Rabbit",6,"")</f>
        <v/>
      </c>
      <c r="T159" s="16" t="str">
        <f aca="false">IF(O159="🍼 Mammal",16,"")</f>
        <v/>
      </c>
      <c r="U159" s="16" t="str">
        <f aca="false">IF(O159="🐀 Rat",1,"")</f>
        <v/>
      </c>
      <c r="V159" s="16" t="str">
        <f aca="false">IF(O159="🐕 Dog",3,"")</f>
        <v/>
      </c>
      <c r="W159" s="16" t="str">
        <f aca="false">IF(O159="🐹 Guinea Pig",8,"")</f>
        <v/>
      </c>
      <c r="X159" s="16" t="str">
        <f aca="false">IF(O159="🐔 Chicken",9,"")</f>
        <v/>
      </c>
      <c r="Y159" s="16" t="str">
        <f aca="false">IF(O159="🐵 Monkey",5,"")</f>
        <v/>
      </c>
      <c r="Z159" s="16" t="str">
        <f aca="false">IF(O159="🐸 Frog",10,"")</f>
        <v/>
      </c>
      <c r="AA159" s="16" t="str">
        <f aca="false">IF(O159="🐈 Cat",4,"")</f>
        <v/>
      </c>
      <c r="AB159" s="16" t="str">
        <f aca="false">IF(O159="Gecko",15,"")</f>
        <v/>
      </c>
      <c r="AC159" s="16" t="str">
        <f aca="false">IF(O159="Skink",14,"")</f>
        <v/>
      </c>
      <c r="AD159" s="16" t="str">
        <f aca="false">IF(O159="🐄 Cattle",17,"")</f>
        <v/>
      </c>
      <c r="AE159" s="16" t="str">
        <f aca="false">IF(O159="🐷 Pig",19,"")</f>
        <v/>
      </c>
      <c r="AF159" s="16" t="str">
        <f aca="false">IF(O159="Squirrel",11,"")</f>
        <v/>
      </c>
      <c r="AG159" s="16" t="str">
        <f aca="false">IF(O159="🐝 Honey Bee",20,"")</f>
        <v/>
      </c>
      <c r="AH159" s="16" t="str">
        <f aca="false">IF(O159="🦆 Duck",12,"")</f>
        <v/>
      </c>
      <c r="AI159" s="16" t="str">
        <f aca="false">IF(O159="🐦 Bird",13,"")</f>
        <v/>
      </c>
      <c r="AJ159" s="41" t="s">
        <v>266</v>
      </c>
      <c r="AK159" s="40" t="s">
        <v>179</v>
      </c>
      <c r="AL159" s="42" t="s">
        <v>50</v>
      </c>
      <c r="AM159" s="40" t="s">
        <v>51</v>
      </c>
      <c r="AN159" s="40"/>
    </row>
    <row r="160" customFormat="false" ht="30" hidden="false" customHeight="true" outlineLevel="0" collapsed="false">
      <c r="A160" s="38" t="s">
        <v>240</v>
      </c>
      <c r="B160" s="43" t="n">
        <v>10</v>
      </c>
      <c r="C160" s="32" t="n">
        <f aca="false">B160+IF(H160="IV",-0.2,IF(H160="IP",-0.1,IF(H160="IM",0.1,IF(H160="SC",0.2,IF(H160="IC (cerebral)",-0.3,0)))))</f>
        <v>9.9</v>
      </c>
      <c r="D160" s="33" t="n">
        <f aca="false">VALUE(MID(AJ160,1,FIND(" ",AJ160)))</f>
        <v>4.545</v>
      </c>
      <c r="E160" s="34" t="n">
        <f aca="false">IF(G160="LD50 (median)",1,IF(G160="LDLo (lowest)",0,IF(G160="LD",-1,"")))</f>
        <v>0</v>
      </c>
      <c r="F160" s="34" t="n">
        <f aca="false">IF(O160="🐀 Rat",1,IF(O160="🐭 Mouse",2,IF(O160="🐕 Dog",3,IF(O160="🐵 Monkey",5,IF(O160="🐈 Cat",4,IF(O160="🐇 Rabbit",6,IF(O160="🕊 Pigeon",7,IF(O160="🐹 Guinea Pig",8,IF(O160="🐔 Chicken",9,IF(O160="🐸 Frog",10,IF(O160="🍼 Mammal",10,0)))))))))))</f>
        <v>2</v>
      </c>
      <c r="G160" s="39" t="s">
        <v>53</v>
      </c>
      <c r="H160" s="39" t="s">
        <v>16</v>
      </c>
      <c r="I160" s="14" t="str">
        <f aca="false">IF(H160="IC",-0.3,"")</f>
        <v/>
      </c>
      <c r="J160" s="14" t="str">
        <f aca="false">IF(H160="IV",-0.2,"")</f>
        <v/>
      </c>
      <c r="K160" s="14" t="n">
        <f aca="false">IF(H160="IP",-0.1,"")</f>
        <v>-0.1</v>
      </c>
      <c r="L160" s="14" t="str">
        <f aca="false">IF(H160="IM",0.1,"")</f>
        <v/>
      </c>
      <c r="M160" s="14" t="str">
        <f aca="false">IF(H160="SC",0.2,"")</f>
        <v/>
      </c>
      <c r="N160" s="15" t="str">
        <f aca="false">IF(H160="???",0.2,"")</f>
        <v/>
      </c>
      <c r="O160" s="40" t="s">
        <v>22</v>
      </c>
      <c r="P160" s="17" t="str">
        <f aca="false">IF(SUM(Q160:AI160)&gt;0,"",IF(SUM(Q160:AI160)=0,IF(O160&gt;0,1,"")))</f>
        <v/>
      </c>
      <c r="Q160" s="16" t="n">
        <f aca="false">IF(O160="🐭 Mouse",2,"")</f>
        <v>2</v>
      </c>
      <c r="R160" s="16" t="str">
        <f aca="false">IF(O160="🕊 Pigeon",7,"")</f>
        <v/>
      </c>
      <c r="S160" s="16" t="str">
        <f aca="false">IF(O160="🐇 Rabbit",6,"")</f>
        <v/>
      </c>
      <c r="T160" s="16" t="str">
        <f aca="false">IF(O160="🍼 Mammal",16,"")</f>
        <v/>
      </c>
      <c r="U160" s="16" t="str">
        <f aca="false">IF(O160="🐀 Rat",1,"")</f>
        <v/>
      </c>
      <c r="V160" s="16" t="str">
        <f aca="false">IF(O160="🐕 Dog",3,"")</f>
        <v/>
      </c>
      <c r="W160" s="16" t="str">
        <f aca="false">IF(O160="🐹 Guinea Pig",8,"")</f>
        <v/>
      </c>
      <c r="X160" s="16" t="str">
        <f aca="false">IF(O160="🐔 Chicken",9,"")</f>
        <v/>
      </c>
      <c r="Y160" s="16" t="str">
        <f aca="false">IF(O160="🐵 Monkey",5,"")</f>
        <v/>
      </c>
      <c r="Z160" s="16" t="str">
        <f aca="false">IF(O160="🐸 Frog",10,"")</f>
        <v/>
      </c>
      <c r="AA160" s="16" t="str">
        <f aca="false">IF(O160="🐈 Cat",4,"")</f>
        <v/>
      </c>
      <c r="AB160" s="16" t="str">
        <f aca="false">IF(O160="Gecko",15,"")</f>
        <v/>
      </c>
      <c r="AC160" s="16" t="str">
        <f aca="false">IF(O160="Skink",14,"")</f>
        <v/>
      </c>
      <c r="AD160" s="16" t="str">
        <f aca="false">IF(O160="🐄 Cattle",17,"")</f>
        <v/>
      </c>
      <c r="AE160" s="16" t="str">
        <f aca="false">IF(O160="🐷 Pig",19,"")</f>
        <v/>
      </c>
      <c r="AF160" s="16" t="str">
        <f aca="false">IF(O160="Squirrel",11,"")</f>
        <v/>
      </c>
      <c r="AG160" s="16" t="str">
        <f aca="false">IF(O160="🐝 Honey Bee",20,"")</f>
        <v/>
      </c>
      <c r="AH160" s="16" t="str">
        <f aca="false">IF(O160="🦆 Duck",12,"")</f>
        <v/>
      </c>
      <c r="AI160" s="16" t="str">
        <f aca="false">IF(O160="🐦 Bird",13,"")</f>
        <v/>
      </c>
      <c r="AJ160" s="41" t="s">
        <v>267</v>
      </c>
      <c r="AK160" s="40" t="s">
        <v>268</v>
      </c>
      <c r="AL160" s="42" t="s">
        <v>50</v>
      </c>
      <c r="AM160" s="40" t="s">
        <v>51</v>
      </c>
      <c r="AN160" s="40"/>
    </row>
    <row r="161" customFormat="false" ht="30" hidden="false" customHeight="true" outlineLevel="0" collapsed="false">
      <c r="A161" s="38" t="s">
        <v>236</v>
      </c>
      <c r="B161" s="43" t="n">
        <v>10</v>
      </c>
      <c r="C161" s="32" t="n">
        <f aca="false">B161+IF(H161="IV",-0.2,IF(H161="IP",-0.1,IF(H161="IM",0.1,IF(H161="SC",0.2,IF(H161="IC (cerebral)",-0.3,0)))))</f>
        <v>10.1</v>
      </c>
      <c r="D161" s="33" t="n">
        <f aca="false">VALUE(MID(AJ161,1,FIND(" ",AJ161)))</f>
        <v>5.1</v>
      </c>
      <c r="E161" s="34" t="n">
        <f aca="false">IF(G161="LD50 (median)",1,IF(G161="LDLo (lowest)",0,IF(G161="LD",-1,"")))</f>
        <v>1</v>
      </c>
      <c r="F161" s="34" t="n">
        <f aca="false">IF(O161="🐀 Rat",1,IF(O161="🐭 Mouse",2,IF(O161="🐕 Dog",3,IF(O161="🐵 Monkey",5,IF(O161="🐈 Cat",4,IF(O161="🐇 Rabbit",6,IF(O161="🕊 Pigeon",7,IF(O161="🐹 Guinea Pig",8,IF(O161="🐔 Chicken",9,IF(O161="🐸 Frog",10,IF(O161="🍼 Mammal",10,0)))))))))))</f>
        <v>2</v>
      </c>
      <c r="G161" s="39" t="s">
        <v>47</v>
      </c>
      <c r="H161" s="39" t="s">
        <v>17</v>
      </c>
      <c r="I161" s="14" t="str">
        <f aca="false">IF(H161="IC",-0.3,"")</f>
        <v/>
      </c>
      <c r="J161" s="14" t="str">
        <f aca="false">IF(H161="IV",-0.2,"")</f>
        <v/>
      </c>
      <c r="K161" s="14" t="str">
        <f aca="false">IF(H161="IP",-0.1,"")</f>
        <v/>
      </c>
      <c r="L161" s="14" t="n">
        <f aca="false">IF(H161="IM",0.1,"")</f>
        <v>0.1</v>
      </c>
      <c r="M161" s="14" t="str">
        <f aca="false">IF(H161="SC",0.2,"")</f>
        <v/>
      </c>
      <c r="N161" s="15" t="str">
        <f aca="false">IF(H161="???",0.2,"")</f>
        <v/>
      </c>
      <c r="O161" s="40" t="s">
        <v>22</v>
      </c>
      <c r="P161" s="17" t="str">
        <f aca="false">IF(SUM(Q161:AI161)&gt;0,"",IF(SUM(Q161:AI161)=0,IF(O161&gt;0,1,"")))</f>
        <v/>
      </c>
      <c r="Q161" s="16" t="n">
        <f aca="false">IF(O161="🐭 Mouse",2,"")</f>
        <v>2</v>
      </c>
      <c r="R161" s="16" t="str">
        <f aca="false">IF(O161="🕊 Pigeon",7,"")</f>
        <v/>
      </c>
      <c r="S161" s="16" t="str">
        <f aca="false">IF(O161="🐇 Rabbit",6,"")</f>
        <v/>
      </c>
      <c r="T161" s="16" t="str">
        <f aca="false">IF(O161="🍼 Mammal",16,"")</f>
        <v/>
      </c>
      <c r="U161" s="16" t="str">
        <f aca="false">IF(O161="🐀 Rat",1,"")</f>
        <v/>
      </c>
      <c r="V161" s="16" t="str">
        <f aca="false">IF(O161="🐕 Dog",3,"")</f>
        <v/>
      </c>
      <c r="W161" s="16" t="str">
        <f aca="false">IF(O161="🐹 Guinea Pig",8,"")</f>
        <v/>
      </c>
      <c r="X161" s="16" t="str">
        <f aca="false">IF(O161="🐔 Chicken",9,"")</f>
        <v/>
      </c>
      <c r="Y161" s="16" t="str">
        <f aca="false">IF(O161="🐵 Monkey",5,"")</f>
        <v/>
      </c>
      <c r="Z161" s="16" t="str">
        <f aca="false">IF(O161="🐸 Frog",10,"")</f>
        <v/>
      </c>
      <c r="AA161" s="16" t="str">
        <f aca="false">IF(O161="🐈 Cat",4,"")</f>
        <v/>
      </c>
      <c r="AB161" s="16" t="str">
        <f aca="false">IF(O161="Gecko",15,"")</f>
        <v/>
      </c>
      <c r="AC161" s="16" t="str">
        <f aca="false">IF(O161="Skink",14,"")</f>
        <v/>
      </c>
      <c r="AD161" s="16" t="str">
        <f aca="false">IF(O161="🐄 Cattle",17,"")</f>
        <v/>
      </c>
      <c r="AE161" s="16" t="str">
        <f aca="false">IF(O161="🐷 Pig",19,"")</f>
        <v/>
      </c>
      <c r="AF161" s="16" t="str">
        <f aca="false">IF(O161="Squirrel",11,"")</f>
        <v/>
      </c>
      <c r="AG161" s="16" t="str">
        <f aca="false">IF(O161="🐝 Honey Bee",20,"")</f>
        <v/>
      </c>
      <c r="AH161" s="16" t="str">
        <f aca="false">IF(O161="🦆 Duck",12,"")</f>
        <v/>
      </c>
      <c r="AI161" s="16" t="str">
        <f aca="false">IF(O161="🐦 Bird",13,"")</f>
        <v/>
      </c>
      <c r="AJ161" s="41" t="s">
        <v>269</v>
      </c>
      <c r="AK161" s="40" t="s">
        <v>179</v>
      </c>
      <c r="AL161" s="42" t="s">
        <v>50</v>
      </c>
      <c r="AM161" s="40" t="s">
        <v>51</v>
      </c>
      <c r="AN161" s="40"/>
    </row>
    <row r="162" customFormat="false" ht="30" hidden="false" customHeight="true" outlineLevel="0" collapsed="false">
      <c r="A162" s="38" t="s">
        <v>238</v>
      </c>
      <c r="B162" s="43" t="n">
        <v>10</v>
      </c>
      <c r="C162" s="32" t="n">
        <f aca="false">B162+IF(H162="IV",-0.2,IF(H162="IP",-0.1,IF(H162="IM",0.1,IF(H162="SC",0.2,IF(H162="IC (cerebral)",-0.3,0)))))</f>
        <v>10.1</v>
      </c>
      <c r="D162" s="33" t="n">
        <f aca="false">VALUE(MID(AJ162,1,FIND(" ",AJ162)))</f>
        <v>15</v>
      </c>
      <c r="E162" s="34" t="n">
        <f aca="false">IF(G162="LD50 (median)",1,IF(G162="LDLo (lowest)",0,IF(G162="LD",-1,"")))</f>
        <v>1</v>
      </c>
      <c r="F162" s="34" t="n">
        <f aca="false">IF(O162="🐀 Rat",1,IF(O162="🐭 Mouse",2,IF(O162="🐕 Dog",3,IF(O162="🐵 Monkey",5,IF(O162="🐈 Cat",4,IF(O162="🐇 Rabbit",6,IF(O162="🕊 Pigeon",7,IF(O162="🐹 Guinea Pig",8,IF(O162="🐔 Chicken",9,IF(O162="🐸 Frog",10,IF(O162="🍼 Mammal",10,0)))))))))))</f>
        <v>0</v>
      </c>
      <c r="G162" s="39" t="s">
        <v>47</v>
      </c>
      <c r="H162" s="39" t="s">
        <v>17</v>
      </c>
      <c r="I162" s="14" t="str">
        <f aca="false">IF(H162="IC",-0.3,"")</f>
        <v/>
      </c>
      <c r="J162" s="14" t="str">
        <f aca="false">IF(H162="IV",-0.2,"")</f>
        <v/>
      </c>
      <c r="K162" s="14" t="str">
        <f aca="false">IF(H162="IP",-0.1,"")</f>
        <v/>
      </c>
      <c r="L162" s="14" t="n">
        <f aca="false">IF(H162="IM",0.1,"")</f>
        <v>0.1</v>
      </c>
      <c r="M162" s="14" t="str">
        <f aca="false">IF(H162="SC",0.2,"")</f>
        <v/>
      </c>
      <c r="N162" s="15" t="str">
        <f aca="false">IF(H162="???",0.2,"")</f>
        <v/>
      </c>
      <c r="O162" s="40" t="s">
        <v>37</v>
      </c>
      <c r="P162" s="17" t="str">
        <f aca="false">IF(SUM(Q162:AI162)&gt;0,"",IF(SUM(Q162:AI162)=0,IF(O162&gt;0,1,"")))</f>
        <v/>
      </c>
      <c r="Q162" s="16" t="str">
        <f aca="false">IF(O162="🐭 Mouse",2,"")</f>
        <v/>
      </c>
      <c r="R162" s="16" t="str">
        <f aca="false">IF(O162="🕊 Pigeon",7,"")</f>
        <v/>
      </c>
      <c r="S162" s="16" t="str">
        <f aca="false">IF(O162="🐇 Rabbit",6,"")</f>
        <v/>
      </c>
      <c r="T162" s="16" t="str">
        <f aca="false">IF(O162="🍼 Mammal",16,"")</f>
        <v/>
      </c>
      <c r="U162" s="16" t="str">
        <f aca="false">IF(O162="🐀 Rat",1,"")</f>
        <v/>
      </c>
      <c r="V162" s="16" t="str">
        <f aca="false">IF(O162="🐕 Dog",3,"")</f>
        <v/>
      </c>
      <c r="W162" s="16" t="str">
        <f aca="false">IF(O162="🐹 Guinea Pig",8,"")</f>
        <v/>
      </c>
      <c r="X162" s="16" t="str">
        <f aca="false">IF(O162="🐔 Chicken",9,"")</f>
        <v/>
      </c>
      <c r="Y162" s="16" t="str">
        <f aca="false">IF(O162="🐵 Monkey",5,"")</f>
        <v/>
      </c>
      <c r="Z162" s="16" t="str">
        <f aca="false">IF(O162="🐸 Frog",10,"")</f>
        <v/>
      </c>
      <c r="AA162" s="16" t="str">
        <f aca="false">IF(O162="🐈 Cat",4,"")</f>
        <v/>
      </c>
      <c r="AB162" s="16" t="str">
        <f aca="false">IF(O162="Gecko",15,"")</f>
        <v/>
      </c>
      <c r="AC162" s="16" t="str">
        <f aca="false">IF(O162="Skink",14,"")</f>
        <v/>
      </c>
      <c r="AD162" s="16" t="str">
        <f aca="false">IF(O162="🐄 Cattle",17,"")</f>
        <v/>
      </c>
      <c r="AE162" s="16" t="str">
        <f aca="false">IF(O162="🐷 Pig",19,"")</f>
        <v/>
      </c>
      <c r="AF162" s="16" t="n">
        <f aca="false">IF(O162="Squirrel",11,"")</f>
        <v>11</v>
      </c>
      <c r="AG162" s="16" t="str">
        <f aca="false">IF(O162="🐝 Honey Bee",20,"")</f>
        <v/>
      </c>
      <c r="AH162" s="16" t="str">
        <f aca="false">IF(O162="🦆 Duck",12,"")</f>
        <v/>
      </c>
      <c r="AI162" s="16" t="str">
        <f aca="false">IF(O162="🐦 Bird",13,"")</f>
        <v/>
      </c>
      <c r="AJ162" s="41" t="s">
        <v>270</v>
      </c>
      <c r="AK162" s="40" t="s">
        <v>271</v>
      </c>
      <c r="AL162" s="42" t="s">
        <v>50</v>
      </c>
      <c r="AM162" s="40" t="s">
        <v>51</v>
      </c>
      <c r="AN162" s="40"/>
    </row>
    <row r="163" customFormat="false" ht="45" hidden="false" customHeight="true" outlineLevel="0" collapsed="false">
      <c r="A163" s="38" t="s">
        <v>236</v>
      </c>
      <c r="B163" s="43" t="n">
        <v>10</v>
      </c>
      <c r="C163" s="32" t="n">
        <f aca="false">B163+IF(H163="IV",-0.2,IF(H163="IP",-0.1,IF(H163="IM",0.1,IF(H163="SC",0.2,IF(H163="IC (cerebral)",-0.3,0)))))</f>
        <v>10.1</v>
      </c>
      <c r="D163" s="33" t="n">
        <f aca="false">VALUE(MID(AJ163,1,FIND(" ",AJ163)))</f>
        <v>15</v>
      </c>
      <c r="E163" s="34" t="n">
        <f aca="false">IF(G163="LD50 (median)",1,IF(G163="LDLo (lowest)",0,IF(G163="LD",-1,"")))</f>
        <v>1</v>
      </c>
      <c r="F163" s="34" t="n">
        <f aca="false">IF(O163="🐀 Rat",1,IF(O163="🐭 Mouse",2,IF(O163="🐕 Dog",3,IF(O163="🐵 Monkey",5,IF(O163="🐈 Cat",4,IF(O163="🐇 Rabbit",6,IF(O163="🕊 Pigeon",7,IF(O163="🐹 Guinea Pig",8,IF(O163="🐔 Chicken",9,IF(O163="🐸 Frog",10,IF(O163="🍼 Mammal",10,0)))))))))))</f>
        <v>1</v>
      </c>
      <c r="G163" s="39" t="s">
        <v>47</v>
      </c>
      <c r="H163" s="39" t="s">
        <v>17</v>
      </c>
      <c r="I163" s="14" t="str">
        <f aca="false">IF(H163="IC",-0.3,"")</f>
        <v/>
      </c>
      <c r="J163" s="14" t="str">
        <f aca="false">IF(H163="IV",-0.2,"")</f>
        <v/>
      </c>
      <c r="K163" s="14" t="str">
        <f aca="false">IF(H163="IP",-0.1,"")</f>
        <v/>
      </c>
      <c r="L163" s="14" t="n">
        <f aca="false">IF(H163="IM",0.1,"")</f>
        <v>0.1</v>
      </c>
      <c r="M163" s="14" t="str">
        <f aca="false">IF(H163="SC",0.2,"")</f>
        <v/>
      </c>
      <c r="N163" s="15" t="str">
        <f aca="false">IF(H163="???",0.2,"")</f>
        <v/>
      </c>
      <c r="O163" s="40" t="s">
        <v>26</v>
      </c>
      <c r="P163" s="17" t="str">
        <f aca="false">IF(SUM(Q163:AI163)&gt;0,"",IF(SUM(Q163:AI163)=0,IF(O163&gt;0,1,"")))</f>
        <v/>
      </c>
      <c r="Q163" s="16" t="str">
        <f aca="false">IF(O163="🐭 Mouse",2,"")</f>
        <v/>
      </c>
      <c r="R163" s="16" t="str">
        <f aca="false">IF(O163="🕊 Pigeon",7,"")</f>
        <v/>
      </c>
      <c r="S163" s="16" t="str">
        <f aca="false">IF(O163="🐇 Rabbit",6,"")</f>
        <v/>
      </c>
      <c r="T163" s="16" t="str">
        <f aca="false">IF(O163="🍼 Mammal",16,"")</f>
        <v/>
      </c>
      <c r="U163" s="16" t="n">
        <f aca="false">IF(O163="🐀 Rat",1,"")</f>
        <v>1</v>
      </c>
      <c r="V163" s="16" t="str">
        <f aca="false">IF(O163="🐕 Dog",3,"")</f>
        <v/>
      </c>
      <c r="W163" s="16" t="str">
        <f aca="false">IF(O163="🐹 Guinea Pig",8,"")</f>
        <v/>
      </c>
      <c r="X163" s="16" t="str">
        <f aca="false">IF(O163="🐔 Chicken",9,"")</f>
        <v/>
      </c>
      <c r="Y163" s="16" t="str">
        <f aca="false">IF(O163="🐵 Monkey",5,"")</f>
        <v/>
      </c>
      <c r="Z163" s="16" t="str">
        <f aca="false">IF(O163="🐸 Frog",10,"")</f>
        <v/>
      </c>
      <c r="AA163" s="16" t="str">
        <f aca="false">IF(O163="🐈 Cat",4,"")</f>
        <v/>
      </c>
      <c r="AB163" s="16" t="str">
        <f aca="false">IF(O163="Gecko",15,"")</f>
        <v/>
      </c>
      <c r="AC163" s="16" t="str">
        <f aca="false">IF(O163="Skink",14,"")</f>
        <v/>
      </c>
      <c r="AD163" s="16" t="str">
        <f aca="false">IF(O163="🐄 Cattle",17,"")</f>
        <v/>
      </c>
      <c r="AE163" s="16" t="str">
        <f aca="false">IF(O163="🐷 Pig",19,"")</f>
        <v/>
      </c>
      <c r="AF163" s="16" t="str">
        <f aca="false">IF(O163="Squirrel",11,"")</f>
        <v/>
      </c>
      <c r="AG163" s="16" t="str">
        <f aca="false">IF(O163="🐝 Honey Bee",20,"")</f>
        <v/>
      </c>
      <c r="AH163" s="16" t="str">
        <f aca="false">IF(O163="🦆 Duck",12,"")</f>
        <v/>
      </c>
      <c r="AI163" s="16" t="str">
        <f aca="false">IF(O163="🐦 Bird",13,"")</f>
        <v/>
      </c>
      <c r="AJ163" s="41" t="s">
        <v>270</v>
      </c>
      <c r="AK163" s="40" t="s">
        <v>272</v>
      </c>
      <c r="AL163" s="42" t="s">
        <v>50</v>
      </c>
      <c r="AM163" s="40" t="s">
        <v>51</v>
      </c>
      <c r="AN163" s="40"/>
    </row>
    <row r="164" customFormat="false" ht="45" hidden="false" customHeight="true" outlineLevel="0" collapsed="false">
      <c r="A164" s="38" t="s">
        <v>236</v>
      </c>
      <c r="B164" s="43" t="n">
        <v>10</v>
      </c>
      <c r="C164" s="32" t="n">
        <f aca="false">B164+IF(H164="IV",-0.2,IF(H164="IP",-0.1,IF(H164="IM",0.1,IF(H164="SC",0.2,IF(H164="IC (cerebral)",-0.3,0)))))</f>
        <v>9.8</v>
      </c>
      <c r="D164" s="33" t="n">
        <f aca="false">VALUE(MID(AJ164,1,FIND(" ",AJ164)))</f>
        <v>1000</v>
      </c>
      <c r="E164" s="34" t="n">
        <f aca="false">IF(G164="LD50 (median)",1,IF(G164="LDLo (lowest)",0,IF(G164="LD",-1,"")))</f>
        <v>1</v>
      </c>
      <c r="F164" s="34" t="n">
        <f aca="false">IF(O164="🐀 Rat",1,IF(O164="🐭 Mouse",2,IF(O164="🐕 Dog",3,IF(O164="🐵 Monkey",5,IF(O164="🐈 Cat",4,IF(O164="🐇 Rabbit",6,IF(O164="🕊 Pigeon",7,IF(O164="🐹 Guinea Pig",8,IF(O164="🐔 Chicken",9,IF(O164="🐸 Frog",10,IF(O164="🍼 Mammal",10,0)))))))))))</f>
        <v>4</v>
      </c>
      <c r="G164" s="39" t="s">
        <v>47</v>
      </c>
      <c r="H164" s="39" t="s">
        <v>15</v>
      </c>
      <c r="I164" s="14" t="str">
        <f aca="false">IF(H164="IC",-0.3,"")</f>
        <v/>
      </c>
      <c r="J164" s="14" t="n">
        <f aca="false">IF(H164="IV",-0.2,"")</f>
        <v>-0.2</v>
      </c>
      <c r="K164" s="14" t="str">
        <f aca="false">IF(H164="IP",-0.1,"")</f>
        <v/>
      </c>
      <c r="L164" s="14" t="str">
        <f aca="false">IF(H164="IM",0.1,"")</f>
        <v/>
      </c>
      <c r="M164" s="14" t="str">
        <f aca="false">IF(H164="SC",0.2,"")</f>
        <v/>
      </c>
      <c r="N164" s="15" t="str">
        <f aca="false">IF(H164="???",0.2,"")</f>
        <v/>
      </c>
      <c r="O164" s="40" t="s">
        <v>32</v>
      </c>
      <c r="P164" s="17" t="str">
        <f aca="false">IF(SUM(Q164:AI164)&gt;0,"",IF(SUM(Q164:AI164)=0,IF(O164&gt;0,1,"")))</f>
        <v/>
      </c>
      <c r="Q164" s="16" t="str">
        <f aca="false">IF(O164="🐭 Mouse",2,"")</f>
        <v/>
      </c>
      <c r="R164" s="16" t="str">
        <f aca="false">IF(O164="🕊 Pigeon",7,"")</f>
        <v/>
      </c>
      <c r="S164" s="16" t="str">
        <f aca="false">IF(O164="🐇 Rabbit",6,"")</f>
        <v/>
      </c>
      <c r="T164" s="16" t="str">
        <f aca="false">IF(O164="🍼 Mammal",16,"")</f>
        <v/>
      </c>
      <c r="U164" s="16" t="str">
        <f aca="false">IF(O164="🐀 Rat",1,"")</f>
        <v/>
      </c>
      <c r="V164" s="16" t="str">
        <f aca="false">IF(O164="🐕 Dog",3,"")</f>
        <v/>
      </c>
      <c r="W164" s="16" t="str">
        <f aca="false">IF(O164="🐹 Guinea Pig",8,"")</f>
        <v/>
      </c>
      <c r="X164" s="16" t="str">
        <f aca="false">IF(O164="🐔 Chicken",9,"")</f>
        <v/>
      </c>
      <c r="Y164" s="16" t="str">
        <f aca="false">IF(O164="🐵 Monkey",5,"")</f>
        <v/>
      </c>
      <c r="Z164" s="16" t="str">
        <f aca="false">IF(O164="🐸 Frog",10,"")</f>
        <v/>
      </c>
      <c r="AA164" s="16" t="n">
        <f aca="false">IF(O164="🐈 Cat",4,"")</f>
        <v>4</v>
      </c>
      <c r="AB164" s="16" t="str">
        <f aca="false">IF(O164="Gecko",15,"")</f>
        <v/>
      </c>
      <c r="AC164" s="16" t="str">
        <f aca="false">IF(O164="Skink",14,"")</f>
        <v/>
      </c>
      <c r="AD164" s="16" t="str">
        <f aca="false">IF(O164="🐄 Cattle",17,"")</f>
        <v/>
      </c>
      <c r="AE164" s="16" t="str">
        <f aca="false">IF(O164="🐷 Pig",19,"")</f>
        <v/>
      </c>
      <c r="AF164" s="16" t="str">
        <f aca="false">IF(O164="Squirrel",11,"")</f>
        <v/>
      </c>
      <c r="AG164" s="16" t="str">
        <f aca="false">IF(O164="🐝 Honey Bee",20,"")</f>
        <v/>
      </c>
      <c r="AH164" s="16" t="str">
        <f aca="false">IF(O164="🦆 Duck",12,"")</f>
        <v/>
      </c>
      <c r="AI164" s="16" t="str">
        <f aca="false">IF(O164="🐦 Bird",13,"")</f>
        <v/>
      </c>
      <c r="AJ164" s="41" t="s">
        <v>273</v>
      </c>
      <c r="AK164" s="40" t="s">
        <v>237</v>
      </c>
      <c r="AL164" s="42" t="s">
        <v>50</v>
      </c>
      <c r="AM164" s="40" t="s">
        <v>51</v>
      </c>
      <c r="AN164" s="40" t="s">
        <v>274</v>
      </c>
    </row>
    <row r="165" customFormat="false" ht="15.75" hidden="false" customHeight="false" outlineLevel="0" collapsed="false">
      <c r="C165" s="32"/>
      <c r="D165" s="33"/>
      <c r="E165" s="34"/>
      <c r="F165" s="34"/>
      <c r="G165" s="0"/>
      <c r="H165" s="0"/>
      <c r="I165" s="14" t="str">
        <f aca="false">IF(H165="IC",-0.3,"")</f>
        <v/>
      </c>
      <c r="J165" s="14" t="str">
        <f aca="false">IF(H165="IV",-0.2,"")</f>
        <v/>
      </c>
      <c r="K165" s="14" t="str">
        <f aca="false">IF(H165="IP",-0.1,"")</f>
        <v/>
      </c>
      <c r="L165" s="14" t="str">
        <f aca="false">IF(H165="IM",0.1,"")</f>
        <v/>
      </c>
      <c r="M165" s="14" t="str">
        <f aca="false">IF(H165="SC",0.2,"")</f>
        <v/>
      </c>
      <c r="N165" s="15" t="str">
        <f aca="false">IF(H165="???",0.2,"")</f>
        <v/>
      </c>
      <c r="O165" s="0"/>
      <c r="P165" s="17" t="str">
        <f aca="false">IF(SUM(Q165:AI165)&gt;0,"",IF(SUM(Q165:AI165)=0,IF(O165&gt;0,1,"")))</f>
        <v/>
      </c>
      <c r="Q165" s="16" t="str">
        <f aca="false">IF(O165="🐭 Mouse",2,"")</f>
        <v/>
      </c>
      <c r="R165" s="16" t="str">
        <f aca="false">IF(O165="🕊 Pigeon",7,"")</f>
        <v/>
      </c>
      <c r="S165" s="16" t="str">
        <f aca="false">IF(O165="🐇 Rabbit",6,"")</f>
        <v/>
      </c>
      <c r="T165" s="16" t="str">
        <f aca="false">IF(O165="🍼 Mammal",16,"")</f>
        <v/>
      </c>
      <c r="U165" s="16" t="str">
        <f aca="false">IF(O165="🐀 Rat",1,"")</f>
        <v/>
      </c>
      <c r="V165" s="16" t="str">
        <f aca="false">IF(O165="🐕 Dog",3,"")</f>
        <v/>
      </c>
      <c r="W165" s="16" t="str">
        <f aca="false">IF(O165="🐹 Guinea Pig",8,"")</f>
        <v/>
      </c>
      <c r="X165" s="16" t="str">
        <f aca="false">IF(O165="🐔 Chicken",9,"")</f>
        <v/>
      </c>
      <c r="Y165" s="16" t="str">
        <f aca="false">IF(O165="🐵 Monkey",5,"")</f>
        <v/>
      </c>
      <c r="Z165" s="16" t="str">
        <f aca="false">IF(O165="🐸 Frog",10,"")</f>
        <v/>
      </c>
      <c r="AA165" s="16" t="str">
        <f aca="false">IF(O165="🐈 Cat",4,"")</f>
        <v/>
      </c>
      <c r="AB165" s="16" t="str">
        <f aca="false">IF(O165="Gecko",15,"")</f>
        <v/>
      </c>
      <c r="AC165" s="16" t="str">
        <f aca="false">IF(O165="Skink",14,"")</f>
        <v/>
      </c>
      <c r="AD165" s="16" t="str">
        <f aca="false">IF(O165="🐄 Cattle",17,"")</f>
        <v/>
      </c>
      <c r="AE165" s="16" t="str">
        <f aca="false">IF(O165="🐷 Pig",19,"")</f>
        <v/>
      </c>
      <c r="AF165" s="16" t="str">
        <f aca="false">IF(O165="Squirrel",11,"")</f>
        <v/>
      </c>
      <c r="AG165" s="16" t="str">
        <f aca="false">IF(O165="🐝 Honey Bee",20,"")</f>
        <v/>
      </c>
      <c r="AH165" s="16" t="str">
        <f aca="false">IF(O165="🦆 Duck",12,"")</f>
        <v/>
      </c>
      <c r="AI165" s="16" t="str">
        <f aca="false">IF(O165="🐦 Bird",13,"")</f>
        <v/>
      </c>
      <c r="AJ165" s="0"/>
      <c r="AK165" s="0"/>
      <c r="AL165" s="0"/>
      <c r="AM165" s="0"/>
      <c r="AN165" s="0"/>
    </row>
    <row r="166" customFormat="false" ht="15" hidden="false" customHeight="true" outlineLevel="0" collapsed="false">
      <c r="A166" s="38" t="s">
        <v>275</v>
      </c>
      <c r="B166" s="38" t="n">
        <v>11</v>
      </c>
      <c r="C166" s="32" t="n">
        <f aca="false">B166+IF(H166="IV",-0.2,IF(H166="IP",-0.1,IF(H166="IM",0.1,IF(H166="SC",0.2,IF(H166="IC (cerebral)",-0.3,0)))))</f>
        <v>11</v>
      </c>
      <c r="D166" s="33" t="n">
        <f aca="false">VALUE(MID(AJ166,1,FIND(" ",AJ166)))</f>
        <v>0.00074</v>
      </c>
      <c r="E166" s="34" t="n">
        <f aca="false">IF(G166="LD50 (median)",1,IF(G166="LDLo (lowest)",0,IF(G166="LD",-1,"")))</f>
        <v>1</v>
      </c>
      <c r="F166" s="34" t="n">
        <f aca="false">IF(O166="🐀 Rat",1,IF(O166="🐭 Mouse",2,IF(O166="🐕 Dog",3,IF(O166="🐵 Monkey",5,IF(O166="🐈 Cat",4,IF(O166="🐇 Rabbit",6,IF(O166="🕊 Pigeon",7,IF(O166="🐹 Guinea Pig",8,IF(O166="🐔 Chicken",9,IF(O166="🐸 Frog",10,IF(O166="🍼 Mammal",10,0)))))))))))</f>
        <v>2</v>
      </c>
      <c r="G166" s="39" t="s">
        <v>47</v>
      </c>
      <c r="H166" s="39" t="s">
        <v>14</v>
      </c>
      <c r="I166" s="14" t="n">
        <f aca="false">IF(H166="IC",-0.3,"")</f>
        <v>-0.3</v>
      </c>
      <c r="J166" s="14" t="str">
        <f aca="false">IF(H166="IV",-0.2,"")</f>
        <v/>
      </c>
      <c r="K166" s="14" t="str">
        <f aca="false">IF(H166="IP",-0.1,"")</f>
        <v/>
      </c>
      <c r="L166" s="14" t="str">
        <f aca="false">IF(H166="IM",0.1,"")</f>
        <v/>
      </c>
      <c r="M166" s="14" t="str">
        <f aca="false">IF(H166="SC",0.2,"")</f>
        <v/>
      </c>
      <c r="N166" s="15" t="str">
        <f aca="false">IF(H166="???",0.2,"")</f>
        <v/>
      </c>
      <c r="O166" s="40" t="s">
        <v>22</v>
      </c>
      <c r="P166" s="17" t="str">
        <f aca="false">IF(SUM(Q166:AI166)&gt;0,"",IF(SUM(Q166:AI166)=0,IF(O166&gt;0,1,"")))</f>
        <v/>
      </c>
      <c r="Q166" s="16" t="n">
        <f aca="false">IF(O166="🐭 Mouse",2,"")</f>
        <v>2</v>
      </c>
      <c r="R166" s="16" t="str">
        <f aca="false">IF(O166="🕊 Pigeon",7,"")</f>
        <v/>
      </c>
      <c r="S166" s="16" t="str">
        <f aca="false">IF(O166="🐇 Rabbit",6,"")</f>
        <v/>
      </c>
      <c r="T166" s="16" t="str">
        <f aca="false">IF(O166="🍼 Mammal",16,"")</f>
        <v/>
      </c>
      <c r="U166" s="16" t="str">
        <f aca="false">IF(O166="🐀 Rat",1,"")</f>
        <v/>
      </c>
      <c r="V166" s="16" t="str">
        <f aca="false">IF(O166="🐕 Dog",3,"")</f>
        <v/>
      </c>
      <c r="W166" s="16" t="str">
        <f aca="false">IF(O166="🐹 Guinea Pig",8,"")</f>
        <v/>
      </c>
      <c r="X166" s="16" t="str">
        <f aca="false">IF(O166="🐔 Chicken",9,"")</f>
        <v/>
      </c>
      <c r="Y166" s="16" t="str">
        <f aca="false">IF(O166="🐵 Monkey",5,"")</f>
        <v/>
      </c>
      <c r="Z166" s="16" t="str">
        <f aca="false">IF(O166="🐸 Frog",10,"")</f>
        <v/>
      </c>
      <c r="AA166" s="16" t="str">
        <f aca="false">IF(O166="🐈 Cat",4,"")</f>
        <v/>
      </c>
      <c r="AB166" s="16" t="str">
        <f aca="false">IF(O166="Gecko",15,"")</f>
        <v/>
      </c>
      <c r="AC166" s="16" t="str">
        <f aca="false">IF(O166="Skink",14,"")</f>
        <v/>
      </c>
      <c r="AD166" s="16" t="str">
        <f aca="false">IF(O166="🐄 Cattle",17,"")</f>
        <v/>
      </c>
      <c r="AE166" s="16" t="str">
        <f aca="false">IF(O166="🐷 Pig",19,"")</f>
        <v/>
      </c>
      <c r="AF166" s="16" t="str">
        <f aca="false">IF(O166="Squirrel",11,"")</f>
        <v/>
      </c>
      <c r="AG166" s="16" t="str">
        <f aca="false">IF(O166="🐝 Honey Bee",20,"")</f>
        <v/>
      </c>
      <c r="AH166" s="16" t="str">
        <f aca="false">IF(O166="🦆 Duck",12,"")</f>
        <v/>
      </c>
      <c r="AI166" s="16" t="str">
        <f aca="false">IF(O166="🐦 Bird",13,"")</f>
        <v/>
      </c>
      <c r="AJ166" s="41" t="s">
        <v>276</v>
      </c>
      <c r="AK166" s="40" t="s">
        <v>78</v>
      </c>
      <c r="AL166" s="42" t="s">
        <v>50</v>
      </c>
      <c r="AM166" s="40" t="s">
        <v>51</v>
      </c>
      <c r="AN166" s="40"/>
    </row>
    <row r="167" customFormat="false" ht="30" hidden="false" customHeight="true" outlineLevel="0" collapsed="false">
      <c r="A167" s="38" t="s">
        <v>277</v>
      </c>
      <c r="B167" s="38" t="n">
        <v>11</v>
      </c>
      <c r="C167" s="32" t="n">
        <f aca="false">B167+IF(H167="IV",-0.2,IF(H167="IP",-0.1,IF(H167="IM",0.1,IF(H167="SC",0.2,IF(H167="IC (cerebral)",-0.3,0)))))</f>
        <v>11</v>
      </c>
      <c r="D167" s="33" t="n">
        <f aca="false">VALUE(MID(AJ167,1,FIND(" ",AJ167)))</f>
        <v>0.00086</v>
      </c>
      <c r="E167" s="34" t="n">
        <f aca="false">IF(G167="LD50 (median)",1,IF(G167="LDLo (lowest)",0,IF(G167="LD",-1,"")))</f>
        <v>1</v>
      </c>
      <c r="F167" s="34" t="n">
        <f aca="false">IF(O167="🐀 Rat",1,IF(O167="🐭 Mouse",2,IF(O167="🐕 Dog",3,IF(O167="🐵 Monkey",5,IF(O167="🐈 Cat",4,IF(O167="🐇 Rabbit",6,IF(O167="🕊 Pigeon",7,IF(O167="🐹 Guinea Pig",8,IF(O167="🐔 Chicken",9,IF(O167="🐸 Frog",10,IF(O167="🍼 Mammal",10,0)))))))))))</f>
        <v>2</v>
      </c>
      <c r="G167" s="39" t="s">
        <v>47</v>
      </c>
      <c r="H167" s="39" t="s">
        <v>14</v>
      </c>
      <c r="I167" s="14" t="n">
        <f aca="false">IF(H167="IC",-0.3,"")</f>
        <v>-0.3</v>
      </c>
      <c r="J167" s="14" t="str">
        <f aca="false">IF(H167="IV",-0.2,"")</f>
        <v/>
      </c>
      <c r="K167" s="14" t="str">
        <f aca="false">IF(H167="IP",-0.1,"")</f>
        <v/>
      </c>
      <c r="L167" s="14" t="str">
        <f aca="false">IF(H167="IM",0.1,"")</f>
        <v/>
      </c>
      <c r="M167" s="14" t="str">
        <f aca="false">IF(H167="SC",0.2,"")</f>
        <v/>
      </c>
      <c r="N167" s="15" t="str">
        <f aca="false">IF(H167="???",0.2,"")</f>
        <v/>
      </c>
      <c r="O167" s="40" t="s">
        <v>22</v>
      </c>
      <c r="P167" s="17" t="str">
        <f aca="false">IF(SUM(Q167:AI167)&gt;0,"",IF(SUM(Q167:AI167)=0,IF(O167&gt;0,1,"")))</f>
        <v/>
      </c>
      <c r="Q167" s="16" t="n">
        <f aca="false">IF(O167="🐭 Mouse",2,"")</f>
        <v>2</v>
      </c>
      <c r="R167" s="16" t="str">
        <f aca="false">IF(O167="🕊 Pigeon",7,"")</f>
        <v/>
      </c>
      <c r="S167" s="16" t="str">
        <f aca="false">IF(O167="🐇 Rabbit",6,"")</f>
        <v/>
      </c>
      <c r="T167" s="16" t="str">
        <f aca="false">IF(O167="🍼 Mammal",16,"")</f>
        <v/>
      </c>
      <c r="U167" s="16" t="str">
        <f aca="false">IF(O167="🐀 Rat",1,"")</f>
        <v/>
      </c>
      <c r="V167" s="16" t="str">
        <f aca="false">IF(O167="🐕 Dog",3,"")</f>
        <v/>
      </c>
      <c r="W167" s="16" t="str">
        <f aca="false">IF(O167="🐹 Guinea Pig",8,"")</f>
        <v/>
      </c>
      <c r="X167" s="16" t="str">
        <f aca="false">IF(O167="🐔 Chicken",9,"")</f>
        <v/>
      </c>
      <c r="Y167" s="16" t="str">
        <f aca="false">IF(O167="🐵 Monkey",5,"")</f>
        <v/>
      </c>
      <c r="Z167" s="16" t="str">
        <f aca="false">IF(O167="🐸 Frog",10,"")</f>
        <v/>
      </c>
      <c r="AA167" s="16" t="str">
        <f aca="false">IF(O167="🐈 Cat",4,"")</f>
        <v/>
      </c>
      <c r="AB167" s="16" t="str">
        <f aca="false">IF(O167="Gecko",15,"")</f>
        <v/>
      </c>
      <c r="AC167" s="16" t="str">
        <f aca="false">IF(O167="Skink",14,"")</f>
        <v/>
      </c>
      <c r="AD167" s="16" t="str">
        <f aca="false">IF(O167="🐄 Cattle",17,"")</f>
        <v/>
      </c>
      <c r="AE167" s="16" t="str">
        <f aca="false">IF(O167="🐷 Pig",19,"")</f>
        <v/>
      </c>
      <c r="AF167" s="16" t="str">
        <f aca="false">IF(O167="Squirrel",11,"")</f>
        <v/>
      </c>
      <c r="AG167" s="16" t="str">
        <f aca="false">IF(O167="🐝 Honey Bee",20,"")</f>
        <v/>
      </c>
      <c r="AH167" s="16" t="str">
        <f aca="false">IF(O167="🦆 Duck",12,"")</f>
        <v/>
      </c>
      <c r="AI167" s="16" t="str">
        <f aca="false">IF(O167="🐦 Bird",13,"")</f>
        <v/>
      </c>
      <c r="AJ167" s="41" t="s">
        <v>278</v>
      </c>
      <c r="AK167" s="40" t="s">
        <v>78</v>
      </c>
      <c r="AL167" s="42" t="s">
        <v>50</v>
      </c>
      <c r="AM167" s="40" t="s">
        <v>51</v>
      </c>
      <c r="AN167" s="40"/>
    </row>
    <row r="168" customFormat="false" ht="30" hidden="false" customHeight="true" outlineLevel="0" collapsed="false">
      <c r="A168" s="38" t="s">
        <v>277</v>
      </c>
      <c r="B168" s="38" t="n">
        <v>11</v>
      </c>
      <c r="C168" s="32" t="n">
        <f aca="false">B168+IF(H168="IV",-0.2,IF(H168="IP",-0.1,IF(H168="IM",0.1,IF(H168="SC",0.2,IF(H168="IC (cerebral)",-0.3,0)))))</f>
        <v>10.8</v>
      </c>
      <c r="D168" s="33" t="n">
        <f aca="false">VALUE(MID(AJ168,1,FIND(" ",AJ168)))</f>
        <v>0.0086</v>
      </c>
      <c r="E168" s="34" t="n">
        <f aca="false">IF(G168="LD50 (median)",1,IF(G168="LDLo (lowest)",0,IF(G168="LD",-1,"")))</f>
        <v>1</v>
      </c>
      <c r="F168" s="34" t="n">
        <f aca="false">IF(O168="🐀 Rat",1,IF(O168="🐭 Mouse",2,IF(O168="🐕 Dog",3,IF(O168="🐵 Monkey",5,IF(O168="🐈 Cat",4,IF(O168="🐇 Rabbit",6,IF(O168="🕊 Pigeon",7,IF(O168="🐹 Guinea Pig",8,IF(O168="🐔 Chicken",9,IF(O168="🐸 Frog",10,IF(O168="🍼 Mammal",10,0)))))))))))</f>
        <v>7</v>
      </c>
      <c r="G168" s="39" t="s">
        <v>47</v>
      </c>
      <c r="H168" s="39" t="s">
        <v>15</v>
      </c>
      <c r="I168" s="14" t="str">
        <f aca="false">IF(H168="IC",-0.3,"")</f>
        <v/>
      </c>
      <c r="J168" s="14" t="n">
        <f aca="false">IF(H168="IV",-0.2,"")</f>
        <v>-0.2</v>
      </c>
      <c r="K168" s="14" t="str">
        <f aca="false">IF(H168="IP",-0.1,"")</f>
        <v/>
      </c>
      <c r="L168" s="14" t="str">
        <f aca="false">IF(H168="IM",0.1,"")</f>
        <v/>
      </c>
      <c r="M168" s="14" t="str">
        <f aca="false">IF(H168="SC",0.2,"")</f>
        <v/>
      </c>
      <c r="N168" s="15" t="str">
        <f aca="false">IF(H168="???",0.2,"")</f>
        <v/>
      </c>
      <c r="O168" s="40" t="s">
        <v>23</v>
      </c>
      <c r="P168" s="17" t="str">
        <f aca="false">IF(SUM(Q168:AI168)&gt;0,"",IF(SUM(Q168:AI168)=0,IF(O168&gt;0,1,"")))</f>
        <v/>
      </c>
      <c r="Q168" s="16" t="str">
        <f aca="false">IF(O168="🐭 Mouse",2,"")</f>
        <v/>
      </c>
      <c r="R168" s="16" t="n">
        <f aca="false">IF(O168="🕊 Pigeon",7,"")</f>
        <v>7</v>
      </c>
      <c r="S168" s="16" t="str">
        <f aca="false">IF(O168="🐇 Rabbit",6,"")</f>
        <v/>
      </c>
      <c r="T168" s="16" t="str">
        <f aca="false">IF(O168="🍼 Mammal",16,"")</f>
        <v/>
      </c>
      <c r="U168" s="16" t="str">
        <f aca="false">IF(O168="🐀 Rat",1,"")</f>
        <v/>
      </c>
      <c r="V168" s="16" t="str">
        <f aca="false">IF(O168="🐕 Dog",3,"")</f>
        <v/>
      </c>
      <c r="W168" s="16" t="str">
        <f aca="false">IF(O168="🐹 Guinea Pig",8,"")</f>
        <v/>
      </c>
      <c r="X168" s="16" t="str">
        <f aca="false">IF(O168="🐔 Chicken",9,"")</f>
        <v/>
      </c>
      <c r="Y168" s="16" t="str">
        <f aca="false">IF(O168="🐵 Monkey",5,"")</f>
        <v/>
      </c>
      <c r="Z168" s="16" t="str">
        <f aca="false">IF(O168="🐸 Frog",10,"")</f>
        <v/>
      </c>
      <c r="AA168" s="16" t="str">
        <f aca="false">IF(O168="🐈 Cat",4,"")</f>
        <v/>
      </c>
      <c r="AB168" s="16" t="str">
        <f aca="false">IF(O168="Gecko",15,"")</f>
        <v/>
      </c>
      <c r="AC168" s="16" t="str">
        <f aca="false">IF(O168="Skink",14,"")</f>
        <v/>
      </c>
      <c r="AD168" s="16" t="str">
        <f aca="false">IF(O168="🐄 Cattle",17,"")</f>
        <v/>
      </c>
      <c r="AE168" s="16" t="str">
        <f aca="false">IF(O168="🐷 Pig",19,"")</f>
        <v/>
      </c>
      <c r="AF168" s="16" t="str">
        <f aca="false">IF(O168="Squirrel",11,"")</f>
        <v/>
      </c>
      <c r="AG168" s="16" t="str">
        <f aca="false">IF(O168="🐝 Honey Bee",20,"")</f>
        <v/>
      </c>
      <c r="AH168" s="16" t="str">
        <f aca="false">IF(O168="🦆 Duck",12,"")</f>
        <v/>
      </c>
      <c r="AI168" s="16" t="str">
        <f aca="false">IF(O168="🐦 Bird",13,"")</f>
        <v/>
      </c>
      <c r="AJ168" s="41" t="s">
        <v>279</v>
      </c>
      <c r="AK168" s="40" t="s">
        <v>164</v>
      </c>
      <c r="AL168" s="42" t="s">
        <v>50</v>
      </c>
      <c r="AM168" s="40" t="s">
        <v>51</v>
      </c>
      <c r="AN168" s="40"/>
    </row>
    <row r="169" customFormat="false" ht="30" hidden="false" customHeight="true" outlineLevel="0" collapsed="false">
      <c r="A169" s="38" t="s">
        <v>277</v>
      </c>
      <c r="B169" s="38" t="n">
        <v>11</v>
      </c>
      <c r="C169" s="32" t="n">
        <f aca="false">B169+IF(H169="IV",-0.2,IF(H169="IP",-0.1,IF(H169="IM",0.1,IF(H169="SC",0.2,IF(H169="IC (cerebral)",-0.3,0)))))</f>
        <v>10.8</v>
      </c>
      <c r="D169" s="33" t="n">
        <f aca="false">VALUE(MID(AJ169,1,FIND(" ",AJ169)))</f>
        <v>0.047</v>
      </c>
      <c r="E169" s="34" t="n">
        <f aca="false">IF(G169="LD50 (median)",1,IF(G169="LDLo (lowest)",0,IF(G169="LD",-1,"")))</f>
        <v>1</v>
      </c>
      <c r="F169" s="34" t="n">
        <f aca="false">IF(O169="🐀 Rat",1,IF(O169="🐭 Mouse",2,IF(O169="🐕 Dog",3,IF(O169="🐵 Monkey",5,IF(O169="🐈 Cat",4,IF(O169="🐇 Rabbit",6,IF(O169="🕊 Pigeon",7,IF(O169="🐹 Guinea Pig",8,IF(O169="🐔 Chicken",9,IF(O169="🐸 Frog",10,IF(O169="🍼 Mammal",10,0)))))))))))</f>
        <v>2</v>
      </c>
      <c r="G169" s="39" t="s">
        <v>47</v>
      </c>
      <c r="H169" s="39" t="s">
        <v>15</v>
      </c>
      <c r="I169" s="14" t="str">
        <f aca="false">IF(H169="IC",-0.3,"")</f>
        <v/>
      </c>
      <c r="J169" s="14" t="n">
        <f aca="false">IF(H169="IV",-0.2,"")</f>
        <v>-0.2</v>
      </c>
      <c r="K169" s="14" t="str">
        <f aca="false">IF(H169="IP",-0.1,"")</f>
        <v/>
      </c>
      <c r="L169" s="14" t="str">
        <f aca="false">IF(H169="IM",0.1,"")</f>
        <v/>
      </c>
      <c r="M169" s="14" t="str">
        <f aca="false">IF(H169="SC",0.2,"")</f>
        <v/>
      </c>
      <c r="N169" s="15" t="str">
        <f aca="false">IF(H169="???",0.2,"")</f>
        <v/>
      </c>
      <c r="O169" s="40" t="s">
        <v>22</v>
      </c>
      <c r="P169" s="17" t="str">
        <f aca="false">IF(SUM(Q169:AI169)&gt;0,"",IF(SUM(Q169:AI169)=0,IF(O169&gt;0,1,"")))</f>
        <v/>
      </c>
      <c r="Q169" s="16" t="n">
        <f aca="false">IF(O169="🐭 Mouse",2,"")</f>
        <v>2</v>
      </c>
      <c r="R169" s="16" t="str">
        <f aca="false">IF(O169="🕊 Pigeon",7,"")</f>
        <v/>
      </c>
      <c r="S169" s="16" t="str">
        <f aca="false">IF(O169="🐇 Rabbit",6,"")</f>
        <v/>
      </c>
      <c r="T169" s="16" t="str">
        <f aca="false">IF(O169="🍼 Mammal",16,"")</f>
        <v/>
      </c>
      <c r="U169" s="16" t="str">
        <f aca="false">IF(O169="🐀 Rat",1,"")</f>
        <v/>
      </c>
      <c r="V169" s="16" t="str">
        <f aca="false">IF(O169="🐕 Dog",3,"")</f>
        <v/>
      </c>
      <c r="W169" s="16" t="str">
        <f aca="false">IF(O169="🐹 Guinea Pig",8,"")</f>
        <v/>
      </c>
      <c r="X169" s="16" t="str">
        <f aca="false">IF(O169="🐔 Chicken",9,"")</f>
        <v/>
      </c>
      <c r="Y169" s="16" t="str">
        <f aca="false">IF(O169="🐵 Monkey",5,"")</f>
        <v/>
      </c>
      <c r="Z169" s="16" t="str">
        <f aca="false">IF(O169="🐸 Frog",10,"")</f>
        <v/>
      </c>
      <c r="AA169" s="16" t="str">
        <f aca="false">IF(O169="🐈 Cat",4,"")</f>
        <v/>
      </c>
      <c r="AB169" s="16" t="str">
        <f aca="false">IF(O169="Gecko",15,"")</f>
        <v/>
      </c>
      <c r="AC169" s="16" t="str">
        <f aca="false">IF(O169="Skink",14,"")</f>
        <v/>
      </c>
      <c r="AD169" s="16" t="str">
        <f aca="false">IF(O169="🐄 Cattle",17,"")</f>
        <v/>
      </c>
      <c r="AE169" s="16" t="str">
        <f aca="false">IF(O169="🐷 Pig",19,"")</f>
        <v/>
      </c>
      <c r="AF169" s="16" t="str">
        <f aca="false">IF(O169="Squirrel",11,"")</f>
        <v/>
      </c>
      <c r="AG169" s="16" t="str">
        <f aca="false">IF(O169="🐝 Honey Bee",20,"")</f>
        <v/>
      </c>
      <c r="AH169" s="16" t="str">
        <f aca="false">IF(O169="🦆 Duck",12,"")</f>
        <v/>
      </c>
      <c r="AI169" s="16" t="str">
        <f aca="false">IF(O169="🐦 Bird",13,"")</f>
        <v/>
      </c>
      <c r="AJ169" s="41" t="s">
        <v>280</v>
      </c>
      <c r="AK169" s="40" t="s">
        <v>235</v>
      </c>
      <c r="AL169" s="42" t="s">
        <v>50</v>
      </c>
      <c r="AM169" s="40" t="s">
        <v>51</v>
      </c>
      <c r="AN169" s="40"/>
    </row>
    <row r="170" customFormat="false" ht="30" hidden="false" customHeight="true" outlineLevel="0" collapsed="false">
      <c r="A170" s="38" t="s">
        <v>277</v>
      </c>
      <c r="B170" s="38" t="n">
        <v>11</v>
      </c>
      <c r="C170" s="32" t="n">
        <f aca="false">B170+IF(H170="IV",-0.2,IF(H170="IP",-0.1,IF(H170="IM",0.1,IF(H170="SC",0.2,IF(H170="IC (cerebral)",-0.3,0)))))</f>
        <v>11.2</v>
      </c>
      <c r="D170" s="33" t="n">
        <f aca="false">VALUE(MID(AJ170,1,FIND(" ",AJ170)))</f>
        <v>0.0478</v>
      </c>
      <c r="E170" s="34" t="n">
        <f aca="false">IF(G170="LD50 (median)",1,IF(G170="LDLo (lowest)",0,IF(G170="LD",-1,"")))</f>
        <v>1</v>
      </c>
      <c r="F170" s="34" t="n">
        <f aca="false">IF(O170="🐀 Rat",1,IF(O170="🐭 Mouse",2,IF(O170="🐕 Dog",3,IF(O170="🐵 Monkey",5,IF(O170="🐈 Cat",4,IF(O170="🐇 Rabbit",6,IF(O170="🕊 Pigeon",7,IF(O170="🐹 Guinea Pig",8,IF(O170="🐔 Chicken",9,IF(O170="🐸 Frog",10,IF(O170="🍼 Mammal",10,0)))))))))))</f>
        <v>2</v>
      </c>
      <c r="G170" s="39" t="s">
        <v>47</v>
      </c>
      <c r="H170" s="39" t="s">
        <v>18</v>
      </c>
      <c r="I170" s="14" t="str">
        <f aca="false">IF(H170="IC",-0.3,"")</f>
        <v/>
      </c>
      <c r="J170" s="14" t="str">
        <f aca="false">IF(H170="IV",-0.2,"")</f>
        <v/>
      </c>
      <c r="K170" s="14" t="str">
        <f aca="false">IF(H170="IP",-0.1,"")</f>
        <v/>
      </c>
      <c r="L170" s="14" t="str">
        <f aca="false">IF(H170="IM",0.1,"")</f>
        <v/>
      </c>
      <c r="M170" s="14" t="n">
        <f aca="false">IF(H170="SC",0.2,"")</f>
        <v>0.2</v>
      </c>
      <c r="N170" s="15" t="str">
        <f aca="false">IF(H170="???",0.2,"")</f>
        <v/>
      </c>
      <c r="O170" s="40" t="s">
        <v>22</v>
      </c>
      <c r="P170" s="17" t="str">
        <f aca="false">IF(SUM(Q170:AI170)&gt;0,"",IF(SUM(Q170:AI170)=0,IF(O170&gt;0,1,"")))</f>
        <v/>
      </c>
      <c r="Q170" s="16" t="n">
        <f aca="false">IF(O170="🐭 Mouse",2,"")</f>
        <v>2</v>
      </c>
      <c r="R170" s="16" t="str">
        <f aca="false">IF(O170="🕊 Pigeon",7,"")</f>
        <v/>
      </c>
      <c r="S170" s="16" t="str">
        <f aca="false">IF(O170="🐇 Rabbit",6,"")</f>
        <v/>
      </c>
      <c r="T170" s="16" t="str">
        <f aca="false">IF(O170="🍼 Mammal",16,"")</f>
        <v/>
      </c>
      <c r="U170" s="16" t="str">
        <f aca="false">IF(O170="🐀 Rat",1,"")</f>
        <v/>
      </c>
      <c r="V170" s="16" t="str">
        <f aca="false">IF(O170="🐕 Dog",3,"")</f>
        <v/>
      </c>
      <c r="W170" s="16" t="str">
        <f aca="false">IF(O170="🐹 Guinea Pig",8,"")</f>
        <v/>
      </c>
      <c r="X170" s="16" t="str">
        <f aca="false">IF(O170="🐔 Chicken",9,"")</f>
        <v/>
      </c>
      <c r="Y170" s="16" t="str">
        <f aca="false">IF(O170="🐵 Monkey",5,"")</f>
        <v/>
      </c>
      <c r="Z170" s="16" t="str">
        <f aca="false">IF(O170="🐸 Frog",10,"")</f>
        <v/>
      </c>
      <c r="AA170" s="16" t="str">
        <f aca="false">IF(O170="🐈 Cat",4,"")</f>
        <v/>
      </c>
      <c r="AB170" s="16" t="str">
        <f aca="false">IF(O170="Gecko",15,"")</f>
        <v/>
      </c>
      <c r="AC170" s="16" t="str">
        <f aca="false">IF(O170="Skink",14,"")</f>
        <v/>
      </c>
      <c r="AD170" s="16" t="str">
        <f aca="false">IF(O170="🐄 Cattle",17,"")</f>
        <v/>
      </c>
      <c r="AE170" s="16" t="str">
        <f aca="false">IF(O170="🐷 Pig",19,"")</f>
        <v/>
      </c>
      <c r="AF170" s="16" t="str">
        <f aca="false">IF(O170="Squirrel",11,"")</f>
        <v/>
      </c>
      <c r="AG170" s="16" t="str">
        <f aca="false">IF(O170="🐝 Honey Bee",20,"")</f>
        <v/>
      </c>
      <c r="AH170" s="16" t="str">
        <f aca="false">IF(O170="🦆 Duck",12,"")</f>
        <v/>
      </c>
      <c r="AI170" s="16" t="str">
        <f aca="false">IF(O170="🐦 Bird",13,"")</f>
        <v/>
      </c>
      <c r="AJ170" s="41" t="s">
        <v>281</v>
      </c>
      <c r="AK170" s="40" t="s">
        <v>282</v>
      </c>
      <c r="AL170" s="42" t="s">
        <v>50</v>
      </c>
      <c r="AM170" s="40" t="s">
        <v>51</v>
      </c>
      <c r="AN170" s="40"/>
    </row>
    <row r="171" customFormat="false" ht="30" hidden="false" customHeight="true" outlineLevel="0" collapsed="false">
      <c r="A171" s="38" t="s">
        <v>275</v>
      </c>
      <c r="B171" s="38" t="n">
        <v>11</v>
      </c>
      <c r="C171" s="32" t="n">
        <f aca="false">B171+IF(H171="IV",-0.2,IF(H171="IP",-0.1,IF(H171="IM",0.1,IF(H171="SC",0.2,IF(H171="IC (cerebral)",-0.3,0)))))</f>
        <v>10.9</v>
      </c>
      <c r="D171" s="33" t="n">
        <f aca="false">VALUE(MID(AJ171,1,FIND(" ",AJ171)))</f>
        <v>0.048</v>
      </c>
      <c r="E171" s="34" t="n">
        <f aca="false">IF(G171="LD50 (median)",1,IF(G171="LDLo (lowest)",0,IF(G171="LD",-1,"")))</f>
        <v>1</v>
      </c>
      <c r="F171" s="34" t="n">
        <f aca="false">IF(O171="🐀 Rat",1,IF(O171="🐭 Mouse",2,IF(O171="🐕 Dog",3,IF(O171="🐵 Monkey",5,IF(O171="🐈 Cat",4,IF(O171="🐇 Rabbit",6,IF(O171="🕊 Pigeon",7,IF(O171="🐹 Guinea Pig",8,IF(O171="🐔 Chicken",9,IF(O171="🐸 Frog",10,IF(O171="🍼 Mammal",10,0)))))))))))</f>
        <v>2</v>
      </c>
      <c r="G171" s="39" t="s">
        <v>47</v>
      </c>
      <c r="H171" s="39" t="s">
        <v>16</v>
      </c>
      <c r="I171" s="14" t="str">
        <f aca="false">IF(H171="IC",-0.3,"")</f>
        <v/>
      </c>
      <c r="J171" s="14" t="str">
        <f aca="false">IF(H171="IV",-0.2,"")</f>
        <v/>
      </c>
      <c r="K171" s="14" t="n">
        <f aca="false">IF(H171="IP",-0.1,"")</f>
        <v>-0.1</v>
      </c>
      <c r="L171" s="14" t="str">
        <f aca="false">IF(H171="IM",0.1,"")</f>
        <v/>
      </c>
      <c r="M171" s="14" t="str">
        <f aca="false">IF(H171="SC",0.2,"")</f>
        <v/>
      </c>
      <c r="N171" s="15" t="str">
        <f aca="false">IF(H171="???",0.2,"")</f>
        <v/>
      </c>
      <c r="O171" s="40" t="s">
        <v>22</v>
      </c>
      <c r="P171" s="17" t="str">
        <f aca="false">IF(SUM(Q171:AI171)&gt;0,"",IF(SUM(Q171:AI171)=0,IF(O171&gt;0,1,"")))</f>
        <v/>
      </c>
      <c r="Q171" s="16" t="n">
        <f aca="false">IF(O171="🐭 Mouse",2,"")</f>
        <v>2</v>
      </c>
      <c r="R171" s="16" t="str">
        <f aca="false">IF(O171="🕊 Pigeon",7,"")</f>
        <v/>
      </c>
      <c r="S171" s="16" t="str">
        <f aca="false">IF(O171="🐇 Rabbit",6,"")</f>
        <v/>
      </c>
      <c r="T171" s="16" t="str">
        <f aca="false">IF(O171="🍼 Mammal",16,"")</f>
        <v/>
      </c>
      <c r="U171" s="16" t="str">
        <f aca="false">IF(O171="🐀 Rat",1,"")</f>
        <v/>
      </c>
      <c r="V171" s="16" t="str">
        <f aca="false">IF(O171="🐕 Dog",3,"")</f>
        <v/>
      </c>
      <c r="W171" s="16" t="str">
        <f aca="false">IF(O171="🐹 Guinea Pig",8,"")</f>
        <v/>
      </c>
      <c r="X171" s="16" t="str">
        <f aca="false">IF(O171="🐔 Chicken",9,"")</f>
        <v/>
      </c>
      <c r="Y171" s="16" t="str">
        <f aca="false">IF(O171="🐵 Monkey",5,"")</f>
        <v/>
      </c>
      <c r="Z171" s="16" t="str">
        <f aca="false">IF(O171="🐸 Frog",10,"")</f>
        <v/>
      </c>
      <c r="AA171" s="16" t="str">
        <f aca="false">IF(O171="🐈 Cat",4,"")</f>
        <v/>
      </c>
      <c r="AB171" s="16" t="str">
        <f aca="false">IF(O171="Gecko",15,"")</f>
        <v/>
      </c>
      <c r="AC171" s="16" t="str">
        <f aca="false">IF(O171="Skink",14,"")</f>
        <v/>
      </c>
      <c r="AD171" s="16" t="str">
        <f aca="false">IF(O171="🐄 Cattle",17,"")</f>
        <v/>
      </c>
      <c r="AE171" s="16" t="str">
        <f aca="false">IF(O171="🐷 Pig",19,"")</f>
        <v/>
      </c>
      <c r="AF171" s="16" t="str">
        <f aca="false">IF(O171="Squirrel",11,"")</f>
        <v/>
      </c>
      <c r="AG171" s="16" t="str">
        <f aca="false">IF(O171="🐝 Honey Bee",20,"")</f>
        <v/>
      </c>
      <c r="AH171" s="16" t="str">
        <f aca="false">IF(O171="🦆 Duck",12,"")</f>
        <v/>
      </c>
      <c r="AI171" s="16" t="str">
        <f aca="false">IF(O171="🐦 Bird",13,"")</f>
        <v/>
      </c>
      <c r="AJ171" s="41" t="s">
        <v>283</v>
      </c>
      <c r="AK171" s="40" t="s">
        <v>78</v>
      </c>
      <c r="AL171" s="42" t="s">
        <v>50</v>
      </c>
      <c r="AM171" s="40" t="s">
        <v>51</v>
      </c>
      <c r="AN171" s="40"/>
    </row>
    <row r="172" customFormat="false" ht="30" hidden="false" customHeight="true" outlineLevel="0" collapsed="false">
      <c r="A172" s="38" t="s">
        <v>277</v>
      </c>
      <c r="B172" s="38" t="n">
        <v>11</v>
      </c>
      <c r="C172" s="32" t="n">
        <f aca="false">B172+IF(H172="IV",-0.2,IF(H172="IP",-0.1,IF(H172="IM",0.1,IF(H172="SC",0.2,IF(H172="IC (cerebral)",-0.3,0)))))</f>
        <v>10.9</v>
      </c>
      <c r="D172" s="33" t="n">
        <f aca="false">VALUE(MID(AJ172,1,FIND(" ",AJ172)))</f>
        <v>0.08</v>
      </c>
      <c r="E172" s="34" t="n">
        <f aca="false">IF(G172="LD50 (median)",1,IF(G172="LDLo (lowest)",0,IF(G172="LD",-1,"")))</f>
        <v>1</v>
      </c>
      <c r="F172" s="34" t="n">
        <f aca="false">IF(O172="🐀 Rat",1,IF(O172="🐭 Mouse",2,IF(O172="🐕 Dog",3,IF(O172="🐵 Monkey",5,IF(O172="🐈 Cat",4,IF(O172="🐇 Rabbit",6,IF(O172="🕊 Pigeon",7,IF(O172="🐹 Guinea Pig",8,IF(O172="🐔 Chicken",9,IF(O172="🐸 Frog",10,IF(O172="🍼 Mammal",10,0)))))))))))</f>
        <v>2</v>
      </c>
      <c r="G172" s="39" t="s">
        <v>47</v>
      </c>
      <c r="H172" s="39" t="s">
        <v>16</v>
      </c>
      <c r="I172" s="14" t="str">
        <f aca="false">IF(H172="IC",-0.3,"")</f>
        <v/>
      </c>
      <c r="J172" s="14" t="str">
        <f aca="false">IF(H172="IV",-0.2,"")</f>
        <v/>
      </c>
      <c r="K172" s="14" t="n">
        <f aca="false">IF(H172="IP",-0.1,"")</f>
        <v>-0.1</v>
      </c>
      <c r="L172" s="14" t="str">
        <f aca="false">IF(H172="IM",0.1,"")</f>
        <v/>
      </c>
      <c r="M172" s="14" t="str">
        <f aca="false">IF(H172="SC",0.2,"")</f>
        <v/>
      </c>
      <c r="N172" s="15" t="str">
        <f aca="false">IF(H172="???",0.2,"")</f>
        <v/>
      </c>
      <c r="O172" s="40" t="s">
        <v>22</v>
      </c>
      <c r="P172" s="17" t="str">
        <f aca="false">IF(SUM(Q172:AI172)&gt;0,"",IF(SUM(Q172:AI172)=0,IF(O172&gt;0,1,"")))</f>
        <v/>
      </c>
      <c r="Q172" s="16" t="n">
        <f aca="false">IF(O172="🐭 Mouse",2,"")</f>
        <v>2</v>
      </c>
      <c r="R172" s="16" t="str">
        <f aca="false">IF(O172="🕊 Pigeon",7,"")</f>
        <v/>
      </c>
      <c r="S172" s="16" t="str">
        <f aca="false">IF(O172="🐇 Rabbit",6,"")</f>
        <v/>
      </c>
      <c r="T172" s="16" t="str">
        <f aca="false">IF(O172="🍼 Mammal",16,"")</f>
        <v/>
      </c>
      <c r="U172" s="16" t="str">
        <f aca="false">IF(O172="🐀 Rat",1,"")</f>
        <v/>
      </c>
      <c r="V172" s="16" t="str">
        <f aca="false">IF(O172="🐕 Dog",3,"")</f>
        <v/>
      </c>
      <c r="W172" s="16" t="str">
        <f aca="false">IF(O172="🐹 Guinea Pig",8,"")</f>
        <v/>
      </c>
      <c r="X172" s="16" t="str">
        <f aca="false">IF(O172="🐔 Chicken",9,"")</f>
        <v/>
      </c>
      <c r="Y172" s="16" t="str">
        <f aca="false">IF(O172="🐵 Monkey",5,"")</f>
        <v/>
      </c>
      <c r="Z172" s="16" t="str">
        <f aca="false">IF(O172="🐸 Frog",10,"")</f>
        <v/>
      </c>
      <c r="AA172" s="16" t="str">
        <f aca="false">IF(O172="🐈 Cat",4,"")</f>
        <v/>
      </c>
      <c r="AB172" s="16" t="str">
        <f aca="false">IF(O172="Gecko",15,"")</f>
        <v/>
      </c>
      <c r="AC172" s="16" t="str">
        <f aca="false">IF(O172="Skink",14,"")</f>
        <v/>
      </c>
      <c r="AD172" s="16" t="str">
        <f aca="false">IF(O172="🐄 Cattle",17,"")</f>
        <v/>
      </c>
      <c r="AE172" s="16" t="str">
        <f aca="false">IF(O172="🐷 Pig",19,"")</f>
        <v/>
      </c>
      <c r="AF172" s="16" t="str">
        <f aca="false">IF(O172="Squirrel",11,"")</f>
        <v/>
      </c>
      <c r="AG172" s="16" t="str">
        <f aca="false">IF(O172="🐝 Honey Bee",20,"")</f>
        <v/>
      </c>
      <c r="AH172" s="16" t="str">
        <f aca="false">IF(O172="🦆 Duck",12,"")</f>
        <v/>
      </c>
      <c r="AI172" s="16" t="str">
        <f aca="false">IF(O172="🐦 Bird",13,"")</f>
        <v/>
      </c>
      <c r="AJ172" s="41" t="s">
        <v>189</v>
      </c>
      <c r="AK172" s="40" t="s">
        <v>284</v>
      </c>
      <c r="AL172" s="42" t="s">
        <v>50</v>
      </c>
      <c r="AM172" s="40" t="s">
        <v>51</v>
      </c>
      <c r="AN172" s="40"/>
    </row>
    <row r="173" customFormat="false" ht="45" hidden="false" customHeight="true" outlineLevel="0" collapsed="false">
      <c r="A173" s="38" t="s">
        <v>275</v>
      </c>
      <c r="B173" s="38" t="n">
        <v>11</v>
      </c>
      <c r="C173" s="32" t="n">
        <f aca="false">B173+IF(H173="IV",-0.2,IF(H173="IP",-0.1,IF(H173="IM",0.1,IF(H173="SC",0.2,IF(H173="IC (cerebral)",-0.3,0)))))</f>
        <v>10.8</v>
      </c>
      <c r="D173" s="33" t="n">
        <f aca="false">VALUE(MID(AJ173,1,FIND(" ",AJ173)))</f>
        <v>0.093</v>
      </c>
      <c r="E173" s="34" t="n">
        <f aca="false">IF(G173="LD50 (median)",1,IF(G173="LDLo (lowest)",0,IF(G173="LD",-1,"")))</f>
        <v>1</v>
      </c>
      <c r="F173" s="34" t="n">
        <f aca="false">IF(O173="🐀 Rat",1,IF(O173="🐭 Mouse",2,IF(O173="🐕 Dog",3,IF(O173="🐵 Monkey",5,IF(O173="🐈 Cat",4,IF(O173="🐇 Rabbit",6,IF(O173="🕊 Pigeon",7,IF(O173="🐹 Guinea Pig",8,IF(O173="🐔 Chicken",9,IF(O173="🐸 Frog",10,IF(O173="🍼 Mammal",10,0)))))))))))</f>
        <v>2</v>
      </c>
      <c r="G173" s="39" t="s">
        <v>47</v>
      </c>
      <c r="H173" s="39" t="s">
        <v>15</v>
      </c>
      <c r="I173" s="14" t="str">
        <f aca="false">IF(H173="IC",-0.3,"")</f>
        <v/>
      </c>
      <c r="J173" s="14" t="n">
        <f aca="false">IF(H173="IV",-0.2,"")</f>
        <v>-0.2</v>
      </c>
      <c r="K173" s="14" t="str">
        <f aca="false">IF(H173="IP",-0.1,"")</f>
        <v/>
      </c>
      <c r="L173" s="14" t="str">
        <f aca="false">IF(H173="IM",0.1,"")</f>
        <v/>
      </c>
      <c r="M173" s="14" t="str">
        <f aca="false">IF(H173="SC",0.2,"")</f>
        <v/>
      </c>
      <c r="N173" s="15" t="str">
        <f aca="false">IF(H173="???",0.2,"")</f>
        <v/>
      </c>
      <c r="O173" s="40" t="s">
        <v>22</v>
      </c>
      <c r="P173" s="17" t="str">
        <f aca="false">IF(SUM(Q173:AI173)&gt;0,"",IF(SUM(Q173:AI173)=0,IF(O173&gt;0,1,"")))</f>
        <v/>
      </c>
      <c r="Q173" s="16" t="n">
        <f aca="false">IF(O173="🐭 Mouse",2,"")</f>
        <v>2</v>
      </c>
      <c r="R173" s="16" t="str">
        <f aca="false">IF(O173="🕊 Pigeon",7,"")</f>
        <v/>
      </c>
      <c r="S173" s="16" t="str">
        <f aca="false">IF(O173="🐇 Rabbit",6,"")</f>
        <v/>
      </c>
      <c r="T173" s="16" t="str">
        <f aca="false">IF(O173="🍼 Mammal",16,"")</f>
        <v/>
      </c>
      <c r="U173" s="16" t="str">
        <f aca="false">IF(O173="🐀 Rat",1,"")</f>
        <v/>
      </c>
      <c r="V173" s="16" t="str">
        <f aca="false">IF(O173="🐕 Dog",3,"")</f>
        <v/>
      </c>
      <c r="W173" s="16" t="str">
        <f aca="false">IF(O173="🐹 Guinea Pig",8,"")</f>
        <v/>
      </c>
      <c r="X173" s="16" t="str">
        <f aca="false">IF(O173="🐔 Chicken",9,"")</f>
        <v/>
      </c>
      <c r="Y173" s="16" t="str">
        <f aca="false">IF(O173="🐵 Monkey",5,"")</f>
        <v/>
      </c>
      <c r="Z173" s="16" t="str">
        <f aca="false">IF(O173="🐸 Frog",10,"")</f>
        <v/>
      </c>
      <c r="AA173" s="16" t="str">
        <f aca="false">IF(O173="🐈 Cat",4,"")</f>
        <v/>
      </c>
      <c r="AB173" s="16" t="str">
        <f aca="false">IF(O173="Gecko",15,"")</f>
        <v/>
      </c>
      <c r="AC173" s="16" t="str">
        <f aca="false">IF(O173="Skink",14,"")</f>
        <v/>
      </c>
      <c r="AD173" s="16" t="str">
        <f aca="false">IF(O173="🐄 Cattle",17,"")</f>
        <v/>
      </c>
      <c r="AE173" s="16" t="str">
        <f aca="false">IF(O173="🐷 Pig",19,"")</f>
        <v/>
      </c>
      <c r="AF173" s="16" t="str">
        <f aca="false">IF(O173="Squirrel",11,"")</f>
        <v/>
      </c>
      <c r="AG173" s="16" t="str">
        <f aca="false">IF(O173="🐝 Honey Bee",20,"")</f>
        <v/>
      </c>
      <c r="AH173" s="16" t="str">
        <f aca="false">IF(O173="🦆 Duck",12,"")</f>
        <v/>
      </c>
      <c r="AI173" s="16" t="str">
        <f aca="false">IF(O173="🐦 Bird",13,"")</f>
        <v/>
      </c>
      <c r="AJ173" s="41" t="s">
        <v>285</v>
      </c>
      <c r="AK173" s="40" t="s">
        <v>78</v>
      </c>
      <c r="AL173" s="42" t="s">
        <v>50</v>
      </c>
      <c r="AM173" s="40" t="s">
        <v>51</v>
      </c>
      <c r="AN173" s="40"/>
    </row>
    <row r="174" customFormat="false" ht="45" hidden="false" customHeight="true" outlineLevel="0" collapsed="false">
      <c r="A174" s="38" t="s">
        <v>277</v>
      </c>
      <c r="B174" s="38" t="n">
        <v>11</v>
      </c>
      <c r="C174" s="32" t="n">
        <f aca="false">B174+IF(H174="IV",-0.2,IF(H174="IP",-0.1,IF(H174="IM",0.1,IF(H174="SC",0.2,IF(H174="IC (cerebral)",-0.3,0)))))</f>
        <v>10.8</v>
      </c>
      <c r="D174" s="33" t="n">
        <f aca="false">VALUE(MID(AJ174,1,FIND(" ",AJ174)))</f>
        <v>0.1</v>
      </c>
      <c r="E174" s="34" t="n">
        <f aca="false">IF(G174="LD50 (median)",1,IF(G174="LDLo (lowest)",0,IF(G174="LD",-1,"")))</f>
        <v>1</v>
      </c>
      <c r="F174" s="34" t="n">
        <f aca="false">IF(O174="🐀 Rat",1,IF(O174="🐭 Mouse",2,IF(O174="🐕 Dog",3,IF(O174="🐵 Monkey",5,IF(O174="🐈 Cat",4,IF(O174="🐇 Rabbit",6,IF(O174="🕊 Pigeon",7,IF(O174="🐹 Guinea Pig",8,IF(O174="🐔 Chicken",9,IF(O174="🐸 Frog",10,IF(O174="🍼 Mammal",10,0)))))))))))</f>
        <v>2</v>
      </c>
      <c r="G174" s="39" t="s">
        <v>47</v>
      </c>
      <c r="H174" s="39" t="s">
        <v>15</v>
      </c>
      <c r="I174" s="14" t="str">
        <f aca="false">IF(H174="IC",-0.3,"")</f>
        <v/>
      </c>
      <c r="J174" s="14" t="n">
        <f aca="false">IF(H174="IV",-0.2,"")</f>
        <v>-0.2</v>
      </c>
      <c r="K174" s="14" t="str">
        <f aca="false">IF(H174="IP",-0.1,"")</f>
        <v/>
      </c>
      <c r="L174" s="14" t="str">
        <f aca="false">IF(H174="IM",0.1,"")</f>
        <v/>
      </c>
      <c r="M174" s="14" t="str">
        <f aca="false">IF(H174="SC",0.2,"")</f>
        <v/>
      </c>
      <c r="N174" s="15" t="str">
        <f aca="false">IF(H174="???",0.2,"")</f>
        <v/>
      </c>
      <c r="O174" s="40" t="s">
        <v>22</v>
      </c>
      <c r="P174" s="17" t="str">
        <f aca="false">IF(SUM(Q174:AI174)&gt;0,"",IF(SUM(Q174:AI174)=0,IF(O174&gt;0,1,"")))</f>
        <v/>
      </c>
      <c r="Q174" s="16" t="n">
        <f aca="false">IF(O174="🐭 Mouse",2,"")</f>
        <v>2</v>
      </c>
      <c r="R174" s="16" t="str">
        <f aca="false">IF(O174="🕊 Pigeon",7,"")</f>
        <v/>
      </c>
      <c r="S174" s="16" t="str">
        <f aca="false">IF(O174="🐇 Rabbit",6,"")</f>
        <v/>
      </c>
      <c r="T174" s="16" t="str">
        <f aca="false">IF(O174="🍼 Mammal",16,"")</f>
        <v/>
      </c>
      <c r="U174" s="16" t="str">
        <f aca="false">IF(O174="🐀 Rat",1,"")</f>
        <v/>
      </c>
      <c r="V174" s="16" t="str">
        <f aca="false">IF(O174="🐕 Dog",3,"")</f>
        <v/>
      </c>
      <c r="W174" s="16" t="str">
        <f aca="false">IF(O174="🐹 Guinea Pig",8,"")</f>
        <v/>
      </c>
      <c r="X174" s="16" t="str">
        <f aca="false">IF(O174="🐔 Chicken",9,"")</f>
        <v/>
      </c>
      <c r="Y174" s="16" t="str">
        <f aca="false">IF(O174="🐵 Monkey",5,"")</f>
        <v/>
      </c>
      <c r="Z174" s="16" t="str">
        <f aca="false">IF(O174="🐸 Frog",10,"")</f>
        <v/>
      </c>
      <c r="AA174" s="16" t="str">
        <f aca="false">IF(O174="🐈 Cat",4,"")</f>
        <v/>
      </c>
      <c r="AB174" s="16" t="str">
        <f aca="false">IF(O174="Gecko",15,"")</f>
        <v/>
      </c>
      <c r="AC174" s="16" t="str">
        <f aca="false">IF(O174="Skink",14,"")</f>
        <v/>
      </c>
      <c r="AD174" s="16" t="str">
        <f aca="false">IF(O174="🐄 Cattle",17,"")</f>
        <v/>
      </c>
      <c r="AE174" s="16" t="str">
        <f aca="false">IF(O174="🐷 Pig",19,"")</f>
        <v/>
      </c>
      <c r="AF174" s="16" t="str">
        <f aca="false">IF(O174="Squirrel",11,"")</f>
        <v/>
      </c>
      <c r="AG174" s="16" t="str">
        <f aca="false">IF(O174="🐝 Honey Bee",20,"")</f>
        <v/>
      </c>
      <c r="AH174" s="16" t="str">
        <f aca="false">IF(O174="🦆 Duck",12,"")</f>
        <v/>
      </c>
      <c r="AI174" s="16" t="str">
        <f aca="false">IF(O174="🐦 Bird",13,"")</f>
        <v/>
      </c>
      <c r="AJ174" s="41" t="s">
        <v>134</v>
      </c>
      <c r="AK174" s="40" t="s">
        <v>286</v>
      </c>
      <c r="AL174" s="42" t="s">
        <v>50</v>
      </c>
      <c r="AM174" s="40" t="s">
        <v>51</v>
      </c>
      <c r="AN174" s="40"/>
    </row>
    <row r="175" customFormat="false" ht="30" hidden="false" customHeight="true" outlineLevel="0" collapsed="false">
      <c r="A175" s="38" t="s">
        <v>277</v>
      </c>
      <c r="B175" s="38" t="n">
        <v>11</v>
      </c>
      <c r="C175" s="32" t="n">
        <f aca="false">B175+IF(H175="IV",-0.2,IF(H175="IP",-0.1,IF(H175="IM",0.1,IF(H175="SC",0.2,IF(H175="IC (cerebral)",-0.3,0)))))</f>
        <v>10.8</v>
      </c>
      <c r="D175" s="33" t="n">
        <f aca="false">VALUE(MID(AJ175,1,FIND(" ",AJ175)))</f>
        <v>0.125</v>
      </c>
      <c r="E175" s="34" t="n">
        <f aca="false">IF(G175="LD50 (median)",1,IF(G175="LDLo (lowest)",0,IF(G175="LD",-1,"")))</f>
        <v>0</v>
      </c>
      <c r="F175" s="34" t="n">
        <f aca="false">IF(O175="🐀 Rat",1,IF(O175="🐭 Mouse",2,IF(O175="🐕 Dog",3,IF(O175="🐵 Monkey",5,IF(O175="🐈 Cat",4,IF(O175="🐇 Rabbit",6,IF(O175="🕊 Pigeon",7,IF(O175="🐹 Guinea Pig",8,IF(O175="🐔 Chicken",9,IF(O175="🐸 Frog",10,IF(O175="🍼 Mammal",10,0)))))))))))</f>
        <v>6</v>
      </c>
      <c r="G175" s="39" t="s">
        <v>53</v>
      </c>
      <c r="H175" s="39" t="s">
        <v>15</v>
      </c>
      <c r="I175" s="14" t="str">
        <f aca="false">IF(H175="IC",-0.3,"")</f>
        <v/>
      </c>
      <c r="J175" s="14" t="n">
        <f aca="false">IF(H175="IV",-0.2,"")</f>
        <v>-0.2</v>
      </c>
      <c r="K175" s="14" t="str">
        <f aca="false">IF(H175="IP",-0.1,"")</f>
        <v/>
      </c>
      <c r="L175" s="14" t="str">
        <f aca="false">IF(H175="IM",0.1,"")</f>
        <v/>
      </c>
      <c r="M175" s="14" t="str">
        <f aca="false">IF(H175="SC",0.2,"")</f>
        <v/>
      </c>
      <c r="N175" s="15" t="str">
        <f aca="false">IF(H175="???",0.2,"")</f>
        <v/>
      </c>
      <c r="O175" s="40" t="s">
        <v>24</v>
      </c>
      <c r="P175" s="17" t="str">
        <f aca="false">IF(SUM(Q175:AI175)&gt;0,"",IF(SUM(Q175:AI175)=0,IF(O175&gt;0,1,"")))</f>
        <v/>
      </c>
      <c r="Q175" s="16" t="str">
        <f aca="false">IF(O175="🐭 Mouse",2,"")</f>
        <v/>
      </c>
      <c r="R175" s="16" t="str">
        <f aca="false">IF(O175="🕊 Pigeon",7,"")</f>
        <v/>
      </c>
      <c r="S175" s="16" t="n">
        <f aca="false">IF(O175="🐇 Rabbit",6,"")</f>
        <v>6</v>
      </c>
      <c r="T175" s="16" t="str">
        <f aca="false">IF(O175="🍼 Mammal",16,"")</f>
        <v/>
      </c>
      <c r="U175" s="16" t="str">
        <f aca="false">IF(O175="🐀 Rat",1,"")</f>
        <v/>
      </c>
      <c r="V175" s="16" t="str">
        <f aca="false">IF(O175="🐕 Dog",3,"")</f>
        <v/>
      </c>
      <c r="W175" s="16" t="str">
        <f aca="false">IF(O175="🐹 Guinea Pig",8,"")</f>
        <v/>
      </c>
      <c r="X175" s="16" t="str">
        <f aca="false">IF(O175="🐔 Chicken",9,"")</f>
        <v/>
      </c>
      <c r="Y175" s="16" t="str">
        <f aca="false">IF(O175="🐵 Monkey",5,"")</f>
        <v/>
      </c>
      <c r="Z175" s="16" t="str">
        <f aca="false">IF(O175="🐸 Frog",10,"")</f>
        <v/>
      </c>
      <c r="AA175" s="16" t="str">
        <f aca="false">IF(O175="🐈 Cat",4,"")</f>
        <v/>
      </c>
      <c r="AB175" s="16" t="str">
        <f aca="false">IF(O175="Gecko",15,"")</f>
        <v/>
      </c>
      <c r="AC175" s="16" t="str">
        <f aca="false">IF(O175="Skink",14,"")</f>
        <v/>
      </c>
      <c r="AD175" s="16" t="str">
        <f aca="false">IF(O175="🐄 Cattle",17,"")</f>
        <v/>
      </c>
      <c r="AE175" s="16" t="str">
        <f aca="false">IF(O175="🐷 Pig",19,"")</f>
        <v/>
      </c>
      <c r="AF175" s="16" t="str">
        <f aca="false">IF(O175="Squirrel",11,"")</f>
        <v/>
      </c>
      <c r="AG175" s="16" t="str">
        <f aca="false">IF(O175="🐝 Honey Bee",20,"")</f>
        <v/>
      </c>
      <c r="AH175" s="16" t="str">
        <f aca="false">IF(O175="🦆 Duck",12,"")</f>
        <v/>
      </c>
      <c r="AI175" s="16" t="str">
        <f aca="false">IF(O175="🐦 Bird",13,"")</f>
        <v/>
      </c>
      <c r="AJ175" s="41" t="s">
        <v>287</v>
      </c>
      <c r="AK175" s="40" t="s">
        <v>186</v>
      </c>
      <c r="AL175" s="42" t="s">
        <v>50</v>
      </c>
      <c r="AM175" s="40" t="s">
        <v>51</v>
      </c>
      <c r="AN175" s="40"/>
    </row>
    <row r="176" customFormat="false" ht="45" hidden="false" customHeight="true" outlineLevel="0" collapsed="false">
      <c r="A176" s="38" t="s">
        <v>277</v>
      </c>
      <c r="B176" s="38" t="n">
        <v>11</v>
      </c>
      <c r="C176" s="32" t="n">
        <f aca="false">B176+IF(H176="IV",-0.2,IF(H176="IP",-0.1,IF(H176="IM",0.1,IF(H176="SC",0.2,IF(H176="IC (cerebral)",-0.3,0)))))</f>
        <v>11</v>
      </c>
      <c r="D176" s="33" t="n">
        <f aca="false">VALUE(MID(AJ176,1,FIND(" ",AJ176)))</f>
        <v>0.13</v>
      </c>
      <c r="E176" s="34" t="n">
        <f aca="false">IF(G176="LD50 (median)",1,IF(G176="LDLo (lowest)",0,IF(G176="LD",-1,"")))</f>
        <v>1</v>
      </c>
      <c r="F176" s="34" t="n">
        <f aca="false">IF(O176="🐀 Rat",1,IF(O176="🐭 Mouse",2,IF(O176="🐕 Dog",3,IF(O176="🐵 Monkey",5,IF(O176="🐈 Cat",4,IF(O176="🐇 Rabbit",6,IF(O176="🕊 Pigeon",7,IF(O176="🐹 Guinea Pig",8,IF(O176="🐔 Chicken",9,IF(O176="🐸 Frog",10,IF(O176="🍼 Mammal",10,0)))))))))))</f>
        <v>2</v>
      </c>
      <c r="G176" s="39" t="s">
        <v>47</v>
      </c>
      <c r="H176" s="39" t="s">
        <v>93</v>
      </c>
      <c r="I176" s="14" t="str">
        <f aca="false">IF(H176="IC",-0.3,"")</f>
        <v/>
      </c>
      <c r="J176" s="14" t="str">
        <f aca="false">IF(H176="IV",-0.2,"")</f>
        <v/>
      </c>
      <c r="K176" s="14" t="str">
        <f aca="false">IF(H176="IP",-0.1,"")</f>
        <v/>
      </c>
      <c r="L176" s="14" t="str">
        <f aca="false">IF(H176="IM",0.1,"")</f>
        <v/>
      </c>
      <c r="M176" s="14" t="str">
        <f aca="false">IF(H176="SC",0.2,"")</f>
        <v/>
      </c>
      <c r="N176" s="15" t="n">
        <f aca="false">IF(H176="???",0.2,"")</f>
        <v>0.2</v>
      </c>
      <c r="O176" s="40" t="s">
        <v>22</v>
      </c>
      <c r="P176" s="17" t="str">
        <f aca="false">IF(SUM(Q176:AI176)&gt;0,"",IF(SUM(Q176:AI176)=0,IF(O176&gt;0,1,"")))</f>
        <v/>
      </c>
      <c r="Q176" s="16" t="n">
        <f aca="false">IF(O176="🐭 Mouse",2,"")</f>
        <v>2</v>
      </c>
      <c r="R176" s="16" t="str">
        <f aca="false">IF(O176="🕊 Pigeon",7,"")</f>
        <v/>
      </c>
      <c r="S176" s="16" t="str">
        <f aca="false">IF(O176="🐇 Rabbit",6,"")</f>
        <v/>
      </c>
      <c r="T176" s="16" t="str">
        <f aca="false">IF(O176="🍼 Mammal",16,"")</f>
        <v/>
      </c>
      <c r="U176" s="16" t="str">
        <f aca="false">IF(O176="🐀 Rat",1,"")</f>
        <v/>
      </c>
      <c r="V176" s="16" t="str">
        <f aca="false">IF(O176="🐕 Dog",3,"")</f>
        <v/>
      </c>
      <c r="W176" s="16" t="str">
        <f aca="false">IF(O176="🐹 Guinea Pig",8,"")</f>
        <v/>
      </c>
      <c r="X176" s="16" t="str">
        <f aca="false">IF(O176="🐔 Chicken",9,"")</f>
        <v/>
      </c>
      <c r="Y176" s="16" t="str">
        <f aca="false">IF(O176="🐵 Monkey",5,"")</f>
        <v/>
      </c>
      <c r="Z176" s="16" t="str">
        <f aca="false">IF(O176="🐸 Frog",10,"")</f>
        <v/>
      </c>
      <c r="AA176" s="16" t="str">
        <f aca="false">IF(O176="🐈 Cat",4,"")</f>
        <v/>
      </c>
      <c r="AB176" s="16" t="str">
        <f aca="false">IF(O176="Gecko",15,"")</f>
        <v/>
      </c>
      <c r="AC176" s="16" t="str">
        <f aca="false">IF(O176="Skink",14,"")</f>
        <v/>
      </c>
      <c r="AD176" s="16" t="str">
        <f aca="false">IF(O176="🐄 Cattle",17,"")</f>
        <v/>
      </c>
      <c r="AE176" s="16" t="str">
        <f aca="false">IF(O176="🐷 Pig",19,"")</f>
        <v/>
      </c>
      <c r="AF176" s="16" t="str">
        <f aca="false">IF(O176="Squirrel",11,"")</f>
        <v/>
      </c>
      <c r="AG176" s="16" t="str">
        <f aca="false">IF(O176="🐝 Honey Bee",20,"")</f>
        <v/>
      </c>
      <c r="AH176" s="16" t="str">
        <f aca="false">IF(O176="🦆 Duck",12,"")</f>
        <v/>
      </c>
      <c r="AI176" s="16" t="str">
        <f aca="false">IF(O176="🐦 Bird",13,"")</f>
        <v/>
      </c>
      <c r="AJ176" s="41" t="s">
        <v>211</v>
      </c>
      <c r="AK176" s="40" t="s">
        <v>288</v>
      </c>
      <c r="AL176" s="42" t="s">
        <v>50</v>
      </c>
      <c r="AM176" s="40" t="s">
        <v>51</v>
      </c>
      <c r="AN176" s="40"/>
    </row>
    <row r="177" customFormat="false" ht="30" hidden="false" customHeight="true" outlineLevel="0" collapsed="false">
      <c r="A177" s="38" t="s">
        <v>277</v>
      </c>
      <c r="B177" s="38" t="n">
        <v>11</v>
      </c>
      <c r="C177" s="32" t="n">
        <f aca="false">B177+IF(H177="IV",-0.2,IF(H177="IP",-0.1,IF(H177="IM",0.1,IF(H177="SC",0.2,IF(H177="IC (cerebral)",-0.3,0)))))</f>
        <v>10.8</v>
      </c>
      <c r="D177" s="33" t="n">
        <f aca="false">VALUE(MID(AJ177,1,FIND(" ",AJ177)))</f>
        <v>0.25</v>
      </c>
      <c r="E177" s="34" t="n">
        <f aca="false">IF(G177="LD50 (median)",1,IF(G177="LDLo (lowest)",0,IF(G177="LD",-1,"")))</f>
        <v>0</v>
      </c>
      <c r="F177" s="34" t="n">
        <f aca="false">IF(O177="🐀 Rat",1,IF(O177="🐭 Mouse",2,IF(O177="🐕 Dog",3,IF(O177="🐵 Monkey",5,IF(O177="🐈 Cat",4,IF(O177="🐇 Rabbit",6,IF(O177="🕊 Pigeon",7,IF(O177="🐹 Guinea Pig",8,IF(O177="🐔 Chicken",9,IF(O177="🐸 Frog",10,IF(O177="🍼 Mammal",10,0)))))))))))</f>
        <v>6</v>
      </c>
      <c r="G177" s="39" t="s">
        <v>53</v>
      </c>
      <c r="H177" s="39" t="s">
        <v>15</v>
      </c>
      <c r="I177" s="14" t="str">
        <f aca="false">IF(H177="IC",-0.3,"")</f>
        <v/>
      </c>
      <c r="J177" s="14" t="n">
        <f aca="false">IF(H177="IV",-0.2,"")</f>
        <v>-0.2</v>
      </c>
      <c r="K177" s="14" t="str">
        <f aca="false">IF(H177="IP",-0.1,"")</f>
        <v/>
      </c>
      <c r="L177" s="14" t="str">
        <f aca="false">IF(H177="IM",0.1,"")</f>
        <v/>
      </c>
      <c r="M177" s="14" t="str">
        <f aca="false">IF(H177="SC",0.2,"")</f>
        <v/>
      </c>
      <c r="N177" s="15" t="str">
        <f aca="false">IF(H177="???",0.2,"")</f>
        <v/>
      </c>
      <c r="O177" s="40" t="s">
        <v>24</v>
      </c>
      <c r="P177" s="17" t="str">
        <f aca="false">IF(SUM(Q177:AI177)&gt;0,"",IF(SUM(Q177:AI177)=0,IF(O177&gt;0,1,"")))</f>
        <v/>
      </c>
      <c r="Q177" s="16" t="str">
        <f aca="false">IF(O177="🐭 Mouse",2,"")</f>
        <v/>
      </c>
      <c r="R177" s="16" t="str">
        <f aca="false">IF(O177="🕊 Pigeon",7,"")</f>
        <v/>
      </c>
      <c r="S177" s="16" t="n">
        <f aca="false">IF(O177="🐇 Rabbit",6,"")</f>
        <v>6</v>
      </c>
      <c r="T177" s="16" t="str">
        <f aca="false">IF(O177="🍼 Mammal",16,"")</f>
        <v/>
      </c>
      <c r="U177" s="16" t="str">
        <f aca="false">IF(O177="🐀 Rat",1,"")</f>
        <v/>
      </c>
      <c r="V177" s="16" t="str">
        <f aca="false">IF(O177="🐕 Dog",3,"")</f>
        <v/>
      </c>
      <c r="W177" s="16" t="str">
        <f aca="false">IF(O177="🐹 Guinea Pig",8,"")</f>
        <v/>
      </c>
      <c r="X177" s="16" t="str">
        <f aca="false">IF(O177="🐔 Chicken",9,"")</f>
        <v/>
      </c>
      <c r="Y177" s="16" t="str">
        <f aca="false">IF(O177="🐵 Monkey",5,"")</f>
        <v/>
      </c>
      <c r="Z177" s="16" t="str">
        <f aca="false">IF(O177="🐸 Frog",10,"")</f>
        <v/>
      </c>
      <c r="AA177" s="16" t="str">
        <f aca="false">IF(O177="🐈 Cat",4,"")</f>
        <v/>
      </c>
      <c r="AB177" s="16" t="str">
        <f aca="false">IF(O177="Gecko",15,"")</f>
        <v/>
      </c>
      <c r="AC177" s="16" t="str">
        <f aca="false">IF(O177="Skink",14,"")</f>
        <v/>
      </c>
      <c r="AD177" s="16" t="str">
        <f aca="false">IF(O177="🐄 Cattle",17,"")</f>
        <v/>
      </c>
      <c r="AE177" s="16" t="str">
        <f aca="false">IF(O177="🐷 Pig",19,"")</f>
        <v/>
      </c>
      <c r="AF177" s="16" t="str">
        <f aca="false">IF(O177="Squirrel",11,"")</f>
        <v/>
      </c>
      <c r="AG177" s="16" t="str">
        <f aca="false">IF(O177="🐝 Honey Bee",20,"")</f>
        <v/>
      </c>
      <c r="AH177" s="16" t="str">
        <f aca="false">IF(O177="🦆 Duck",12,"")</f>
        <v/>
      </c>
      <c r="AI177" s="16" t="str">
        <f aca="false">IF(O177="🐦 Bird",13,"")</f>
        <v/>
      </c>
      <c r="AJ177" s="41" t="s">
        <v>241</v>
      </c>
      <c r="AK177" s="40" t="s">
        <v>289</v>
      </c>
      <c r="AL177" s="42" t="s">
        <v>50</v>
      </c>
      <c r="AM177" s="40" t="s">
        <v>51</v>
      </c>
      <c r="AN177" s="40"/>
    </row>
    <row r="178" customFormat="false" ht="30" hidden="false" customHeight="true" outlineLevel="0" collapsed="false">
      <c r="A178" s="38" t="s">
        <v>277</v>
      </c>
      <c r="B178" s="38" t="n">
        <v>11</v>
      </c>
      <c r="C178" s="32" t="n">
        <f aca="false">B178+IF(H178="IV",-0.2,IF(H178="IP",-0.1,IF(H178="IM",0.1,IF(H178="SC",0.2,IF(H178="IC (cerebral)",-0.3,0)))))</f>
        <v>10.9</v>
      </c>
      <c r="D178" s="33" t="n">
        <f aca="false">VALUE(MID(AJ178,1,FIND(" ",AJ178)))</f>
        <v>0.3</v>
      </c>
      <c r="E178" s="34" t="n">
        <f aca="false">IF(G178="LD50 (median)",1,IF(G178="LDLo (lowest)",0,IF(G178="LD",-1,"")))</f>
        <v>1</v>
      </c>
      <c r="F178" s="34" t="n">
        <f aca="false">IF(O178="🐀 Rat",1,IF(O178="🐭 Mouse",2,IF(O178="🐕 Dog",3,IF(O178="🐵 Monkey",5,IF(O178="🐈 Cat",4,IF(O178="🐇 Rabbit",6,IF(O178="🕊 Pigeon",7,IF(O178="🐹 Guinea Pig",8,IF(O178="🐔 Chicken",9,IF(O178="🐸 Frog",10,IF(O178="🍼 Mammal",10,0)))))))))))</f>
        <v>10</v>
      </c>
      <c r="G178" s="39" t="s">
        <v>47</v>
      </c>
      <c r="H178" s="39" t="s">
        <v>16</v>
      </c>
      <c r="I178" s="14" t="str">
        <f aca="false">IF(H178="IC",-0.3,"")</f>
        <v/>
      </c>
      <c r="J178" s="14" t="str">
        <f aca="false">IF(H178="IV",-0.2,"")</f>
        <v/>
      </c>
      <c r="K178" s="14" t="n">
        <f aca="false">IF(H178="IP",-0.1,"")</f>
        <v>-0.1</v>
      </c>
      <c r="L178" s="14" t="str">
        <f aca="false">IF(H178="IM",0.1,"")</f>
        <v/>
      </c>
      <c r="M178" s="14" t="str">
        <f aca="false">IF(H178="SC",0.2,"")</f>
        <v/>
      </c>
      <c r="N178" s="15" t="str">
        <f aca="false">IF(H178="???",0.2,"")</f>
        <v/>
      </c>
      <c r="O178" s="40" t="s">
        <v>25</v>
      </c>
      <c r="P178" s="17" t="str">
        <f aca="false">IF(SUM(Q178:AI178)&gt;0,"",IF(SUM(Q178:AI178)=0,IF(O178&gt;0,1,"")))</f>
        <v/>
      </c>
      <c r="Q178" s="16" t="str">
        <f aca="false">IF(O178="🐭 Mouse",2,"")</f>
        <v/>
      </c>
      <c r="R178" s="16" t="str">
        <f aca="false">IF(O178="🕊 Pigeon",7,"")</f>
        <v/>
      </c>
      <c r="S178" s="16" t="str">
        <f aca="false">IF(O178="🐇 Rabbit",6,"")</f>
        <v/>
      </c>
      <c r="T178" s="16" t="n">
        <f aca="false">IF(O178="🍼 Mammal",16,"")</f>
        <v>16</v>
      </c>
      <c r="U178" s="16" t="str">
        <f aca="false">IF(O178="🐀 Rat",1,"")</f>
        <v/>
      </c>
      <c r="V178" s="16" t="str">
        <f aca="false">IF(O178="🐕 Dog",3,"")</f>
        <v/>
      </c>
      <c r="W178" s="16" t="str">
        <f aca="false">IF(O178="🐹 Guinea Pig",8,"")</f>
        <v/>
      </c>
      <c r="X178" s="16" t="str">
        <f aca="false">IF(O178="🐔 Chicken",9,"")</f>
        <v/>
      </c>
      <c r="Y178" s="16" t="str">
        <f aca="false">IF(O178="🐵 Monkey",5,"")</f>
        <v/>
      </c>
      <c r="Z178" s="16" t="str">
        <f aca="false">IF(O178="🐸 Frog",10,"")</f>
        <v/>
      </c>
      <c r="AA178" s="16" t="str">
        <f aca="false">IF(O178="🐈 Cat",4,"")</f>
        <v/>
      </c>
      <c r="AB178" s="16" t="str">
        <f aca="false">IF(O178="Gecko",15,"")</f>
        <v/>
      </c>
      <c r="AC178" s="16" t="str">
        <f aca="false">IF(O178="Skink",14,"")</f>
        <v/>
      </c>
      <c r="AD178" s="16" t="str">
        <f aca="false">IF(O178="🐄 Cattle",17,"")</f>
        <v/>
      </c>
      <c r="AE178" s="16" t="str">
        <f aca="false">IF(O178="🐷 Pig",19,"")</f>
        <v/>
      </c>
      <c r="AF178" s="16" t="str">
        <f aca="false">IF(O178="Squirrel",11,"")</f>
        <v/>
      </c>
      <c r="AG178" s="16" t="str">
        <f aca="false">IF(O178="🐝 Honey Bee",20,"")</f>
        <v/>
      </c>
      <c r="AH178" s="16" t="str">
        <f aca="false">IF(O178="🦆 Duck",12,"")</f>
        <v/>
      </c>
      <c r="AI178" s="16" t="str">
        <f aca="false">IF(O178="🐦 Bird",13,"")</f>
        <v/>
      </c>
      <c r="AJ178" s="41" t="s">
        <v>136</v>
      </c>
      <c r="AK178" s="40" t="s">
        <v>79</v>
      </c>
      <c r="AL178" s="42" t="s">
        <v>50</v>
      </c>
      <c r="AM178" s="40" t="s">
        <v>51</v>
      </c>
      <c r="AN178" s="40"/>
    </row>
    <row r="179" customFormat="false" ht="45" hidden="false" customHeight="true" outlineLevel="0" collapsed="false">
      <c r="A179" s="38" t="s">
        <v>290</v>
      </c>
      <c r="B179" s="38" t="n">
        <v>11</v>
      </c>
      <c r="C179" s="32" t="n">
        <f aca="false">B179+IF(H179="IV",-0.2,IF(H179="IP",-0.1,IF(H179="IM",0.1,IF(H179="SC",0.2,IF(H179="IC (cerebral)",-0.3,0)))))</f>
        <v>10.8</v>
      </c>
      <c r="D179" s="33" t="n">
        <f aca="false">VALUE(MID(AJ179,1,FIND(" ",AJ179)))</f>
        <v>0.314</v>
      </c>
      <c r="E179" s="34" t="n">
        <f aca="false">IF(G179="LD50 (median)",1,IF(G179="LDLo (lowest)",0,IF(G179="LD",-1,"")))</f>
        <v>1</v>
      </c>
      <c r="F179" s="34" t="n">
        <f aca="false">IF(O179="🐀 Rat",1,IF(O179="🐭 Mouse",2,IF(O179="🐕 Dog",3,IF(O179="🐵 Monkey",5,IF(O179="🐈 Cat",4,IF(O179="🐇 Rabbit",6,IF(O179="🕊 Pigeon",7,IF(O179="🐹 Guinea Pig",8,IF(O179="🐔 Chicken",9,IF(O179="🐸 Frog",10,IF(O179="🍼 Mammal",10,0)))))))))))</f>
        <v>7</v>
      </c>
      <c r="G179" s="39" t="s">
        <v>47</v>
      </c>
      <c r="H179" s="39" t="s">
        <v>15</v>
      </c>
      <c r="I179" s="14" t="str">
        <f aca="false">IF(H179="IC",-0.3,"")</f>
        <v/>
      </c>
      <c r="J179" s="14" t="n">
        <f aca="false">IF(H179="IV",-0.2,"")</f>
        <v>-0.2</v>
      </c>
      <c r="K179" s="14" t="str">
        <f aca="false">IF(H179="IP",-0.1,"")</f>
        <v/>
      </c>
      <c r="L179" s="14" t="str">
        <f aca="false">IF(H179="IM",0.1,"")</f>
        <v/>
      </c>
      <c r="M179" s="14" t="str">
        <f aca="false">IF(H179="SC",0.2,"")</f>
        <v/>
      </c>
      <c r="N179" s="15" t="str">
        <f aca="false">IF(H179="???",0.2,"")</f>
        <v/>
      </c>
      <c r="O179" s="40" t="s">
        <v>23</v>
      </c>
      <c r="P179" s="17" t="str">
        <f aca="false">IF(SUM(Q179:AI179)&gt;0,"",IF(SUM(Q179:AI179)=0,IF(O179&gt;0,1,"")))</f>
        <v/>
      </c>
      <c r="Q179" s="16" t="str">
        <f aca="false">IF(O179="🐭 Mouse",2,"")</f>
        <v/>
      </c>
      <c r="R179" s="16" t="n">
        <f aca="false">IF(O179="🕊 Pigeon",7,"")</f>
        <v>7</v>
      </c>
      <c r="S179" s="16" t="str">
        <f aca="false">IF(O179="🐇 Rabbit",6,"")</f>
        <v/>
      </c>
      <c r="T179" s="16" t="str">
        <f aca="false">IF(O179="🍼 Mammal",16,"")</f>
        <v/>
      </c>
      <c r="U179" s="16" t="str">
        <f aca="false">IF(O179="🐀 Rat",1,"")</f>
        <v/>
      </c>
      <c r="V179" s="16" t="str">
        <f aca="false">IF(O179="🐕 Dog",3,"")</f>
        <v/>
      </c>
      <c r="W179" s="16" t="str">
        <f aca="false">IF(O179="🐹 Guinea Pig",8,"")</f>
        <v/>
      </c>
      <c r="X179" s="16" t="str">
        <f aca="false">IF(O179="🐔 Chicken",9,"")</f>
        <v/>
      </c>
      <c r="Y179" s="16" t="str">
        <f aca="false">IF(O179="🐵 Monkey",5,"")</f>
        <v/>
      </c>
      <c r="Z179" s="16" t="str">
        <f aca="false">IF(O179="🐸 Frog",10,"")</f>
        <v/>
      </c>
      <c r="AA179" s="16" t="str">
        <f aca="false">IF(O179="🐈 Cat",4,"")</f>
        <v/>
      </c>
      <c r="AB179" s="16" t="str">
        <f aca="false">IF(O179="Gecko",15,"")</f>
        <v/>
      </c>
      <c r="AC179" s="16" t="str">
        <f aca="false">IF(O179="Skink",14,"")</f>
        <v/>
      </c>
      <c r="AD179" s="16" t="str">
        <f aca="false">IF(O179="🐄 Cattle",17,"")</f>
        <v/>
      </c>
      <c r="AE179" s="16" t="str">
        <f aca="false">IF(O179="🐷 Pig",19,"")</f>
        <v/>
      </c>
      <c r="AF179" s="16" t="str">
        <f aca="false">IF(O179="Squirrel",11,"")</f>
        <v/>
      </c>
      <c r="AG179" s="16" t="str">
        <f aca="false">IF(O179="🐝 Honey Bee",20,"")</f>
        <v/>
      </c>
      <c r="AH179" s="16" t="str">
        <f aca="false">IF(O179="🦆 Duck",12,"")</f>
        <v/>
      </c>
      <c r="AI179" s="16" t="str">
        <f aca="false">IF(O179="🐦 Bird",13,"")</f>
        <v/>
      </c>
      <c r="AJ179" s="41" t="s">
        <v>244</v>
      </c>
      <c r="AK179" s="40" t="s">
        <v>164</v>
      </c>
      <c r="AL179" s="42" t="s">
        <v>50</v>
      </c>
      <c r="AM179" s="40" t="s">
        <v>51</v>
      </c>
      <c r="AN179" s="40"/>
    </row>
    <row r="180" customFormat="false" ht="30" hidden="false" customHeight="true" outlineLevel="0" collapsed="false">
      <c r="A180" s="38" t="s">
        <v>277</v>
      </c>
      <c r="B180" s="38" t="n">
        <v>11</v>
      </c>
      <c r="C180" s="32" t="n">
        <f aca="false">B180+IF(H180="IV",-0.2,IF(H180="IP",-0.1,IF(H180="IM",0.1,IF(H180="SC",0.2,IF(H180="IC (cerebral)",-0.3,0)))))</f>
        <v>10.8</v>
      </c>
      <c r="D180" s="33" t="n">
        <f aca="false">VALUE(MID(AJ180,1,FIND(" ",AJ180)))</f>
        <v>0.329</v>
      </c>
      <c r="E180" s="34" t="n">
        <f aca="false">IF(G180="LD50 (median)",1,IF(G180="LDLo (lowest)",0,IF(G180="LD",-1,"")))</f>
        <v>1</v>
      </c>
      <c r="F180" s="34" t="n">
        <f aca="false">IF(O180="🐀 Rat",1,IF(O180="🐭 Mouse",2,IF(O180="🐕 Dog",3,IF(O180="🐵 Monkey",5,IF(O180="🐈 Cat",4,IF(O180="🐇 Rabbit",6,IF(O180="🕊 Pigeon",7,IF(O180="🐹 Guinea Pig",8,IF(O180="🐔 Chicken",9,IF(O180="🐸 Frog",10,IF(O180="🍼 Mammal",10,0)))))))))))</f>
        <v>7</v>
      </c>
      <c r="G180" s="39" t="s">
        <v>47</v>
      </c>
      <c r="H180" s="39" t="s">
        <v>15</v>
      </c>
      <c r="I180" s="14" t="str">
        <f aca="false">IF(H180="IC",-0.3,"")</f>
        <v/>
      </c>
      <c r="J180" s="14" t="n">
        <f aca="false">IF(H180="IV",-0.2,"")</f>
        <v>-0.2</v>
      </c>
      <c r="K180" s="14" t="str">
        <f aca="false">IF(H180="IP",-0.1,"")</f>
        <v/>
      </c>
      <c r="L180" s="14" t="str">
        <f aca="false">IF(H180="IM",0.1,"")</f>
        <v/>
      </c>
      <c r="M180" s="14" t="str">
        <f aca="false">IF(H180="SC",0.2,"")</f>
        <v/>
      </c>
      <c r="N180" s="15" t="str">
        <f aca="false">IF(H180="???",0.2,"")</f>
        <v/>
      </c>
      <c r="O180" s="40" t="s">
        <v>23</v>
      </c>
      <c r="P180" s="17" t="str">
        <f aca="false">IF(SUM(Q180:AI180)&gt;0,"",IF(SUM(Q180:AI180)=0,IF(O180&gt;0,1,"")))</f>
        <v/>
      </c>
      <c r="Q180" s="16" t="str">
        <f aca="false">IF(O180="🐭 Mouse",2,"")</f>
        <v/>
      </c>
      <c r="R180" s="16" t="n">
        <f aca="false">IF(O180="🕊 Pigeon",7,"")</f>
        <v>7</v>
      </c>
      <c r="S180" s="16" t="str">
        <f aca="false">IF(O180="🐇 Rabbit",6,"")</f>
        <v/>
      </c>
      <c r="T180" s="16" t="str">
        <f aca="false">IF(O180="🍼 Mammal",16,"")</f>
        <v/>
      </c>
      <c r="U180" s="16" t="str">
        <f aca="false">IF(O180="🐀 Rat",1,"")</f>
        <v/>
      </c>
      <c r="V180" s="16" t="str">
        <f aca="false">IF(O180="🐕 Dog",3,"")</f>
        <v/>
      </c>
      <c r="W180" s="16" t="str">
        <f aca="false">IF(O180="🐹 Guinea Pig",8,"")</f>
        <v/>
      </c>
      <c r="X180" s="16" t="str">
        <f aca="false">IF(O180="🐔 Chicken",9,"")</f>
        <v/>
      </c>
      <c r="Y180" s="16" t="str">
        <f aca="false">IF(O180="🐵 Monkey",5,"")</f>
        <v/>
      </c>
      <c r="Z180" s="16" t="str">
        <f aca="false">IF(O180="🐸 Frog",10,"")</f>
        <v/>
      </c>
      <c r="AA180" s="16" t="str">
        <f aca="false">IF(O180="🐈 Cat",4,"")</f>
        <v/>
      </c>
      <c r="AB180" s="16" t="str">
        <f aca="false">IF(O180="Gecko",15,"")</f>
        <v/>
      </c>
      <c r="AC180" s="16" t="str">
        <f aca="false">IF(O180="Skink",14,"")</f>
        <v/>
      </c>
      <c r="AD180" s="16" t="str">
        <f aca="false">IF(O180="🐄 Cattle",17,"")</f>
        <v/>
      </c>
      <c r="AE180" s="16" t="str">
        <f aca="false">IF(O180="🐷 Pig",19,"")</f>
        <v/>
      </c>
      <c r="AF180" s="16" t="str">
        <f aca="false">IF(O180="Squirrel",11,"")</f>
        <v/>
      </c>
      <c r="AG180" s="16" t="str">
        <f aca="false">IF(O180="🐝 Honey Bee",20,"")</f>
        <v/>
      </c>
      <c r="AH180" s="16" t="str">
        <f aca="false">IF(O180="🦆 Duck",12,"")</f>
        <v/>
      </c>
      <c r="AI180" s="16" t="str">
        <f aca="false">IF(O180="🐦 Bird",13,"")</f>
        <v/>
      </c>
      <c r="AJ180" s="41" t="s">
        <v>291</v>
      </c>
      <c r="AK180" s="40" t="s">
        <v>160</v>
      </c>
      <c r="AL180" s="42" t="s">
        <v>50</v>
      </c>
      <c r="AM180" s="40" t="s">
        <v>51</v>
      </c>
      <c r="AN180" s="40"/>
    </row>
    <row r="181" customFormat="false" ht="45" hidden="false" customHeight="true" outlineLevel="0" collapsed="false">
      <c r="A181" s="38" t="s">
        <v>277</v>
      </c>
      <c r="B181" s="38" t="n">
        <v>11</v>
      </c>
      <c r="C181" s="32" t="n">
        <f aca="false">B181+IF(H181="IV",-0.2,IF(H181="IP",-0.1,IF(H181="IM",0.1,IF(H181="SC",0.2,IF(H181="IC (cerebral)",-0.3,0)))))</f>
        <v>10.8</v>
      </c>
      <c r="D181" s="33" t="n">
        <f aca="false">VALUE(MID(AJ181,1,FIND(" ",AJ181)))</f>
        <v>0.45</v>
      </c>
      <c r="E181" s="34" t="n">
        <f aca="false">IF(G181="LD50 (median)",1,IF(G181="LDLo (lowest)",0,IF(G181="LD",-1,"")))</f>
        <v>1</v>
      </c>
      <c r="F181" s="34" t="n">
        <f aca="false">IF(O181="🐀 Rat",1,IF(O181="🐭 Mouse",2,IF(O181="🐕 Dog",3,IF(O181="🐵 Monkey",5,IF(O181="🐈 Cat",4,IF(O181="🐇 Rabbit",6,IF(O181="🕊 Pigeon",7,IF(O181="🐹 Guinea Pig",8,IF(O181="🐔 Chicken",9,IF(O181="🐸 Frog",10,IF(O181="🍼 Mammal",10,0)))))))))))</f>
        <v>2</v>
      </c>
      <c r="G181" s="39" t="s">
        <v>47</v>
      </c>
      <c r="H181" s="39" t="s">
        <v>15</v>
      </c>
      <c r="I181" s="14" t="str">
        <f aca="false">IF(H181="IC",-0.3,"")</f>
        <v/>
      </c>
      <c r="J181" s="14" t="n">
        <f aca="false">IF(H181="IV",-0.2,"")</f>
        <v>-0.2</v>
      </c>
      <c r="K181" s="14" t="str">
        <f aca="false">IF(H181="IP",-0.1,"")</f>
        <v/>
      </c>
      <c r="L181" s="14" t="str">
        <f aca="false">IF(H181="IM",0.1,"")</f>
        <v/>
      </c>
      <c r="M181" s="14" t="str">
        <f aca="false">IF(H181="SC",0.2,"")</f>
        <v/>
      </c>
      <c r="N181" s="15" t="str">
        <f aca="false">IF(H181="???",0.2,"")</f>
        <v/>
      </c>
      <c r="O181" s="40" t="s">
        <v>22</v>
      </c>
      <c r="P181" s="17" t="str">
        <f aca="false">IF(SUM(Q181:AI181)&gt;0,"",IF(SUM(Q181:AI181)=0,IF(O181&gt;0,1,"")))</f>
        <v/>
      </c>
      <c r="Q181" s="16" t="n">
        <f aca="false">IF(O181="🐭 Mouse",2,"")</f>
        <v>2</v>
      </c>
      <c r="R181" s="16" t="str">
        <f aca="false">IF(O181="🕊 Pigeon",7,"")</f>
        <v/>
      </c>
      <c r="S181" s="16" t="str">
        <f aca="false">IF(O181="🐇 Rabbit",6,"")</f>
        <v/>
      </c>
      <c r="T181" s="16" t="str">
        <f aca="false">IF(O181="🍼 Mammal",16,"")</f>
        <v/>
      </c>
      <c r="U181" s="16" t="str">
        <f aca="false">IF(O181="🐀 Rat",1,"")</f>
        <v/>
      </c>
      <c r="V181" s="16" t="str">
        <f aca="false">IF(O181="🐕 Dog",3,"")</f>
        <v/>
      </c>
      <c r="W181" s="16" t="str">
        <f aca="false">IF(O181="🐹 Guinea Pig",8,"")</f>
        <v/>
      </c>
      <c r="X181" s="16" t="str">
        <f aca="false">IF(O181="🐔 Chicken",9,"")</f>
        <v/>
      </c>
      <c r="Y181" s="16" t="str">
        <f aca="false">IF(O181="🐵 Monkey",5,"")</f>
        <v/>
      </c>
      <c r="Z181" s="16" t="str">
        <f aca="false">IF(O181="🐸 Frog",10,"")</f>
        <v/>
      </c>
      <c r="AA181" s="16" t="str">
        <f aca="false">IF(O181="🐈 Cat",4,"")</f>
        <v/>
      </c>
      <c r="AB181" s="16" t="str">
        <f aca="false">IF(O181="Gecko",15,"")</f>
        <v/>
      </c>
      <c r="AC181" s="16" t="str">
        <f aca="false">IF(O181="Skink",14,"")</f>
        <v/>
      </c>
      <c r="AD181" s="16" t="str">
        <f aca="false">IF(O181="🐄 Cattle",17,"")</f>
        <v/>
      </c>
      <c r="AE181" s="16" t="str">
        <f aca="false">IF(O181="🐷 Pig",19,"")</f>
        <v/>
      </c>
      <c r="AF181" s="16" t="str">
        <f aca="false">IF(O181="Squirrel",11,"")</f>
        <v/>
      </c>
      <c r="AG181" s="16" t="str">
        <f aca="false">IF(O181="🐝 Honey Bee",20,"")</f>
        <v/>
      </c>
      <c r="AH181" s="16" t="str">
        <f aca="false">IF(O181="🦆 Duck",12,"")</f>
        <v/>
      </c>
      <c r="AI181" s="16" t="str">
        <f aca="false">IF(O181="🐦 Bird",13,"")</f>
        <v/>
      </c>
      <c r="AJ181" s="41" t="s">
        <v>220</v>
      </c>
      <c r="AK181" s="40" t="s">
        <v>292</v>
      </c>
      <c r="AL181" s="42" t="s">
        <v>50</v>
      </c>
      <c r="AM181" s="40" t="s">
        <v>51</v>
      </c>
      <c r="AN181" s="40"/>
    </row>
    <row r="182" customFormat="false" ht="30" hidden="false" customHeight="true" outlineLevel="0" collapsed="false">
      <c r="A182" s="38" t="s">
        <v>277</v>
      </c>
      <c r="B182" s="38" t="n">
        <v>11</v>
      </c>
      <c r="C182" s="32" t="n">
        <f aca="false">B182+IF(H182="IV",-0.2,IF(H182="IP",-0.1,IF(H182="IM",0.1,IF(H182="SC",0.2,IF(H182="IC (cerebral)",-0.3,0)))))</f>
        <v>11.2</v>
      </c>
      <c r="D182" s="33" t="n">
        <f aca="false">VALUE(MID(AJ182,1,FIND(" ",AJ182)))</f>
        <v>0.6</v>
      </c>
      <c r="E182" s="34" t="n">
        <f aca="false">IF(G182="LD50 (median)",1,IF(G182="LDLo (lowest)",0,IF(G182="LD",-1,"")))</f>
        <v>1</v>
      </c>
      <c r="F182" s="34" t="n">
        <f aca="false">IF(O182="🐀 Rat",1,IF(O182="🐭 Mouse",2,IF(O182="🐕 Dog",3,IF(O182="🐵 Monkey",5,IF(O182="🐈 Cat",4,IF(O182="🐇 Rabbit",6,IF(O182="🕊 Pigeon",7,IF(O182="🐹 Guinea Pig",8,IF(O182="🐔 Chicken",9,IF(O182="🐸 Frog",10,IF(O182="🍼 Mammal",10,0)))))))))))</f>
        <v>2</v>
      </c>
      <c r="G182" s="39" t="s">
        <v>47</v>
      </c>
      <c r="H182" s="39" t="s">
        <v>18</v>
      </c>
      <c r="I182" s="14" t="str">
        <f aca="false">IF(H182="IC",-0.3,"")</f>
        <v/>
      </c>
      <c r="J182" s="14" t="str">
        <f aca="false">IF(H182="IV",-0.2,"")</f>
        <v/>
      </c>
      <c r="K182" s="14" t="str">
        <f aca="false">IF(H182="IP",-0.1,"")</f>
        <v/>
      </c>
      <c r="L182" s="14" t="str">
        <f aca="false">IF(H182="IM",0.1,"")</f>
        <v/>
      </c>
      <c r="M182" s="14" t="n">
        <f aca="false">IF(H182="SC",0.2,"")</f>
        <v>0.2</v>
      </c>
      <c r="N182" s="15" t="str">
        <f aca="false">IF(H182="???",0.2,"")</f>
        <v/>
      </c>
      <c r="O182" s="40" t="s">
        <v>22</v>
      </c>
      <c r="P182" s="17" t="str">
        <f aca="false">IF(SUM(Q182:AI182)&gt;0,"",IF(SUM(Q182:AI182)=0,IF(O182&gt;0,1,"")))</f>
        <v/>
      </c>
      <c r="Q182" s="16" t="n">
        <f aca="false">IF(O182="🐭 Mouse",2,"")</f>
        <v>2</v>
      </c>
      <c r="R182" s="16" t="str">
        <f aca="false">IF(O182="🕊 Pigeon",7,"")</f>
        <v/>
      </c>
      <c r="S182" s="16" t="str">
        <f aca="false">IF(O182="🐇 Rabbit",6,"")</f>
        <v/>
      </c>
      <c r="T182" s="16" t="str">
        <f aca="false">IF(O182="🍼 Mammal",16,"")</f>
        <v/>
      </c>
      <c r="U182" s="16" t="str">
        <f aca="false">IF(O182="🐀 Rat",1,"")</f>
        <v/>
      </c>
      <c r="V182" s="16" t="str">
        <f aca="false">IF(O182="🐕 Dog",3,"")</f>
        <v/>
      </c>
      <c r="W182" s="16" t="str">
        <f aca="false">IF(O182="🐹 Guinea Pig",8,"")</f>
        <v/>
      </c>
      <c r="X182" s="16" t="str">
        <f aca="false">IF(O182="🐔 Chicken",9,"")</f>
        <v/>
      </c>
      <c r="Y182" s="16" t="str">
        <f aca="false">IF(O182="🐵 Monkey",5,"")</f>
        <v/>
      </c>
      <c r="Z182" s="16" t="str">
        <f aca="false">IF(O182="🐸 Frog",10,"")</f>
        <v/>
      </c>
      <c r="AA182" s="16" t="str">
        <f aca="false">IF(O182="🐈 Cat",4,"")</f>
        <v/>
      </c>
      <c r="AB182" s="16" t="str">
        <f aca="false">IF(O182="Gecko",15,"")</f>
        <v/>
      </c>
      <c r="AC182" s="16" t="str">
        <f aca="false">IF(O182="Skink",14,"")</f>
        <v/>
      </c>
      <c r="AD182" s="16" t="str">
        <f aca="false">IF(O182="🐄 Cattle",17,"")</f>
        <v/>
      </c>
      <c r="AE182" s="16" t="str">
        <f aca="false">IF(O182="🐷 Pig",19,"")</f>
        <v/>
      </c>
      <c r="AF182" s="16" t="str">
        <f aca="false">IF(O182="Squirrel",11,"")</f>
        <v/>
      </c>
      <c r="AG182" s="16" t="str">
        <f aca="false">IF(O182="🐝 Honey Bee",20,"")</f>
        <v/>
      </c>
      <c r="AH182" s="16" t="str">
        <f aca="false">IF(O182="🦆 Duck",12,"")</f>
        <v/>
      </c>
      <c r="AI182" s="16" t="str">
        <f aca="false">IF(O182="🐦 Bird",13,"")</f>
        <v/>
      </c>
      <c r="AJ182" s="41" t="s">
        <v>293</v>
      </c>
      <c r="AK182" s="40" t="s">
        <v>294</v>
      </c>
      <c r="AL182" s="42" t="s">
        <v>50</v>
      </c>
      <c r="AM182" s="40" t="s">
        <v>51</v>
      </c>
      <c r="AN182" s="40"/>
    </row>
    <row r="183" customFormat="false" ht="30" hidden="false" customHeight="true" outlineLevel="0" collapsed="false">
      <c r="A183" s="38" t="s">
        <v>290</v>
      </c>
      <c r="B183" s="38" t="n">
        <v>11</v>
      </c>
      <c r="C183" s="32" t="n">
        <f aca="false">B183+IF(H183="IV",-0.2,IF(H183="IP",-0.1,IF(H183="IM",0.1,IF(H183="SC",0.2,IF(H183="IC (cerebral)",-0.3,0)))))</f>
        <v>10.9</v>
      </c>
      <c r="D183" s="33" t="n">
        <f aca="false">VALUE(MID(AJ183,1,FIND(" ",AJ183)))</f>
        <v>0.667</v>
      </c>
      <c r="E183" s="34" t="n">
        <f aca="false">IF(G183="LD50 (median)",1,IF(G183="LDLo (lowest)",0,IF(G183="LD",-1,"")))</f>
        <v>1</v>
      </c>
      <c r="F183" s="34" t="n">
        <f aca="false">IF(O183="🐀 Rat",1,IF(O183="🐭 Mouse",2,IF(O183="🐕 Dog",3,IF(O183="🐵 Monkey",5,IF(O183="🐈 Cat",4,IF(O183="🐇 Rabbit",6,IF(O183="🕊 Pigeon",7,IF(O183="🐹 Guinea Pig",8,IF(O183="🐔 Chicken",9,IF(O183="🐸 Frog",10,IF(O183="🍼 Mammal",10,0)))))))))))</f>
        <v>2</v>
      </c>
      <c r="G183" s="39" t="s">
        <v>47</v>
      </c>
      <c r="H183" s="39" t="s">
        <v>16</v>
      </c>
      <c r="I183" s="14" t="str">
        <f aca="false">IF(H183="IC",-0.3,"")</f>
        <v/>
      </c>
      <c r="J183" s="14" t="str">
        <f aca="false">IF(H183="IV",-0.2,"")</f>
        <v/>
      </c>
      <c r="K183" s="14" t="n">
        <f aca="false">IF(H183="IP",-0.1,"")</f>
        <v>-0.1</v>
      </c>
      <c r="L183" s="14" t="str">
        <f aca="false">IF(H183="IM",0.1,"")</f>
        <v/>
      </c>
      <c r="M183" s="14" t="str">
        <f aca="false">IF(H183="SC",0.2,"")</f>
        <v/>
      </c>
      <c r="N183" s="15" t="str">
        <f aca="false">IF(H183="???",0.2,"")</f>
        <v/>
      </c>
      <c r="O183" s="40" t="s">
        <v>22</v>
      </c>
      <c r="P183" s="17" t="str">
        <f aca="false">IF(SUM(Q183:AI183)&gt;0,"",IF(SUM(Q183:AI183)=0,IF(O183&gt;0,1,"")))</f>
        <v/>
      </c>
      <c r="Q183" s="16" t="n">
        <f aca="false">IF(O183="🐭 Mouse",2,"")</f>
        <v>2</v>
      </c>
      <c r="R183" s="16" t="str">
        <f aca="false">IF(O183="🕊 Pigeon",7,"")</f>
        <v/>
      </c>
      <c r="S183" s="16" t="str">
        <f aca="false">IF(O183="🐇 Rabbit",6,"")</f>
        <v/>
      </c>
      <c r="T183" s="16" t="str">
        <f aca="false">IF(O183="🍼 Mammal",16,"")</f>
        <v/>
      </c>
      <c r="U183" s="16" t="str">
        <f aca="false">IF(O183="🐀 Rat",1,"")</f>
        <v/>
      </c>
      <c r="V183" s="16" t="str">
        <f aca="false">IF(O183="🐕 Dog",3,"")</f>
        <v/>
      </c>
      <c r="W183" s="16" t="str">
        <f aca="false">IF(O183="🐹 Guinea Pig",8,"")</f>
        <v/>
      </c>
      <c r="X183" s="16" t="str">
        <f aca="false">IF(O183="🐔 Chicken",9,"")</f>
        <v/>
      </c>
      <c r="Y183" s="16" t="str">
        <f aca="false">IF(O183="🐵 Monkey",5,"")</f>
        <v/>
      </c>
      <c r="Z183" s="16" t="str">
        <f aca="false">IF(O183="🐸 Frog",10,"")</f>
        <v/>
      </c>
      <c r="AA183" s="16" t="str">
        <f aca="false">IF(O183="🐈 Cat",4,"")</f>
        <v/>
      </c>
      <c r="AB183" s="16" t="str">
        <f aca="false">IF(O183="Gecko",15,"")</f>
        <v/>
      </c>
      <c r="AC183" s="16" t="str">
        <f aca="false">IF(O183="Skink",14,"")</f>
        <v/>
      </c>
      <c r="AD183" s="16" t="str">
        <f aca="false">IF(O183="🐄 Cattle",17,"")</f>
        <v/>
      </c>
      <c r="AE183" s="16" t="str">
        <f aca="false">IF(O183="🐷 Pig",19,"")</f>
        <v/>
      </c>
      <c r="AF183" s="16" t="str">
        <f aca="false">IF(O183="Squirrel",11,"")</f>
        <v/>
      </c>
      <c r="AG183" s="16" t="str">
        <f aca="false">IF(O183="🐝 Honey Bee",20,"")</f>
        <v/>
      </c>
      <c r="AH183" s="16" t="str">
        <f aca="false">IF(O183="🦆 Duck",12,"")</f>
        <v/>
      </c>
      <c r="AI183" s="16" t="str">
        <f aca="false">IF(O183="🐦 Bird",13,"")</f>
        <v/>
      </c>
      <c r="AJ183" s="41" t="s">
        <v>295</v>
      </c>
      <c r="AK183" s="40" t="s">
        <v>168</v>
      </c>
      <c r="AL183" s="42" t="s">
        <v>50</v>
      </c>
      <c r="AM183" s="40" t="s">
        <v>51</v>
      </c>
      <c r="AN183" s="40"/>
    </row>
    <row r="184" customFormat="false" ht="30" hidden="false" customHeight="true" outlineLevel="0" collapsed="false">
      <c r="A184" s="38" t="s">
        <v>290</v>
      </c>
      <c r="B184" s="38" t="n">
        <v>11</v>
      </c>
      <c r="C184" s="32" t="n">
        <f aca="false">B184+IF(H184="IV",-0.2,IF(H184="IP",-0.1,IF(H184="IM",0.1,IF(H184="SC",0.2,IF(H184="IC (cerebral)",-0.3,0)))))</f>
        <v>11</v>
      </c>
      <c r="D184" s="33" t="n">
        <f aca="false">VALUE(MID(AJ184,1,FIND(" ",AJ184)))</f>
        <v>0.7</v>
      </c>
      <c r="E184" s="34" t="n">
        <f aca="false">IF(G184="LD50 (median)",1,IF(G184="LDLo (lowest)",0,IF(G184="LD",-1,"")))</f>
        <v>0</v>
      </c>
      <c r="F184" s="34" t="n">
        <f aca="false">IF(O184="🐀 Rat",1,IF(O184="🐭 Mouse",2,IF(O184="🐕 Dog",3,IF(O184="🐵 Monkey",5,IF(O184="🐈 Cat",4,IF(O184="🐇 Rabbit",6,IF(O184="🕊 Pigeon",7,IF(O184="🐹 Guinea Pig",8,IF(O184="🐔 Chicken",9,IF(O184="🐸 Frog",10,IF(O184="🍼 Mammal",10,0)))))))))))</f>
        <v>10</v>
      </c>
      <c r="G184" s="39" t="s">
        <v>53</v>
      </c>
      <c r="H184" s="39" t="s">
        <v>93</v>
      </c>
      <c r="I184" s="14" t="str">
        <f aca="false">IF(H184="IC",-0.3,"")</f>
        <v/>
      </c>
      <c r="J184" s="14" t="str">
        <f aca="false">IF(H184="IV",-0.2,"")</f>
        <v/>
      </c>
      <c r="K184" s="14" t="str">
        <f aca="false">IF(H184="IP",-0.1,"")</f>
        <v/>
      </c>
      <c r="L184" s="14" t="str">
        <f aca="false">IF(H184="IM",0.1,"")</f>
        <v/>
      </c>
      <c r="M184" s="14" t="str">
        <f aca="false">IF(H184="SC",0.2,"")</f>
        <v/>
      </c>
      <c r="N184" s="15" t="n">
        <f aca="false">IF(H184="???",0.2,"")</f>
        <v>0.2</v>
      </c>
      <c r="O184" s="40" t="s">
        <v>25</v>
      </c>
      <c r="P184" s="17" t="str">
        <f aca="false">IF(SUM(Q184:AI184)&gt;0,"",IF(SUM(Q184:AI184)=0,IF(O184&gt;0,1,"")))</f>
        <v/>
      </c>
      <c r="Q184" s="16" t="str">
        <f aca="false">IF(O184="🐭 Mouse",2,"")</f>
        <v/>
      </c>
      <c r="R184" s="16" t="str">
        <f aca="false">IF(O184="🕊 Pigeon",7,"")</f>
        <v/>
      </c>
      <c r="S184" s="16" t="str">
        <f aca="false">IF(O184="🐇 Rabbit",6,"")</f>
        <v/>
      </c>
      <c r="T184" s="16" t="n">
        <f aca="false">IF(O184="🍼 Mammal",16,"")</f>
        <v>16</v>
      </c>
      <c r="U184" s="16" t="str">
        <f aca="false">IF(O184="🐀 Rat",1,"")</f>
        <v/>
      </c>
      <c r="V184" s="16" t="str">
        <f aca="false">IF(O184="🐕 Dog",3,"")</f>
        <v/>
      </c>
      <c r="W184" s="16" t="str">
        <f aca="false">IF(O184="🐹 Guinea Pig",8,"")</f>
        <v/>
      </c>
      <c r="X184" s="16" t="str">
        <f aca="false">IF(O184="🐔 Chicken",9,"")</f>
        <v/>
      </c>
      <c r="Y184" s="16" t="str">
        <f aca="false">IF(O184="🐵 Monkey",5,"")</f>
        <v/>
      </c>
      <c r="Z184" s="16" t="str">
        <f aca="false">IF(O184="🐸 Frog",10,"")</f>
        <v/>
      </c>
      <c r="AA184" s="16" t="str">
        <f aca="false">IF(O184="🐈 Cat",4,"")</f>
        <v/>
      </c>
      <c r="AB184" s="16" t="str">
        <f aca="false">IF(O184="Gecko",15,"")</f>
        <v/>
      </c>
      <c r="AC184" s="16" t="str">
        <f aca="false">IF(O184="Skink",14,"")</f>
        <v/>
      </c>
      <c r="AD184" s="16" t="str">
        <f aca="false">IF(O184="🐄 Cattle",17,"")</f>
        <v/>
      </c>
      <c r="AE184" s="16" t="str">
        <f aca="false">IF(O184="🐷 Pig",19,"")</f>
        <v/>
      </c>
      <c r="AF184" s="16" t="str">
        <f aca="false">IF(O184="Squirrel",11,"")</f>
        <v/>
      </c>
      <c r="AG184" s="16" t="str">
        <f aca="false">IF(O184="🐝 Honey Bee",20,"")</f>
        <v/>
      </c>
      <c r="AH184" s="16" t="str">
        <f aca="false">IF(O184="🦆 Duck",12,"")</f>
        <v/>
      </c>
      <c r="AI184" s="16" t="str">
        <f aca="false">IF(O184="🐦 Bird",13,"")</f>
        <v/>
      </c>
      <c r="AJ184" s="41" t="s">
        <v>177</v>
      </c>
      <c r="AK184" s="40" t="s">
        <v>178</v>
      </c>
      <c r="AL184" s="42" t="s">
        <v>50</v>
      </c>
      <c r="AM184" s="40" t="s">
        <v>51</v>
      </c>
      <c r="AN184" s="40"/>
    </row>
    <row r="185" customFormat="false" ht="30" hidden="false" customHeight="true" outlineLevel="0" collapsed="false">
      <c r="A185" s="38" t="s">
        <v>277</v>
      </c>
      <c r="B185" s="38" t="n">
        <v>11</v>
      </c>
      <c r="C185" s="32" t="n">
        <f aca="false">B185+IF(H185="IV",-0.2,IF(H185="IP",-0.1,IF(H185="IM",0.1,IF(H185="SC",0.2,IF(H185="IC (cerebral)",-0.3,0)))))</f>
        <v>11</v>
      </c>
      <c r="D185" s="33" t="n">
        <f aca="false">VALUE(MID(AJ185,1,FIND(" ",AJ185)))</f>
        <v>0.7</v>
      </c>
      <c r="E185" s="34" t="n">
        <f aca="false">IF(G185="LD50 (median)",1,IF(G185="LDLo (lowest)",0,IF(G185="LD",-1,"")))</f>
        <v>0</v>
      </c>
      <c r="F185" s="34" t="n">
        <f aca="false">IF(O185="🐀 Rat",1,IF(O185="🐭 Mouse",2,IF(O185="🐕 Dog",3,IF(O185="🐵 Monkey",5,IF(O185="🐈 Cat",4,IF(O185="🐇 Rabbit",6,IF(O185="🕊 Pigeon",7,IF(O185="🐹 Guinea Pig",8,IF(O185="🐔 Chicken",9,IF(O185="🐸 Frog",10,IF(O185="🍼 Mammal",10,0)))))))))))</f>
        <v>10</v>
      </c>
      <c r="G185" s="39" t="s">
        <v>53</v>
      </c>
      <c r="H185" s="39" t="s">
        <v>93</v>
      </c>
      <c r="I185" s="14" t="str">
        <f aca="false">IF(H185="IC",-0.3,"")</f>
        <v/>
      </c>
      <c r="J185" s="14" t="str">
        <f aca="false">IF(H185="IV",-0.2,"")</f>
        <v/>
      </c>
      <c r="K185" s="14" t="str">
        <f aca="false">IF(H185="IP",-0.1,"")</f>
        <v/>
      </c>
      <c r="L185" s="14" t="str">
        <f aca="false">IF(H185="IM",0.1,"")</f>
        <v/>
      </c>
      <c r="M185" s="14" t="str">
        <f aca="false">IF(H185="SC",0.2,"")</f>
        <v/>
      </c>
      <c r="N185" s="15" t="n">
        <f aca="false">IF(H185="???",0.2,"")</f>
        <v>0.2</v>
      </c>
      <c r="O185" s="40" t="s">
        <v>25</v>
      </c>
      <c r="P185" s="17" t="str">
        <f aca="false">IF(SUM(Q185:AI185)&gt;0,"",IF(SUM(Q185:AI185)=0,IF(O185&gt;0,1,"")))</f>
        <v/>
      </c>
      <c r="Q185" s="16" t="str">
        <f aca="false">IF(O185="🐭 Mouse",2,"")</f>
        <v/>
      </c>
      <c r="R185" s="16" t="str">
        <f aca="false">IF(O185="🕊 Pigeon",7,"")</f>
        <v/>
      </c>
      <c r="S185" s="16" t="str">
        <f aca="false">IF(O185="🐇 Rabbit",6,"")</f>
        <v/>
      </c>
      <c r="T185" s="16" t="n">
        <f aca="false">IF(O185="🍼 Mammal",16,"")</f>
        <v>16</v>
      </c>
      <c r="U185" s="16" t="str">
        <f aca="false">IF(O185="🐀 Rat",1,"")</f>
        <v/>
      </c>
      <c r="V185" s="16" t="str">
        <f aca="false">IF(O185="🐕 Dog",3,"")</f>
        <v/>
      </c>
      <c r="W185" s="16" t="str">
        <f aca="false">IF(O185="🐹 Guinea Pig",8,"")</f>
        <v/>
      </c>
      <c r="X185" s="16" t="str">
        <f aca="false">IF(O185="🐔 Chicken",9,"")</f>
        <v/>
      </c>
      <c r="Y185" s="16" t="str">
        <f aca="false">IF(O185="🐵 Monkey",5,"")</f>
        <v/>
      </c>
      <c r="Z185" s="16" t="str">
        <f aca="false">IF(O185="🐸 Frog",10,"")</f>
        <v/>
      </c>
      <c r="AA185" s="16" t="str">
        <f aca="false">IF(O185="🐈 Cat",4,"")</f>
        <v/>
      </c>
      <c r="AB185" s="16" t="str">
        <f aca="false">IF(O185="Gecko",15,"")</f>
        <v/>
      </c>
      <c r="AC185" s="16" t="str">
        <f aca="false">IF(O185="Skink",14,"")</f>
        <v/>
      </c>
      <c r="AD185" s="16" t="str">
        <f aca="false">IF(O185="🐄 Cattle",17,"")</f>
        <v/>
      </c>
      <c r="AE185" s="16" t="str">
        <f aca="false">IF(O185="🐷 Pig",19,"")</f>
        <v/>
      </c>
      <c r="AF185" s="16" t="str">
        <f aca="false">IF(O185="Squirrel",11,"")</f>
        <v/>
      </c>
      <c r="AG185" s="16" t="str">
        <f aca="false">IF(O185="🐝 Honey Bee",20,"")</f>
        <v/>
      </c>
      <c r="AH185" s="16" t="str">
        <f aca="false">IF(O185="🦆 Duck",12,"")</f>
        <v/>
      </c>
      <c r="AI185" s="16" t="str">
        <f aca="false">IF(O185="🐦 Bird",13,"")</f>
        <v/>
      </c>
      <c r="AJ185" s="41" t="s">
        <v>177</v>
      </c>
      <c r="AK185" s="40" t="s">
        <v>178</v>
      </c>
      <c r="AL185" s="42" t="s">
        <v>50</v>
      </c>
      <c r="AM185" s="40" t="s">
        <v>51</v>
      </c>
      <c r="AN185" s="40"/>
    </row>
    <row r="186" customFormat="false" ht="30" hidden="false" customHeight="true" outlineLevel="0" collapsed="false">
      <c r="A186" s="38" t="s">
        <v>290</v>
      </c>
      <c r="B186" s="38" t="n">
        <v>11</v>
      </c>
      <c r="C186" s="32" t="n">
        <f aca="false">B186+IF(H186="IV",-0.2,IF(H186="IP",-0.1,IF(H186="IM",0.1,IF(H186="SC",0.2,IF(H186="IC (cerebral)",-0.3,0)))))</f>
        <v>10.8</v>
      </c>
      <c r="D186" s="33" t="n">
        <f aca="false">VALUE(MID(AJ186,1,FIND(" ",AJ186)))</f>
        <v>1.244</v>
      </c>
      <c r="E186" s="34" t="n">
        <f aca="false">IF(G186="LD50 (median)",1,IF(G186="LDLo (lowest)",0,IF(G186="LD",-1,"")))</f>
        <v>1</v>
      </c>
      <c r="F186" s="34" t="n">
        <f aca="false">IF(O186="🐀 Rat",1,IF(O186="🐭 Mouse",2,IF(O186="🐕 Dog",3,IF(O186="🐵 Monkey",5,IF(O186="🐈 Cat",4,IF(O186="🐇 Rabbit",6,IF(O186="🕊 Pigeon",7,IF(O186="🐹 Guinea Pig",8,IF(O186="🐔 Chicken",9,IF(O186="🐸 Frog",10,IF(O186="🍼 Mammal",10,0)))))))))))</f>
        <v>2</v>
      </c>
      <c r="G186" s="39" t="s">
        <v>47</v>
      </c>
      <c r="H186" s="39" t="s">
        <v>15</v>
      </c>
      <c r="I186" s="14" t="str">
        <f aca="false">IF(H186="IC",-0.3,"")</f>
        <v/>
      </c>
      <c r="J186" s="14" t="n">
        <f aca="false">IF(H186="IV",-0.2,"")</f>
        <v>-0.2</v>
      </c>
      <c r="K186" s="14" t="str">
        <f aca="false">IF(H186="IP",-0.1,"")</f>
        <v/>
      </c>
      <c r="L186" s="14" t="str">
        <f aca="false">IF(H186="IM",0.1,"")</f>
        <v/>
      </c>
      <c r="M186" s="14" t="str">
        <f aca="false">IF(H186="SC",0.2,"")</f>
        <v/>
      </c>
      <c r="N186" s="15" t="str">
        <f aca="false">IF(H186="???",0.2,"")</f>
        <v/>
      </c>
      <c r="O186" s="40" t="s">
        <v>22</v>
      </c>
      <c r="P186" s="17" t="str">
        <f aca="false">IF(SUM(Q186:AI186)&gt;0,"",IF(SUM(Q186:AI186)=0,IF(O186&gt;0,1,"")))</f>
        <v/>
      </c>
      <c r="Q186" s="16" t="n">
        <f aca="false">IF(O186="🐭 Mouse",2,"")</f>
        <v>2</v>
      </c>
      <c r="R186" s="16" t="str">
        <f aca="false">IF(O186="🕊 Pigeon",7,"")</f>
        <v/>
      </c>
      <c r="S186" s="16" t="str">
        <f aca="false">IF(O186="🐇 Rabbit",6,"")</f>
        <v/>
      </c>
      <c r="T186" s="16" t="str">
        <f aca="false">IF(O186="🍼 Mammal",16,"")</f>
        <v/>
      </c>
      <c r="U186" s="16" t="str">
        <f aca="false">IF(O186="🐀 Rat",1,"")</f>
        <v/>
      </c>
      <c r="V186" s="16" t="str">
        <f aca="false">IF(O186="🐕 Dog",3,"")</f>
        <v/>
      </c>
      <c r="W186" s="16" t="str">
        <f aca="false">IF(O186="🐹 Guinea Pig",8,"")</f>
        <v/>
      </c>
      <c r="X186" s="16" t="str">
        <f aca="false">IF(O186="🐔 Chicken",9,"")</f>
        <v/>
      </c>
      <c r="Y186" s="16" t="str">
        <f aca="false">IF(O186="🐵 Monkey",5,"")</f>
        <v/>
      </c>
      <c r="Z186" s="16" t="str">
        <f aca="false">IF(O186="🐸 Frog",10,"")</f>
        <v/>
      </c>
      <c r="AA186" s="16" t="str">
        <f aca="false">IF(O186="🐈 Cat",4,"")</f>
        <v/>
      </c>
      <c r="AB186" s="16" t="str">
        <f aca="false">IF(O186="Gecko",15,"")</f>
        <v/>
      </c>
      <c r="AC186" s="16" t="str">
        <f aca="false">IF(O186="Skink",14,"")</f>
        <v/>
      </c>
      <c r="AD186" s="16" t="str">
        <f aca="false">IF(O186="🐄 Cattle",17,"")</f>
        <v/>
      </c>
      <c r="AE186" s="16" t="str">
        <f aca="false">IF(O186="🐷 Pig",19,"")</f>
        <v/>
      </c>
      <c r="AF186" s="16" t="str">
        <f aca="false">IF(O186="Squirrel",11,"")</f>
        <v/>
      </c>
      <c r="AG186" s="16" t="str">
        <f aca="false">IF(O186="🐝 Honey Bee",20,"")</f>
        <v/>
      </c>
      <c r="AH186" s="16" t="str">
        <f aca="false">IF(O186="🦆 Duck",12,"")</f>
        <v/>
      </c>
      <c r="AI186" s="16" t="str">
        <f aca="false">IF(O186="🐦 Bird",13,"")</f>
        <v/>
      </c>
      <c r="AJ186" s="41" t="s">
        <v>296</v>
      </c>
      <c r="AK186" s="40" t="s">
        <v>168</v>
      </c>
      <c r="AL186" s="42" t="s">
        <v>50</v>
      </c>
      <c r="AM186" s="40" t="s">
        <v>51</v>
      </c>
      <c r="AN186" s="40"/>
    </row>
    <row r="187" customFormat="false" ht="30" hidden="false" customHeight="true" outlineLevel="0" collapsed="false">
      <c r="A187" s="38" t="s">
        <v>277</v>
      </c>
      <c r="B187" s="38" t="n">
        <v>11</v>
      </c>
      <c r="C187" s="32" t="n">
        <f aca="false">B187+IF(H187="IV",-0.2,IF(H187="IP",-0.1,IF(H187="IM",0.1,IF(H187="SC",0.2,IF(H187="IC (cerebral)",-0.3,0)))))</f>
        <v>11.1</v>
      </c>
      <c r="D187" s="33" t="n">
        <f aca="false">VALUE(MID(AJ187,1,FIND(" ",AJ187)))</f>
        <v>1.4</v>
      </c>
      <c r="E187" s="34" t="n">
        <f aca="false">IF(G187="LD50 (median)",1,IF(G187="LDLo (lowest)",0,IF(G187="LD",-1,"")))</f>
        <v>1</v>
      </c>
      <c r="F187" s="34" t="n">
        <f aca="false">IF(O187="🐀 Rat",1,IF(O187="🐭 Mouse",2,IF(O187="🐕 Dog",3,IF(O187="🐵 Monkey",5,IF(O187="🐈 Cat",4,IF(O187="🐇 Rabbit",6,IF(O187="🕊 Pigeon",7,IF(O187="🐹 Guinea Pig",8,IF(O187="🐔 Chicken",9,IF(O187="🐸 Frog",10,IF(O187="🍼 Mammal",10,0)))))))))))</f>
        <v>2</v>
      </c>
      <c r="G187" s="39" t="s">
        <v>47</v>
      </c>
      <c r="H187" s="39" t="s">
        <v>17</v>
      </c>
      <c r="I187" s="14" t="str">
        <f aca="false">IF(H187="IC",-0.3,"")</f>
        <v/>
      </c>
      <c r="J187" s="14" t="str">
        <f aca="false">IF(H187="IV",-0.2,"")</f>
        <v/>
      </c>
      <c r="K187" s="14" t="str">
        <f aca="false">IF(H187="IP",-0.1,"")</f>
        <v/>
      </c>
      <c r="L187" s="14" t="n">
        <f aca="false">IF(H187="IM",0.1,"")</f>
        <v>0.1</v>
      </c>
      <c r="M187" s="14" t="str">
        <f aca="false">IF(H187="SC",0.2,"")</f>
        <v/>
      </c>
      <c r="N187" s="15" t="str">
        <f aca="false">IF(H187="???",0.2,"")</f>
        <v/>
      </c>
      <c r="O187" s="40" t="s">
        <v>22</v>
      </c>
      <c r="P187" s="17" t="str">
        <f aca="false">IF(SUM(Q187:AI187)&gt;0,"",IF(SUM(Q187:AI187)=0,IF(O187&gt;0,1,"")))</f>
        <v/>
      </c>
      <c r="Q187" s="16" t="n">
        <f aca="false">IF(O187="🐭 Mouse",2,"")</f>
        <v>2</v>
      </c>
      <c r="R187" s="16" t="str">
        <f aca="false">IF(O187="🕊 Pigeon",7,"")</f>
        <v/>
      </c>
      <c r="S187" s="16" t="str">
        <f aca="false">IF(O187="🐇 Rabbit",6,"")</f>
        <v/>
      </c>
      <c r="T187" s="16" t="str">
        <f aca="false">IF(O187="🍼 Mammal",16,"")</f>
        <v/>
      </c>
      <c r="U187" s="16" t="str">
        <f aca="false">IF(O187="🐀 Rat",1,"")</f>
        <v/>
      </c>
      <c r="V187" s="16" t="str">
        <f aca="false">IF(O187="🐕 Dog",3,"")</f>
        <v/>
      </c>
      <c r="W187" s="16" t="str">
        <f aca="false">IF(O187="🐹 Guinea Pig",8,"")</f>
        <v/>
      </c>
      <c r="X187" s="16" t="str">
        <f aca="false">IF(O187="🐔 Chicken",9,"")</f>
        <v/>
      </c>
      <c r="Y187" s="16" t="str">
        <f aca="false">IF(O187="🐵 Monkey",5,"")</f>
        <v/>
      </c>
      <c r="Z187" s="16" t="str">
        <f aca="false">IF(O187="🐸 Frog",10,"")</f>
        <v/>
      </c>
      <c r="AA187" s="16" t="str">
        <f aca="false">IF(O187="🐈 Cat",4,"")</f>
        <v/>
      </c>
      <c r="AB187" s="16" t="str">
        <f aca="false">IF(O187="Gecko",15,"")</f>
        <v/>
      </c>
      <c r="AC187" s="16" t="str">
        <f aca="false">IF(O187="Skink",14,"")</f>
        <v/>
      </c>
      <c r="AD187" s="16" t="str">
        <f aca="false">IF(O187="🐄 Cattle",17,"")</f>
        <v/>
      </c>
      <c r="AE187" s="16" t="str">
        <f aca="false">IF(O187="🐷 Pig",19,"")</f>
        <v/>
      </c>
      <c r="AF187" s="16" t="str">
        <f aca="false">IF(O187="Squirrel",11,"")</f>
        <v/>
      </c>
      <c r="AG187" s="16" t="str">
        <f aca="false">IF(O187="🐝 Honey Bee",20,"")</f>
        <v/>
      </c>
      <c r="AH187" s="16" t="str">
        <f aca="false">IF(O187="🦆 Duck",12,"")</f>
        <v/>
      </c>
      <c r="AI187" s="16" t="str">
        <f aca="false">IF(O187="🐦 Bird",13,"")</f>
        <v/>
      </c>
      <c r="AJ187" s="41" t="s">
        <v>110</v>
      </c>
      <c r="AK187" s="40" t="s">
        <v>179</v>
      </c>
      <c r="AL187" s="42" t="s">
        <v>50</v>
      </c>
      <c r="AM187" s="40" t="s">
        <v>51</v>
      </c>
      <c r="AN187" s="40"/>
    </row>
    <row r="188" customFormat="false" ht="30" hidden="false" customHeight="true" outlineLevel="0" collapsed="false">
      <c r="A188" s="38" t="s">
        <v>275</v>
      </c>
      <c r="B188" s="38" t="n">
        <v>11</v>
      </c>
      <c r="C188" s="32" t="n">
        <f aca="false">B188+IF(H188="IV",-0.2,IF(H188="IP",-0.1,IF(H188="IM",0.1,IF(H188="SC",0.2,IF(H188="IC (cerebral)",-0.3,0)))))</f>
        <v>10.8</v>
      </c>
      <c r="D188" s="33" t="n">
        <f aca="false">VALUE(MID(AJ188,1,FIND(" ",AJ188)))</f>
        <v>1.405</v>
      </c>
      <c r="E188" s="34" t="n">
        <f aca="false">IF(G188="LD50 (median)",1,IF(G188="LDLo (lowest)",0,IF(G188="LD",-1,"")))</f>
        <v>1</v>
      </c>
      <c r="F188" s="34" t="n">
        <f aca="false">IF(O188="🐀 Rat",1,IF(O188="🐭 Mouse",2,IF(O188="🐕 Dog",3,IF(O188="🐵 Monkey",5,IF(O188="🐈 Cat",4,IF(O188="🐇 Rabbit",6,IF(O188="🕊 Pigeon",7,IF(O188="🐹 Guinea Pig",8,IF(O188="🐔 Chicken",9,IF(O188="🐸 Frog",10,IF(O188="🍼 Mammal",10,0)))))))))))</f>
        <v>2</v>
      </c>
      <c r="G188" s="39" t="s">
        <v>47</v>
      </c>
      <c r="H188" s="39" t="s">
        <v>15</v>
      </c>
      <c r="I188" s="14" t="str">
        <f aca="false">IF(H188="IC",-0.3,"")</f>
        <v/>
      </c>
      <c r="J188" s="14" t="n">
        <f aca="false">IF(H188="IV",-0.2,"")</f>
        <v>-0.2</v>
      </c>
      <c r="K188" s="14" t="str">
        <f aca="false">IF(H188="IP",-0.1,"")</f>
        <v/>
      </c>
      <c r="L188" s="14" t="str">
        <f aca="false">IF(H188="IM",0.1,"")</f>
        <v/>
      </c>
      <c r="M188" s="14" t="str">
        <f aca="false">IF(H188="SC",0.2,"")</f>
        <v/>
      </c>
      <c r="N188" s="15" t="str">
        <f aca="false">IF(H188="???",0.2,"")</f>
        <v/>
      </c>
      <c r="O188" s="40" t="s">
        <v>22</v>
      </c>
      <c r="P188" s="17" t="str">
        <f aca="false">IF(SUM(Q188:AI188)&gt;0,"",IF(SUM(Q188:AI188)=0,IF(O188&gt;0,1,"")))</f>
        <v/>
      </c>
      <c r="Q188" s="16" t="n">
        <f aca="false">IF(O188="🐭 Mouse",2,"")</f>
        <v>2</v>
      </c>
      <c r="R188" s="16" t="str">
        <f aca="false">IF(O188="🕊 Pigeon",7,"")</f>
        <v/>
      </c>
      <c r="S188" s="16" t="str">
        <f aca="false">IF(O188="🐇 Rabbit",6,"")</f>
        <v/>
      </c>
      <c r="T188" s="16" t="str">
        <f aca="false">IF(O188="🍼 Mammal",16,"")</f>
        <v/>
      </c>
      <c r="U188" s="16" t="str">
        <f aca="false">IF(O188="🐀 Rat",1,"")</f>
        <v/>
      </c>
      <c r="V188" s="16" t="str">
        <f aca="false">IF(O188="🐕 Dog",3,"")</f>
        <v/>
      </c>
      <c r="W188" s="16" t="str">
        <f aca="false">IF(O188="🐹 Guinea Pig",8,"")</f>
        <v/>
      </c>
      <c r="X188" s="16" t="str">
        <f aca="false">IF(O188="🐔 Chicken",9,"")</f>
        <v/>
      </c>
      <c r="Y188" s="16" t="str">
        <f aca="false">IF(O188="🐵 Monkey",5,"")</f>
        <v/>
      </c>
      <c r="Z188" s="16" t="str">
        <f aca="false">IF(O188="🐸 Frog",10,"")</f>
        <v/>
      </c>
      <c r="AA188" s="16" t="str">
        <f aca="false">IF(O188="🐈 Cat",4,"")</f>
        <v/>
      </c>
      <c r="AB188" s="16" t="str">
        <f aca="false">IF(O188="Gecko",15,"")</f>
        <v/>
      </c>
      <c r="AC188" s="16" t="str">
        <f aca="false">IF(O188="Skink",14,"")</f>
        <v/>
      </c>
      <c r="AD188" s="16" t="str">
        <f aca="false">IF(O188="🐄 Cattle",17,"")</f>
        <v/>
      </c>
      <c r="AE188" s="16" t="str">
        <f aca="false">IF(O188="🐷 Pig",19,"")</f>
        <v/>
      </c>
      <c r="AF188" s="16" t="str">
        <f aca="false">IF(O188="Squirrel",11,"")</f>
        <v/>
      </c>
      <c r="AG188" s="16" t="str">
        <f aca="false">IF(O188="🐝 Honey Bee",20,"")</f>
        <v/>
      </c>
      <c r="AH188" s="16" t="str">
        <f aca="false">IF(O188="🦆 Duck",12,"")</f>
        <v/>
      </c>
      <c r="AI188" s="16" t="str">
        <f aca="false">IF(O188="🐦 Bird",13,"")</f>
        <v/>
      </c>
      <c r="AJ188" s="41" t="s">
        <v>297</v>
      </c>
      <c r="AK188" s="40"/>
      <c r="AL188" s="42" t="s">
        <v>76</v>
      </c>
      <c r="AM188" s="40" t="s">
        <v>59</v>
      </c>
      <c r="AN188" s="40" t="s">
        <v>298</v>
      </c>
    </row>
    <row r="189" customFormat="false" ht="30" hidden="false" customHeight="true" outlineLevel="0" collapsed="false">
      <c r="A189" s="38" t="s">
        <v>277</v>
      </c>
      <c r="B189" s="38" t="n">
        <v>11</v>
      </c>
      <c r="C189" s="32" t="n">
        <f aca="false">B189+IF(H189="IV",-0.2,IF(H189="IP",-0.1,IF(H189="IM",0.1,IF(H189="SC",0.2,IF(H189="IC (cerebral)",-0.3,0)))))</f>
        <v>11.1</v>
      </c>
      <c r="D189" s="33" t="n">
        <f aca="false">VALUE(MID(AJ189,1,FIND(" ",AJ189)))</f>
        <v>1.5</v>
      </c>
      <c r="E189" s="34" t="n">
        <f aca="false">IF(G189="LD50 (median)",1,IF(G189="LDLo (lowest)",0,IF(G189="LD",-1,"")))</f>
        <v>0</v>
      </c>
      <c r="F189" s="34" t="n">
        <f aca="false">IF(O189="🐀 Rat",1,IF(O189="🐭 Mouse",2,IF(O189="🐕 Dog",3,IF(O189="🐵 Monkey",5,IF(O189="🐈 Cat",4,IF(O189="🐇 Rabbit",6,IF(O189="🕊 Pigeon",7,IF(O189="🐹 Guinea Pig",8,IF(O189="🐔 Chicken",9,IF(O189="🐸 Frog",10,IF(O189="🍼 Mammal",10,0)))))))))))</f>
        <v>3</v>
      </c>
      <c r="G189" s="39" t="s">
        <v>53</v>
      </c>
      <c r="H189" s="39" t="s">
        <v>17</v>
      </c>
      <c r="I189" s="14" t="str">
        <f aca="false">IF(H189="IC",-0.3,"")</f>
        <v/>
      </c>
      <c r="J189" s="14" t="str">
        <f aca="false">IF(H189="IV",-0.2,"")</f>
        <v/>
      </c>
      <c r="K189" s="14" t="str">
        <f aca="false">IF(H189="IP",-0.1,"")</f>
        <v/>
      </c>
      <c r="L189" s="14" t="n">
        <f aca="false">IF(H189="IM",0.1,"")</f>
        <v>0.1</v>
      </c>
      <c r="M189" s="14" t="str">
        <f aca="false">IF(H189="SC",0.2,"")</f>
        <v/>
      </c>
      <c r="N189" s="15" t="str">
        <f aca="false">IF(H189="???",0.2,"")</f>
        <v/>
      </c>
      <c r="O189" s="40" t="s">
        <v>27</v>
      </c>
      <c r="P189" s="17" t="str">
        <f aca="false">IF(SUM(Q189:AI189)&gt;0,"",IF(SUM(Q189:AI189)=0,IF(O189&gt;0,1,"")))</f>
        <v/>
      </c>
      <c r="Q189" s="16" t="str">
        <f aca="false">IF(O189="🐭 Mouse",2,"")</f>
        <v/>
      </c>
      <c r="R189" s="16" t="str">
        <f aca="false">IF(O189="🕊 Pigeon",7,"")</f>
        <v/>
      </c>
      <c r="S189" s="16" t="str">
        <f aca="false">IF(O189="🐇 Rabbit",6,"")</f>
        <v/>
      </c>
      <c r="T189" s="16" t="str">
        <f aca="false">IF(O189="🍼 Mammal",16,"")</f>
        <v/>
      </c>
      <c r="U189" s="16" t="str">
        <f aca="false">IF(O189="🐀 Rat",1,"")</f>
        <v/>
      </c>
      <c r="V189" s="16" t="n">
        <f aca="false">IF(O189="🐕 Dog",3,"")</f>
        <v>3</v>
      </c>
      <c r="W189" s="16" t="str">
        <f aca="false">IF(O189="🐹 Guinea Pig",8,"")</f>
        <v/>
      </c>
      <c r="X189" s="16" t="str">
        <f aca="false">IF(O189="🐔 Chicken",9,"")</f>
        <v/>
      </c>
      <c r="Y189" s="16" t="str">
        <f aca="false">IF(O189="🐵 Monkey",5,"")</f>
        <v/>
      </c>
      <c r="Z189" s="16" t="str">
        <f aca="false">IF(O189="🐸 Frog",10,"")</f>
        <v/>
      </c>
      <c r="AA189" s="16" t="str">
        <f aca="false">IF(O189="🐈 Cat",4,"")</f>
        <v/>
      </c>
      <c r="AB189" s="16" t="str">
        <f aca="false">IF(O189="Gecko",15,"")</f>
        <v/>
      </c>
      <c r="AC189" s="16" t="str">
        <f aca="false">IF(O189="Skink",14,"")</f>
        <v/>
      </c>
      <c r="AD189" s="16" t="str">
        <f aca="false">IF(O189="🐄 Cattle",17,"")</f>
        <v/>
      </c>
      <c r="AE189" s="16" t="str">
        <f aca="false">IF(O189="🐷 Pig",19,"")</f>
        <v/>
      </c>
      <c r="AF189" s="16" t="str">
        <f aca="false">IF(O189="Squirrel",11,"")</f>
        <v/>
      </c>
      <c r="AG189" s="16" t="str">
        <f aca="false">IF(O189="🐝 Honey Bee",20,"")</f>
        <v/>
      </c>
      <c r="AH189" s="16" t="str">
        <f aca="false">IF(O189="🦆 Duck",12,"")</f>
        <v/>
      </c>
      <c r="AI189" s="16" t="str">
        <f aca="false">IF(O189="🐦 Bird",13,"")</f>
        <v/>
      </c>
      <c r="AJ189" s="41" t="s">
        <v>153</v>
      </c>
      <c r="AK189" s="40" t="s">
        <v>299</v>
      </c>
      <c r="AL189" s="42" t="s">
        <v>50</v>
      </c>
      <c r="AM189" s="40" t="s">
        <v>51</v>
      </c>
      <c r="AN189" s="40"/>
    </row>
    <row r="190" customFormat="false" ht="30" hidden="false" customHeight="true" outlineLevel="0" collapsed="false">
      <c r="A190" s="38" t="s">
        <v>277</v>
      </c>
      <c r="B190" s="38" t="n">
        <v>11</v>
      </c>
      <c r="C190" s="32" t="n">
        <f aca="false">B190+IF(H190="IV",-0.2,IF(H190="IP",-0.1,IF(H190="IM",0.1,IF(H190="SC",0.2,IF(H190="IC (cerebral)",-0.3,0)))))</f>
        <v>10.8</v>
      </c>
      <c r="D190" s="33" t="n">
        <f aca="false">VALUE(MID(AJ190,1,FIND(" ",AJ190)))</f>
        <v>2.85</v>
      </c>
      <c r="E190" s="34" t="n">
        <f aca="false">IF(G190="LD50 (median)",1,IF(G190="LDLo (lowest)",0,IF(G190="LD",-1,"")))</f>
        <v>0</v>
      </c>
      <c r="F190" s="34" t="n">
        <f aca="false">IF(O190="🐀 Rat",1,IF(O190="🐭 Mouse",2,IF(O190="🐕 Dog",3,IF(O190="🐵 Monkey",5,IF(O190="🐈 Cat",4,IF(O190="🐇 Rabbit",6,IF(O190="🕊 Pigeon",7,IF(O190="🐹 Guinea Pig",8,IF(O190="🐔 Chicken",9,IF(O190="🐸 Frog",10,IF(O190="🍼 Mammal",10,0)))))))))))</f>
        <v>7</v>
      </c>
      <c r="G190" s="39" t="s">
        <v>53</v>
      </c>
      <c r="H190" s="39" t="s">
        <v>15</v>
      </c>
      <c r="I190" s="14" t="str">
        <f aca="false">IF(H190="IC",-0.3,"")</f>
        <v/>
      </c>
      <c r="J190" s="14" t="n">
        <f aca="false">IF(H190="IV",-0.2,"")</f>
        <v>-0.2</v>
      </c>
      <c r="K190" s="14" t="str">
        <f aca="false">IF(H190="IP",-0.1,"")</f>
        <v/>
      </c>
      <c r="L190" s="14" t="str">
        <f aca="false">IF(H190="IM",0.1,"")</f>
        <v/>
      </c>
      <c r="M190" s="14" t="str">
        <f aca="false">IF(H190="SC",0.2,"")</f>
        <v/>
      </c>
      <c r="N190" s="15" t="str">
        <f aca="false">IF(H190="???",0.2,"")</f>
        <v/>
      </c>
      <c r="O190" s="40" t="s">
        <v>23</v>
      </c>
      <c r="P190" s="17" t="str">
        <f aca="false">IF(SUM(Q190:AI190)&gt;0,"",IF(SUM(Q190:AI190)=0,IF(O190&gt;0,1,"")))</f>
        <v/>
      </c>
      <c r="Q190" s="16" t="str">
        <f aca="false">IF(O190="🐭 Mouse",2,"")</f>
        <v/>
      </c>
      <c r="R190" s="16" t="n">
        <f aca="false">IF(O190="🕊 Pigeon",7,"")</f>
        <v>7</v>
      </c>
      <c r="S190" s="16" t="str">
        <f aca="false">IF(O190="🐇 Rabbit",6,"")</f>
        <v/>
      </c>
      <c r="T190" s="16" t="str">
        <f aca="false">IF(O190="🍼 Mammal",16,"")</f>
        <v/>
      </c>
      <c r="U190" s="16" t="str">
        <f aca="false">IF(O190="🐀 Rat",1,"")</f>
        <v/>
      </c>
      <c r="V190" s="16" t="str">
        <f aca="false">IF(O190="🐕 Dog",3,"")</f>
        <v/>
      </c>
      <c r="W190" s="16" t="str">
        <f aca="false">IF(O190="🐹 Guinea Pig",8,"")</f>
        <v/>
      </c>
      <c r="X190" s="16" t="str">
        <f aca="false">IF(O190="🐔 Chicken",9,"")</f>
        <v/>
      </c>
      <c r="Y190" s="16" t="str">
        <f aca="false">IF(O190="🐵 Monkey",5,"")</f>
        <v/>
      </c>
      <c r="Z190" s="16" t="str">
        <f aca="false">IF(O190="🐸 Frog",10,"")</f>
        <v/>
      </c>
      <c r="AA190" s="16" t="str">
        <f aca="false">IF(O190="🐈 Cat",4,"")</f>
        <v/>
      </c>
      <c r="AB190" s="16" t="str">
        <f aca="false">IF(O190="Gecko",15,"")</f>
        <v/>
      </c>
      <c r="AC190" s="16" t="str">
        <f aca="false">IF(O190="Skink",14,"")</f>
        <v/>
      </c>
      <c r="AD190" s="16" t="str">
        <f aca="false">IF(O190="🐄 Cattle",17,"")</f>
        <v/>
      </c>
      <c r="AE190" s="16" t="str">
        <f aca="false">IF(O190="🐷 Pig",19,"")</f>
        <v/>
      </c>
      <c r="AF190" s="16" t="str">
        <f aca="false">IF(O190="Squirrel",11,"")</f>
        <v/>
      </c>
      <c r="AG190" s="16" t="str">
        <f aca="false">IF(O190="🐝 Honey Bee",20,"")</f>
        <v/>
      </c>
      <c r="AH190" s="16" t="str">
        <f aca="false">IF(O190="🦆 Duck",12,"")</f>
        <v/>
      </c>
      <c r="AI190" s="16" t="str">
        <f aca="false">IF(O190="🐦 Bird",13,"")</f>
        <v/>
      </c>
      <c r="AJ190" s="41" t="s">
        <v>300</v>
      </c>
      <c r="AK190" s="40" t="s">
        <v>289</v>
      </c>
      <c r="AL190" s="42" t="s">
        <v>50</v>
      </c>
      <c r="AM190" s="40" t="s">
        <v>51</v>
      </c>
      <c r="AN190" s="40"/>
    </row>
    <row r="191" customFormat="false" ht="15.75" hidden="false" customHeight="false" outlineLevel="0" collapsed="false">
      <c r="C191" s="32"/>
      <c r="D191" s="33"/>
      <c r="E191" s="34"/>
      <c r="F191" s="34"/>
      <c r="G191" s="0"/>
      <c r="H191" s="0"/>
      <c r="I191" s="14" t="str">
        <f aca="false">IF(H191="IC",-0.3,"")</f>
        <v/>
      </c>
      <c r="J191" s="14" t="str">
        <f aca="false">IF(H191="IV",-0.2,"")</f>
        <v/>
      </c>
      <c r="K191" s="14" t="str">
        <f aca="false">IF(H191="IP",-0.1,"")</f>
        <v/>
      </c>
      <c r="L191" s="14" t="str">
        <f aca="false">IF(H191="IM",0.1,"")</f>
        <v/>
      </c>
      <c r="M191" s="14" t="str">
        <f aca="false">IF(H191="SC",0.2,"")</f>
        <v/>
      </c>
      <c r="N191" s="15" t="str">
        <f aca="false">IF(H191="???",0.2,"")</f>
        <v/>
      </c>
      <c r="O191" s="0"/>
      <c r="P191" s="17" t="str">
        <f aca="false">IF(SUM(Q191:AI191)&gt;0,"",IF(SUM(Q191:AI191)=0,IF(O191&gt;0,1,"")))</f>
        <v/>
      </c>
      <c r="Q191" s="16" t="str">
        <f aca="false">IF(O191="🐭 Mouse",2,"")</f>
        <v/>
      </c>
      <c r="R191" s="16" t="str">
        <f aca="false">IF(O191="🕊 Pigeon",7,"")</f>
        <v/>
      </c>
      <c r="S191" s="16" t="str">
        <f aca="false">IF(O191="🐇 Rabbit",6,"")</f>
        <v/>
      </c>
      <c r="T191" s="16" t="str">
        <f aca="false">IF(O191="🍼 Mammal",16,"")</f>
        <v/>
      </c>
      <c r="U191" s="16" t="str">
        <f aca="false">IF(O191="🐀 Rat",1,"")</f>
        <v/>
      </c>
      <c r="V191" s="16" t="str">
        <f aca="false">IF(O191="🐕 Dog",3,"")</f>
        <v/>
      </c>
      <c r="W191" s="16" t="str">
        <f aca="false">IF(O191="🐹 Guinea Pig",8,"")</f>
        <v/>
      </c>
      <c r="X191" s="16" t="str">
        <f aca="false">IF(O191="🐔 Chicken",9,"")</f>
        <v/>
      </c>
      <c r="Y191" s="16" t="str">
        <f aca="false">IF(O191="🐵 Monkey",5,"")</f>
        <v/>
      </c>
      <c r="Z191" s="16" t="str">
        <f aca="false">IF(O191="🐸 Frog",10,"")</f>
        <v/>
      </c>
      <c r="AA191" s="16" t="str">
        <f aca="false">IF(O191="🐈 Cat",4,"")</f>
        <v/>
      </c>
      <c r="AB191" s="16" t="str">
        <f aca="false">IF(O191="Gecko",15,"")</f>
        <v/>
      </c>
      <c r="AC191" s="16" t="str">
        <f aca="false">IF(O191="Skink",14,"")</f>
        <v/>
      </c>
      <c r="AD191" s="16" t="str">
        <f aca="false">IF(O191="🐄 Cattle",17,"")</f>
        <v/>
      </c>
      <c r="AE191" s="16" t="str">
        <f aca="false">IF(O191="🐷 Pig",19,"")</f>
        <v/>
      </c>
      <c r="AF191" s="16" t="str">
        <f aca="false">IF(O191="Squirrel",11,"")</f>
        <v/>
      </c>
      <c r="AG191" s="16" t="str">
        <f aca="false">IF(O191="🐝 Honey Bee",20,"")</f>
        <v/>
      </c>
      <c r="AH191" s="16" t="str">
        <f aca="false">IF(O191="🦆 Duck",12,"")</f>
        <v/>
      </c>
      <c r="AI191" s="16" t="str">
        <f aca="false">IF(O191="🐦 Bird",13,"")</f>
        <v/>
      </c>
      <c r="AJ191" s="0"/>
      <c r="AK191" s="0"/>
      <c r="AL191" s="0"/>
      <c r="AM191" s="0"/>
      <c r="AN191" s="0"/>
    </row>
    <row r="192" customFormat="false" ht="30" hidden="false" customHeight="true" outlineLevel="0" collapsed="false">
      <c r="A192" s="38" t="s">
        <v>301</v>
      </c>
      <c r="B192" s="38" t="n">
        <v>12</v>
      </c>
      <c r="C192" s="32" t="n">
        <f aca="false">B192+IF(H192="IV",-0.2,IF(H192="IP",-0.1,IF(H192="IM",0.1,IF(H192="SC",0.2,IF(H192="IC (cerebral)",-0.3,0)))))</f>
        <v>11.8</v>
      </c>
      <c r="D192" s="33" t="n">
        <f aca="false">VALUE(MID(AJ192,1,FIND(" ",AJ192)))</f>
        <v>0.011</v>
      </c>
      <c r="E192" s="34" t="n">
        <f aca="false">IF(G192="LD50 (median)",1,IF(G192="LDLo (lowest)",0,IF(G192="LD",-1,"")))</f>
        <v>1</v>
      </c>
      <c r="F192" s="34" t="n">
        <f aca="false">IF(O192="🐀 Rat",1,IF(O192="🐭 Mouse",2,IF(O192="🐕 Dog",3,IF(O192="🐵 Monkey",5,IF(O192="🐈 Cat",4,IF(O192="🐇 Rabbit",6,IF(O192="🕊 Pigeon",7,IF(O192="🐹 Guinea Pig",8,IF(O192="🐔 Chicken",9,IF(O192="🐸 Frog",10,IF(O192="🍼 Mammal",10,0)))))))))))</f>
        <v>7</v>
      </c>
      <c r="G192" s="39" t="s">
        <v>47</v>
      </c>
      <c r="H192" s="39" t="s">
        <v>15</v>
      </c>
      <c r="I192" s="14" t="str">
        <f aca="false">IF(H192="IC",-0.3,"")</f>
        <v/>
      </c>
      <c r="J192" s="14" t="n">
        <f aca="false">IF(H192="IV",-0.2,"")</f>
        <v>-0.2</v>
      </c>
      <c r="K192" s="14" t="str">
        <f aca="false">IF(H192="IP",-0.1,"")</f>
        <v/>
      </c>
      <c r="L192" s="14" t="str">
        <f aca="false">IF(H192="IM",0.1,"")</f>
        <v/>
      </c>
      <c r="M192" s="14" t="str">
        <f aca="false">IF(H192="SC",0.2,"")</f>
        <v/>
      </c>
      <c r="N192" s="15" t="str">
        <f aca="false">IF(H192="???",0.2,"")</f>
        <v/>
      </c>
      <c r="O192" s="40" t="s">
        <v>23</v>
      </c>
      <c r="P192" s="17" t="str">
        <f aca="false">IF(SUM(Q192:AI192)&gt;0,"",IF(SUM(Q192:AI192)=0,IF(O192&gt;0,1,"")))</f>
        <v/>
      </c>
      <c r="Q192" s="16" t="str">
        <f aca="false">IF(O192="🐭 Mouse",2,"")</f>
        <v/>
      </c>
      <c r="R192" s="16" t="n">
        <f aca="false">IF(O192="🕊 Pigeon",7,"")</f>
        <v>7</v>
      </c>
      <c r="S192" s="16" t="str">
        <f aca="false">IF(O192="🐇 Rabbit",6,"")</f>
        <v/>
      </c>
      <c r="T192" s="16" t="str">
        <f aca="false">IF(O192="🍼 Mammal",16,"")</f>
        <v/>
      </c>
      <c r="U192" s="16" t="str">
        <f aca="false">IF(O192="🐀 Rat",1,"")</f>
        <v/>
      </c>
      <c r="V192" s="16" t="str">
        <f aca="false">IF(O192="🐕 Dog",3,"")</f>
        <v/>
      </c>
      <c r="W192" s="16" t="str">
        <f aca="false">IF(O192="🐹 Guinea Pig",8,"")</f>
        <v/>
      </c>
      <c r="X192" s="16" t="str">
        <f aca="false">IF(O192="🐔 Chicken",9,"")</f>
        <v/>
      </c>
      <c r="Y192" s="16" t="str">
        <f aca="false">IF(O192="🐵 Monkey",5,"")</f>
        <v/>
      </c>
      <c r="Z192" s="16" t="str">
        <f aca="false">IF(O192="🐸 Frog",10,"")</f>
        <v/>
      </c>
      <c r="AA192" s="16" t="str">
        <f aca="false">IF(O192="🐈 Cat",4,"")</f>
        <v/>
      </c>
      <c r="AB192" s="16" t="str">
        <f aca="false">IF(O192="Gecko",15,"")</f>
        <v/>
      </c>
      <c r="AC192" s="16" t="str">
        <f aca="false">IF(O192="Skink",14,"")</f>
        <v/>
      </c>
      <c r="AD192" s="16" t="str">
        <f aca="false">IF(O192="🐄 Cattle",17,"")</f>
        <v/>
      </c>
      <c r="AE192" s="16" t="str">
        <f aca="false">IF(O192="🐷 Pig",19,"")</f>
        <v/>
      </c>
      <c r="AF192" s="16" t="str">
        <f aca="false">IF(O192="Squirrel",11,"")</f>
        <v/>
      </c>
      <c r="AG192" s="16" t="str">
        <f aca="false">IF(O192="🐝 Honey Bee",20,"")</f>
        <v/>
      </c>
      <c r="AH192" s="16" t="str">
        <f aca="false">IF(O192="🦆 Duck",12,"")</f>
        <v/>
      </c>
      <c r="AI192" s="16" t="str">
        <f aca="false">IF(O192="🐦 Bird",13,"")</f>
        <v/>
      </c>
      <c r="AJ192" s="41" t="s">
        <v>302</v>
      </c>
      <c r="AK192" s="40" t="s">
        <v>160</v>
      </c>
      <c r="AL192" s="42" t="s">
        <v>50</v>
      </c>
      <c r="AM192" s="40" t="s">
        <v>51</v>
      </c>
      <c r="AN192" s="40"/>
    </row>
    <row r="193" customFormat="false" ht="30" hidden="false" customHeight="true" outlineLevel="0" collapsed="false">
      <c r="A193" s="38" t="s">
        <v>301</v>
      </c>
      <c r="B193" s="38" t="n">
        <v>12</v>
      </c>
      <c r="C193" s="32" t="n">
        <f aca="false">B193+IF(H193="IV",-0.2,IF(H193="IP",-0.1,IF(H193="IM",0.1,IF(H193="SC",0.2,IF(H193="IC (cerebral)",-0.3,0)))))</f>
        <v>11.9</v>
      </c>
      <c r="D193" s="33" t="n">
        <f aca="false">VALUE(MID(AJ193,1,FIND(" ",AJ193)))</f>
        <v>0.05</v>
      </c>
      <c r="E193" s="34" t="n">
        <f aca="false">IF(G193="LD50 (median)",1,IF(G193="LDLo (lowest)",0,IF(G193="LD",-1,"")))</f>
        <v>1</v>
      </c>
      <c r="F193" s="34" t="n">
        <f aca="false">IF(O193="🐀 Rat",1,IF(O193="🐭 Mouse",2,IF(O193="🐕 Dog",3,IF(O193="🐵 Monkey",5,IF(O193="🐈 Cat",4,IF(O193="🐇 Rabbit",6,IF(O193="🕊 Pigeon",7,IF(O193="🐹 Guinea Pig",8,IF(O193="🐔 Chicken",9,IF(O193="🐸 Frog",10,IF(O193="🍼 Mammal",10,0)))))))))))</f>
        <v>2</v>
      </c>
      <c r="G193" s="39" t="s">
        <v>47</v>
      </c>
      <c r="H193" s="39" t="s">
        <v>16</v>
      </c>
      <c r="I193" s="14" t="str">
        <f aca="false">IF(H193="IC",-0.3,"")</f>
        <v/>
      </c>
      <c r="J193" s="14" t="str">
        <f aca="false">IF(H193="IV",-0.2,"")</f>
        <v/>
      </c>
      <c r="K193" s="14" t="n">
        <f aca="false">IF(H193="IP",-0.1,"")</f>
        <v>-0.1</v>
      </c>
      <c r="L193" s="14" t="str">
        <f aca="false">IF(H193="IM",0.1,"")</f>
        <v/>
      </c>
      <c r="M193" s="14" t="str">
        <f aca="false">IF(H193="SC",0.2,"")</f>
        <v/>
      </c>
      <c r="N193" s="15" t="str">
        <f aca="false">IF(H193="???",0.2,"")</f>
        <v/>
      </c>
      <c r="O193" s="40" t="s">
        <v>22</v>
      </c>
      <c r="P193" s="17" t="str">
        <f aca="false">IF(SUM(Q193:AI193)&gt;0,"",IF(SUM(Q193:AI193)=0,IF(O193&gt;0,1,"")))</f>
        <v/>
      </c>
      <c r="Q193" s="16" t="n">
        <f aca="false">IF(O193="🐭 Mouse",2,"")</f>
        <v>2</v>
      </c>
      <c r="R193" s="16" t="str">
        <f aca="false">IF(O193="🕊 Pigeon",7,"")</f>
        <v/>
      </c>
      <c r="S193" s="16" t="str">
        <f aca="false">IF(O193="🐇 Rabbit",6,"")</f>
        <v/>
      </c>
      <c r="T193" s="16" t="str">
        <f aca="false">IF(O193="🍼 Mammal",16,"")</f>
        <v/>
      </c>
      <c r="U193" s="16" t="str">
        <f aca="false">IF(O193="🐀 Rat",1,"")</f>
        <v/>
      </c>
      <c r="V193" s="16" t="str">
        <f aca="false">IF(O193="🐕 Dog",3,"")</f>
        <v/>
      </c>
      <c r="W193" s="16" t="str">
        <f aca="false">IF(O193="🐹 Guinea Pig",8,"")</f>
        <v/>
      </c>
      <c r="X193" s="16" t="str">
        <f aca="false">IF(O193="🐔 Chicken",9,"")</f>
        <v/>
      </c>
      <c r="Y193" s="16" t="str">
        <f aca="false">IF(O193="🐵 Monkey",5,"")</f>
        <v/>
      </c>
      <c r="Z193" s="16" t="str">
        <f aca="false">IF(O193="🐸 Frog",10,"")</f>
        <v/>
      </c>
      <c r="AA193" s="16" t="str">
        <f aca="false">IF(O193="🐈 Cat",4,"")</f>
        <v/>
      </c>
      <c r="AB193" s="16" t="str">
        <f aca="false">IF(O193="Gecko",15,"")</f>
        <v/>
      </c>
      <c r="AC193" s="16" t="str">
        <f aca="false">IF(O193="Skink",14,"")</f>
        <v/>
      </c>
      <c r="AD193" s="16" t="str">
        <f aca="false">IF(O193="🐄 Cattle",17,"")</f>
        <v/>
      </c>
      <c r="AE193" s="16" t="str">
        <f aca="false">IF(O193="🐷 Pig",19,"")</f>
        <v/>
      </c>
      <c r="AF193" s="16" t="str">
        <f aca="false">IF(O193="Squirrel",11,"")</f>
        <v/>
      </c>
      <c r="AG193" s="16" t="str">
        <f aca="false">IF(O193="🐝 Honey Bee",20,"")</f>
        <v/>
      </c>
      <c r="AH193" s="16" t="str">
        <f aca="false">IF(O193="🦆 Duck",12,"")</f>
        <v/>
      </c>
      <c r="AI193" s="16" t="str">
        <f aca="false">IF(O193="🐦 Bird",13,"")</f>
        <v/>
      </c>
      <c r="AJ193" s="41" t="s">
        <v>80</v>
      </c>
      <c r="AK193" s="40" t="s">
        <v>303</v>
      </c>
      <c r="AL193" s="42" t="s">
        <v>50</v>
      </c>
      <c r="AM193" s="40" t="s">
        <v>51</v>
      </c>
      <c r="AN193" s="40"/>
    </row>
    <row r="194" customFormat="false" ht="30" hidden="false" customHeight="true" outlineLevel="0" collapsed="false">
      <c r="A194" s="38" t="s">
        <v>301</v>
      </c>
      <c r="B194" s="38" t="n">
        <v>12</v>
      </c>
      <c r="C194" s="32" t="n">
        <f aca="false">B194+IF(H194="IV",-0.2,IF(H194="IP",-0.1,IF(H194="IM",0.1,IF(H194="SC",0.2,IF(H194="IC (cerebral)",-0.3,0)))))</f>
        <v>11.8</v>
      </c>
      <c r="D194" s="33" t="n">
        <f aca="false">VALUE(MID(AJ194,1,FIND(" ",AJ194)))</f>
        <v>0.056</v>
      </c>
      <c r="E194" s="34" t="n">
        <f aca="false">IF(G194="LD50 (median)",1,IF(G194="LDLo (lowest)",0,IF(G194="LD",-1,"")))</f>
        <v>1</v>
      </c>
      <c r="F194" s="34" t="n">
        <f aca="false">IF(O194="🐀 Rat",1,IF(O194="🐭 Mouse",2,IF(O194="🐕 Dog",3,IF(O194="🐵 Monkey",5,IF(O194="🐈 Cat",4,IF(O194="🐇 Rabbit",6,IF(O194="🕊 Pigeon",7,IF(O194="🐹 Guinea Pig",8,IF(O194="🐔 Chicken",9,IF(O194="🐸 Frog",10,IF(O194="🍼 Mammal",10,0)))))))))))</f>
        <v>2</v>
      </c>
      <c r="G194" s="39" t="s">
        <v>47</v>
      </c>
      <c r="H194" s="39" t="s">
        <v>15</v>
      </c>
      <c r="I194" s="14" t="str">
        <f aca="false">IF(H194="IC",-0.3,"")</f>
        <v/>
      </c>
      <c r="J194" s="14" t="n">
        <f aca="false">IF(H194="IV",-0.2,"")</f>
        <v>-0.2</v>
      </c>
      <c r="K194" s="14" t="str">
        <f aca="false">IF(H194="IP",-0.1,"")</f>
        <v/>
      </c>
      <c r="L194" s="14" t="str">
        <f aca="false">IF(H194="IM",0.1,"")</f>
        <v/>
      </c>
      <c r="M194" s="14" t="str">
        <f aca="false">IF(H194="SC",0.2,"")</f>
        <v/>
      </c>
      <c r="N194" s="15" t="str">
        <f aca="false">IF(H194="???",0.2,"")</f>
        <v/>
      </c>
      <c r="O194" s="40" t="s">
        <v>22</v>
      </c>
      <c r="P194" s="17" t="str">
        <f aca="false">IF(SUM(Q194:AI194)&gt;0,"",IF(SUM(Q194:AI194)=0,IF(O194&gt;0,1,"")))</f>
        <v/>
      </c>
      <c r="Q194" s="16" t="n">
        <f aca="false">IF(O194="🐭 Mouse",2,"")</f>
        <v>2</v>
      </c>
      <c r="R194" s="16" t="str">
        <f aca="false">IF(O194="🕊 Pigeon",7,"")</f>
        <v/>
      </c>
      <c r="S194" s="16" t="str">
        <f aca="false">IF(O194="🐇 Rabbit",6,"")</f>
        <v/>
      </c>
      <c r="T194" s="16" t="str">
        <f aca="false">IF(O194="🍼 Mammal",16,"")</f>
        <v/>
      </c>
      <c r="U194" s="16" t="str">
        <f aca="false">IF(O194="🐀 Rat",1,"")</f>
        <v/>
      </c>
      <c r="V194" s="16" t="str">
        <f aca="false">IF(O194="🐕 Dog",3,"")</f>
        <v/>
      </c>
      <c r="W194" s="16" t="str">
        <f aca="false">IF(O194="🐹 Guinea Pig",8,"")</f>
        <v/>
      </c>
      <c r="X194" s="16" t="str">
        <f aca="false">IF(O194="🐔 Chicken",9,"")</f>
        <v/>
      </c>
      <c r="Y194" s="16" t="str">
        <f aca="false">IF(O194="🐵 Monkey",5,"")</f>
        <v/>
      </c>
      <c r="Z194" s="16" t="str">
        <f aca="false">IF(O194="🐸 Frog",10,"")</f>
        <v/>
      </c>
      <c r="AA194" s="16" t="str">
        <f aca="false">IF(O194="🐈 Cat",4,"")</f>
        <v/>
      </c>
      <c r="AB194" s="16" t="str">
        <f aca="false">IF(O194="Gecko",15,"")</f>
        <v/>
      </c>
      <c r="AC194" s="16" t="str">
        <f aca="false">IF(O194="Skink",14,"")</f>
        <v/>
      </c>
      <c r="AD194" s="16" t="str">
        <f aca="false">IF(O194="🐄 Cattle",17,"")</f>
        <v/>
      </c>
      <c r="AE194" s="16" t="str">
        <f aca="false">IF(O194="🐷 Pig",19,"")</f>
        <v/>
      </c>
      <c r="AF194" s="16" t="str">
        <f aca="false">IF(O194="Squirrel",11,"")</f>
        <v/>
      </c>
      <c r="AG194" s="16" t="str">
        <f aca="false">IF(O194="🐝 Honey Bee",20,"")</f>
        <v/>
      </c>
      <c r="AH194" s="16" t="str">
        <f aca="false">IF(O194="🦆 Duck",12,"")</f>
        <v/>
      </c>
      <c r="AI194" s="16" t="str">
        <f aca="false">IF(O194="🐦 Bird",13,"")</f>
        <v/>
      </c>
      <c r="AJ194" s="41" t="s">
        <v>304</v>
      </c>
      <c r="AK194" s="40" t="s">
        <v>305</v>
      </c>
      <c r="AL194" s="42" t="s">
        <v>50</v>
      </c>
      <c r="AM194" s="40" t="s">
        <v>51</v>
      </c>
      <c r="AN194" s="40"/>
    </row>
    <row r="195" customFormat="false" ht="30" hidden="false" customHeight="true" outlineLevel="0" collapsed="false">
      <c r="A195" s="38" t="s">
        <v>301</v>
      </c>
      <c r="B195" s="38" t="n">
        <v>12</v>
      </c>
      <c r="C195" s="32" t="n">
        <f aca="false">B195+IF(H195="IV",-0.2,IF(H195="IP",-0.1,IF(H195="IM",0.1,IF(H195="SC",0.2,IF(H195="IC (cerebral)",-0.3,0)))))</f>
        <v>11.9</v>
      </c>
      <c r="D195" s="33" t="n">
        <f aca="false">VALUE(MID(AJ195,1,FIND(" ",AJ195)))</f>
        <v>0.07</v>
      </c>
      <c r="E195" s="34" t="n">
        <f aca="false">IF(G195="LD50 (median)",1,IF(G195="LDLo (lowest)",0,IF(G195="LD",-1,"")))</f>
        <v>1</v>
      </c>
      <c r="F195" s="34" t="n">
        <f aca="false">IF(O195="🐀 Rat",1,IF(O195="🐭 Mouse",2,IF(O195="🐕 Dog",3,IF(O195="🐵 Monkey",5,IF(O195="🐈 Cat",4,IF(O195="🐇 Rabbit",6,IF(O195="🕊 Pigeon",7,IF(O195="🐹 Guinea Pig",8,IF(O195="🐔 Chicken",9,IF(O195="🐸 Frog",10,IF(O195="🍼 Mammal",10,0)))))))))))</f>
        <v>2</v>
      </c>
      <c r="G195" s="39" t="s">
        <v>47</v>
      </c>
      <c r="H195" s="39" t="s">
        <v>16</v>
      </c>
      <c r="I195" s="14" t="str">
        <f aca="false">IF(H195="IC",-0.3,"")</f>
        <v/>
      </c>
      <c r="J195" s="14" t="str">
        <f aca="false">IF(H195="IV",-0.2,"")</f>
        <v/>
      </c>
      <c r="K195" s="14" t="n">
        <f aca="false">IF(H195="IP",-0.1,"")</f>
        <v>-0.1</v>
      </c>
      <c r="L195" s="14" t="str">
        <f aca="false">IF(H195="IM",0.1,"")</f>
        <v/>
      </c>
      <c r="M195" s="14" t="str">
        <f aca="false">IF(H195="SC",0.2,"")</f>
        <v/>
      </c>
      <c r="N195" s="15" t="str">
        <f aca="false">IF(H195="???",0.2,"")</f>
        <v/>
      </c>
      <c r="O195" s="40" t="s">
        <v>22</v>
      </c>
      <c r="P195" s="17" t="str">
        <f aca="false">IF(SUM(Q195:AI195)&gt;0,"",IF(SUM(Q195:AI195)=0,IF(O195&gt;0,1,"")))</f>
        <v/>
      </c>
      <c r="Q195" s="16" t="n">
        <f aca="false">IF(O195="🐭 Mouse",2,"")</f>
        <v>2</v>
      </c>
      <c r="R195" s="16" t="str">
        <f aca="false">IF(O195="🕊 Pigeon",7,"")</f>
        <v/>
      </c>
      <c r="S195" s="16" t="str">
        <f aca="false">IF(O195="🐇 Rabbit",6,"")</f>
        <v/>
      </c>
      <c r="T195" s="16" t="str">
        <f aca="false">IF(O195="🍼 Mammal",16,"")</f>
        <v/>
      </c>
      <c r="U195" s="16" t="str">
        <f aca="false">IF(O195="🐀 Rat",1,"")</f>
        <v/>
      </c>
      <c r="V195" s="16" t="str">
        <f aca="false">IF(O195="🐕 Dog",3,"")</f>
        <v/>
      </c>
      <c r="W195" s="16" t="str">
        <f aca="false">IF(O195="🐹 Guinea Pig",8,"")</f>
        <v/>
      </c>
      <c r="X195" s="16" t="str">
        <f aca="false">IF(O195="🐔 Chicken",9,"")</f>
        <v/>
      </c>
      <c r="Y195" s="16" t="str">
        <f aca="false">IF(O195="🐵 Monkey",5,"")</f>
        <v/>
      </c>
      <c r="Z195" s="16" t="str">
        <f aca="false">IF(O195="🐸 Frog",10,"")</f>
        <v/>
      </c>
      <c r="AA195" s="16" t="str">
        <f aca="false">IF(O195="🐈 Cat",4,"")</f>
        <v/>
      </c>
      <c r="AB195" s="16" t="str">
        <f aca="false">IF(O195="Gecko",15,"")</f>
        <v/>
      </c>
      <c r="AC195" s="16" t="str">
        <f aca="false">IF(O195="Skink",14,"")</f>
        <v/>
      </c>
      <c r="AD195" s="16" t="str">
        <f aca="false">IF(O195="🐄 Cattle",17,"")</f>
        <v/>
      </c>
      <c r="AE195" s="16" t="str">
        <f aca="false">IF(O195="🐷 Pig",19,"")</f>
        <v/>
      </c>
      <c r="AF195" s="16" t="str">
        <f aca="false">IF(O195="Squirrel",11,"")</f>
        <v/>
      </c>
      <c r="AG195" s="16" t="str">
        <f aca="false">IF(O195="🐝 Honey Bee",20,"")</f>
        <v/>
      </c>
      <c r="AH195" s="16" t="str">
        <f aca="false">IF(O195="🦆 Duck",12,"")</f>
        <v/>
      </c>
      <c r="AI195" s="16" t="str">
        <f aca="false">IF(O195="🐦 Bird",13,"")</f>
        <v/>
      </c>
      <c r="AJ195" s="41" t="s">
        <v>230</v>
      </c>
      <c r="AK195" s="40" t="s">
        <v>303</v>
      </c>
      <c r="AL195" s="42" t="s">
        <v>50</v>
      </c>
      <c r="AM195" s="40" t="s">
        <v>51</v>
      </c>
      <c r="AN195" s="40"/>
    </row>
    <row r="196" customFormat="false" ht="30" hidden="false" customHeight="true" outlineLevel="0" collapsed="false">
      <c r="A196" s="38" t="s">
        <v>301</v>
      </c>
      <c r="B196" s="38" t="n">
        <v>12</v>
      </c>
      <c r="C196" s="32" t="n">
        <f aca="false">B196+IF(H196="IV",-0.2,IF(H196="IP",-0.1,IF(H196="IM",0.1,IF(H196="SC",0.2,IF(H196="IC (cerebral)",-0.3,0)))))</f>
        <v>12.2</v>
      </c>
      <c r="D196" s="33" t="n">
        <f aca="false">VALUE(MID(AJ196,1,FIND(" ",AJ196)))</f>
        <v>0.21</v>
      </c>
      <c r="E196" s="34" t="n">
        <f aca="false">IF(G196="LD50 (median)",1,IF(G196="LDLo (lowest)",0,IF(G196="LD",-1,"")))</f>
        <v>1</v>
      </c>
      <c r="F196" s="34" t="n">
        <f aca="false">IF(O196="🐀 Rat",1,IF(O196="🐭 Mouse",2,IF(O196="🐕 Dog",3,IF(O196="🐵 Monkey",5,IF(O196="🐈 Cat",4,IF(O196="🐇 Rabbit",6,IF(O196="🕊 Pigeon",7,IF(O196="🐹 Guinea Pig",8,IF(O196="🐔 Chicken",9,IF(O196="🐸 Frog",10,IF(O196="🍼 Mammal",10,0)))))))))))</f>
        <v>2</v>
      </c>
      <c r="G196" s="39" t="s">
        <v>47</v>
      </c>
      <c r="H196" s="39" t="s">
        <v>18</v>
      </c>
      <c r="I196" s="14" t="str">
        <f aca="false">IF(H196="IC",-0.3,"")</f>
        <v/>
      </c>
      <c r="J196" s="14" t="str">
        <f aca="false">IF(H196="IV",-0.2,"")</f>
        <v/>
      </c>
      <c r="K196" s="14" t="str">
        <f aca="false">IF(H196="IP",-0.1,"")</f>
        <v/>
      </c>
      <c r="L196" s="14" t="str">
        <f aca="false">IF(H196="IM",0.1,"")</f>
        <v/>
      </c>
      <c r="M196" s="14" t="n">
        <f aca="false">IF(H196="SC",0.2,"")</f>
        <v>0.2</v>
      </c>
      <c r="N196" s="15" t="str">
        <f aca="false">IF(H196="???",0.2,"")</f>
        <v/>
      </c>
      <c r="O196" s="40" t="s">
        <v>22</v>
      </c>
      <c r="P196" s="17" t="str">
        <f aca="false">IF(SUM(Q196:AI196)&gt;0,"",IF(SUM(Q196:AI196)=0,IF(O196&gt;0,1,"")))</f>
        <v/>
      </c>
      <c r="Q196" s="16" t="n">
        <f aca="false">IF(O196="🐭 Mouse",2,"")</f>
        <v>2</v>
      </c>
      <c r="R196" s="16" t="str">
        <f aca="false">IF(O196="🕊 Pigeon",7,"")</f>
        <v/>
      </c>
      <c r="S196" s="16" t="str">
        <f aca="false">IF(O196="🐇 Rabbit",6,"")</f>
        <v/>
      </c>
      <c r="T196" s="16" t="str">
        <f aca="false">IF(O196="🍼 Mammal",16,"")</f>
        <v/>
      </c>
      <c r="U196" s="16" t="str">
        <f aca="false">IF(O196="🐀 Rat",1,"")</f>
        <v/>
      </c>
      <c r="V196" s="16" t="str">
        <f aca="false">IF(O196="🐕 Dog",3,"")</f>
        <v/>
      </c>
      <c r="W196" s="16" t="str">
        <f aca="false">IF(O196="🐹 Guinea Pig",8,"")</f>
        <v/>
      </c>
      <c r="X196" s="16" t="str">
        <f aca="false">IF(O196="🐔 Chicken",9,"")</f>
        <v/>
      </c>
      <c r="Y196" s="16" t="str">
        <f aca="false">IF(O196="🐵 Monkey",5,"")</f>
        <v/>
      </c>
      <c r="Z196" s="16" t="str">
        <f aca="false">IF(O196="🐸 Frog",10,"")</f>
        <v/>
      </c>
      <c r="AA196" s="16" t="str">
        <f aca="false">IF(O196="🐈 Cat",4,"")</f>
        <v/>
      </c>
      <c r="AB196" s="16" t="str">
        <f aca="false">IF(O196="Gecko",15,"")</f>
        <v/>
      </c>
      <c r="AC196" s="16" t="str">
        <f aca="false">IF(O196="Skink",14,"")</f>
        <v/>
      </c>
      <c r="AD196" s="16" t="str">
        <f aca="false">IF(O196="🐄 Cattle",17,"")</f>
        <v/>
      </c>
      <c r="AE196" s="16" t="str">
        <f aca="false">IF(O196="🐷 Pig",19,"")</f>
        <v/>
      </c>
      <c r="AF196" s="16" t="str">
        <f aca="false">IF(O196="Squirrel",11,"")</f>
        <v/>
      </c>
      <c r="AG196" s="16" t="str">
        <f aca="false">IF(O196="🐝 Honey Bee",20,"")</f>
        <v/>
      </c>
      <c r="AH196" s="16" t="str">
        <f aca="false">IF(O196="🦆 Duck",12,"")</f>
        <v/>
      </c>
      <c r="AI196" s="16" t="str">
        <f aca="false">IF(O196="🐦 Bird",13,"")</f>
        <v/>
      </c>
      <c r="AJ196" s="41" t="s">
        <v>173</v>
      </c>
      <c r="AK196" s="40" t="s">
        <v>305</v>
      </c>
      <c r="AL196" s="42" t="s">
        <v>50</v>
      </c>
      <c r="AM196" s="40" t="s">
        <v>51</v>
      </c>
      <c r="AN196" s="40"/>
    </row>
    <row r="197" customFormat="false" ht="30" hidden="false" customHeight="true" outlineLevel="0" collapsed="false">
      <c r="A197" s="38" t="s">
        <v>301</v>
      </c>
      <c r="B197" s="38" t="n">
        <v>12</v>
      </c>
      <c r="C197" s="32" t="n">
        <f aca="false">B197+IF(H197="IV",-0.2,IF(H197="IP",-0.1,IF(H197="IM",0.1,IF(H197="SC",0.2,IF(H197="IC (cerebral)",-0.3,0)))))</f>
        <v>12</v>
      </c>
      <c r="D197" s="33" t="n">
        <f aca="false">VALUE(MID(AJ197,1,FIND(" ",AJ197)))</f>
        <v>0.7</v>
      </c>
      <c r="E197" s="34" t="n">
        <f aca="false">IF(G197="LD50 (median)",1,IF(G197="LDLo (lowest)",0,IF(G197="LD",-1,"")))</f>
        <v>0</v>
      </c>
      <c r="F197" s="34" t="n">
        <f aca="false">IF(O197="🐀 Rat",1,IF(O197="🐭 Mouse",2,IF(O197="🐕 Dog",3,IF(O197="🐵 Monkey",5,IF(O197="🐈 Cat",4,IF(O197="🐇 Rabbit",6,IF(O197="🕊 Pigeon",7,IF(O197="🐹 Guinea Pig",8,IF(O197="🐔 Chicken",9,IF(O197="🐸 Frog",10,IF(O197="🍼 Mammal",10,0)))))))))))</f>
        <v>10</v>
      </c>
      <c r="G197" s="39" t="s">
        <v>53</v>
      </c>
      <c r="H197" s="39" t="s">
        <v>93</v>
      </c>
      <c r="I197" s="14" t="str">
        <f aca="false">IF(H197="IC",-0.3,"")</f>
        <v/>
      </c>
      <c r="J197" s="14" t="str">
        <f aca="false">IF(H197="IV",-0.2,"")</f>
        <v/>
      </c>
      <c r="K197" s="14" t="str">
        <f aca="false">IF(H197="IP",-0.1,"")</f>
        <v/>
      </c>
      <c r="L197" s="14" t="str">
        <f aca="false">IF(H197="IM",0.1,"")</f>
        <v/>
      </c>
      <c r="M197" s="14" t="str">
        <f aca="false">IF(H197="SC",0.2,"")</f>
        <v/>
      </c>
      <c r="N197" s="15" t="n">
        <f aca="false">IF(H197="???",0.2,"")</f>
        <v>0.2</v>
      </c>
      <c r="O197" s="40" t="s">
        <v>25</v>
      </c>
      <c r="P197" s="17" t="str">
        <f aca="false">IF(SUM(Q197:AI197)&gt;0,"",IF(SUM(Q197:AI197)=0,IF(O197&gt;0,1,"")))</f>
        <v/>
      </c>
      <c r="Q197" s="16" t="str">
        <f aca="false">IF(O197="🐭 Mouse",2,"")</f>
        <v/>
      </c>
      <c r="R197" s="16" t="str">
        <f aca="false">IF(O197="🕊 Pigeon",7,"")</f>
        <v/>
      </c>
      <c r="S197" s="16" t="str">
        <f aca="false">IF(O197="🐇 Rabbit",6,"")</f>
        <v/>
      </c>
      <c r="T197" s="16" t="n">
        <f aca="false">IF(O197="🍼 Mammal",16,"")</f>
        <v>16</v>
      </c>
      <c r="U197" s="16" t="str">
        <f aca="false">IF(O197="🐀 Rat",1,"")</f>
        <v/>
      </c>
      <c r="V197" s="16" t="str">
        <f aca="false">IF(O197="🐕 Dog",3,"")</f>
        <v/>
      </c>
      <c r="W197" s="16" t="str">
        <f aca="false">IF(O197="🐹 Guinea Pig",8,"")</f>
        <v/>
      </c>
      <c r="X197" s="16" t="str">
        <f aca="false">IF(O197="🐔 Chicken",9,"")</f>
        <v/>
      </c>
      <c r="Y197" s="16" t="str">
        <f aca="false">IF(O197="🐵 Monkey",5,"")</f>
        <v/>
      </c>
      <c r="Z197" s="16" t="str">
        <f aca="false">IF(O197="🐸 Frog",10,"")</f>
        <v/>
      </c>
      <c r="AA197" s="16" t="str">
        <f aca="false">IF(O197="🐈 Cat",4,"")</f>
        <v/>
      </c>
      <c r="AB197" s="16" t="str">
        <f aca="false">IF(O197="Gecko",15,"")</f>
        <v/>
      </c>
      <c r="AC197" s="16" t="str">
        <f aca="false">IF(O197="Skink",14,"")</f>
        <v/>
      </c>
      <c r="AD197" s="16" t="str">
        <f aca="false">IF(O197="🐄 Cattle",17,"")</f>
        <v/>
      </c>
      <c r="AE197" s="16" t="str">
        <f aca="false">IF(O197="🐷 Pig",19,"")</f>
        <v/>
      </c>
      <c r="AF197" s="16" t="str">
        <f aca="false">IF(O197="Squirrel",11,"")</f>
        <v/>
      </c>
      <c r="AG197" s="16" t="str">
        <f aca="false">IF(O197="🐝 Honey Bee",20,"")</f>
        <v/>
      </c>
      <c r="AH197" s="16" t="str">
        <f aca="false">IF(O197="🦆 Duck",12,"")</f>
        <v/>
      </c>
      <c r="AI197" s="16" t="str">
        <f aca="false">IF(O197="🐦 Bird",13,"")</f>
        <v/>
      </c>
      <c r="AJ197" s="41" t="s">
        <v>177</v>
      </c>
      <c r="AK197" s="40" t="s">
        <v>178</v>
      </c>
      <c r="AL197" s="42" t="s">
        <v>50</v>
      </c>
      <c r="AM197" s="40" t="s">
        <v>51</v>
      </c>
      <c r="AN197" s="40"/>
    </row>
    <row r="198" customFormat="false" ht="15.75" hidden="false" customHeight="false" outlineLevel="0" collapsed="false">
      <c r="C198" s="32"/>
      <c r="D198" s="33"/>
      <c r="E198" s="34"/>
      <c r="F198" s="34"/>
      <c r="G198" s="0"/>
      <c r="H198" s="0"/>
      <c r="I198" s="14" t="str">
        <f aca="false">IF(H198="IC",-0.3,"")</f>
        <v/>
      </c>
      <c r="J198" s="14" t="str">
        <f aca="false">IF(H198="IV",-0.2,"")</f>
        <v/>
      </c>
      <c r="K198" s="14" t="str">
        <f aca="false">IF(H198="IP",-0.1,"")</f>
        <v/>
      </c>
      <c r="L198" s="14" t="str">
        <f aca="false">IF(H198="IM",0.1,"")</f>
        <v/>
      </c>
      <c r="M198" s="14" t="str">
        <f aca="false">IF(H198="SC",0.2,"")</f>
        <v/>
      </c>
      <c r="N198" s="15" t="str">
        <f aca="false">IF(H198="???",0.2,"")</f>
        <v/>
      </c>
      <c r="O198" s="0"/>
      <c r="P198" s="17" t="str">
        <f aca="false">IF(SUM(Q198:AI198)&gt;0,"",IF(SUM(Q198:AI198)=0,IF(O198&gt;0,1,"")))</f>
        <v/>
      </c>
      <c r="Q198" s="16" t="str">
        <f aca="false">IF(O198="🐭 Mouse",2,"")</f>
        <v/>
      </c>
      <c r="R198" s="16" t="str">
        <f aca="false">IF(O198="🕊 Pigeon",7,"")</f>
        <v/>
      </c>
      <c r="S198" s="16" t="str">
        <f aca="false">IF(O198="🐇 Rabbit",6,"")</f>
        <v/>
      </c>
      <c r="T198" s="16" t="str">
        <f aca="false">IF(O198="🍼 Mammal",16,"")</f>
        <v/>
      </c>
      <c r="U198" s="16" t="str">
        <f aca="false">IF(O198="🐀 Rat",1,"")</f>
        <v/>
      </c>
      <c r="V198" s="16" t="str">
        <f aca="false">IF(O198="🐕 Dog",3,"")</f>
        <v/>
      </c>
      <c r="W198" s="16" t="str">
        <f aca="false">IF(O198="🐹 Guinea Pig",8,"")</f>
        <v/>
      </c>
      <c r="X198" s="16" t="str">
        <f aca="false">IF(O198="🐔 Chicken",9,"")</f>
        <v/>
      </c>
      <c r="Y198" s="16" t="str">
        <f aca="false">IF(O198="🐵 Monkey",5,"")</f>
        <v/>
      </c>
      <c r="Z198" s="16" t="str">
        <f aca="false">IF(O198="🐸 Frog",10,"")</f>
        <v/>
      </c>
      <c r="AA198" s="16" t="str">
        <f aca="false">IF(O198="🐈 Cat",4,"")</f>
        <v/>
      </c>
      <c r="AB198" s="16" t="str">
        <f aca="false">IF(O198="Gecko",15,"")</f>
        <v/>
      </c>
      <c r="AC198" s="16" t="str">
        <f aca="false">IF(O198="Skink",14,"")</f>
        <v/>
      </c>
      <c r="AD198" s="16" t="str">
        <f aca="false">IF(O198="🐄 Cattle",17,"")</f>
        <v/>
      </c>
      <c r="AE198" s="16" t="str">
        <f aca="false">IF(O198="🐷 Pig",19,"")</f>
        <v/>
      </c>
      <c r="AF198" s="16" t="str">
        <f aca="false">IF(O198="Squirrel",11,"")</f>
        <v/>
      </c>
      <c r="AG198" s="16" t="str">
        <f aca="false">IF(O198="🐝 Honey Bee",20,"")</f>
        <v/>
      </c>
      <c r="AH198" s="16" t="str">
        <f aca="false">IF(O198="🦆 Duck",12,"")</f>
        <v/>
      </c>
      <c r="AI198" s="16" t="str">
        <f aca="false">IF(O198="🐦 Bird",13,"")</f>
        <v/>
      </c>
      <c r="AJ198" s="0"/>
      <c r="AK198" s="0"/>
      <c r="AL198" s="0"/>
      <c r="AM198" s="0"/>
      <c r="AN198" s="0"/>
    </row>
    <row r="199" customFormat="false" ht="30" hidden="false" customHeight="true" outlineLevel="0" collapsed="false">
      <c r="A199" s="38" t="s">
        <v>306</v>
      </c>
      <c r="B199" s="38" t="n">
        <v>13</v>
      </c>
      <c r="C199" s="32" t="n">
        <f aca="false">B199+IF(H199="IV",-0.2,IF(H199="IP",-0.1,IF(H199="IM",0.1,IF(H199="SC",0.2,IF(H199="IC (cerebral)",-0.3,0)))))</f>
        <v>12.8</v>
      </c>
      <c r="D199" s="33" t="n">
        <f aca="false">VALUE(MID(AJ199,1,FIND(" ",AJ199)))</f>
        <v>0.06</v>
      </c>
      <c r="E199" s="34" t="n">
        <f aca="false">IF(G199="LD50 (median)",1,IF(G199="LDLo (lowest)",0,IF(G199="LD",-1,"")))</f>
        <v>1</v>
      </c>
      <c r="F199" s="34" t="n">
        <f aca="false">IF(O199="🐀 Rat",1,IF(O199="🐭 Mouse",2,IF(O199="🐕 Dog",3,IF(O199="🐵 Monkey",5,IF(O199="🐈 Cat",4,IF(O199="🐇 Rabbit",6,IF(O199="🕊 Pigeon",7,IF(O199="🐹 Guinea Pig",8,IF(O199="🐔 Chicken",9,IF(O199="🐸 Frog",10,IF(O199="🍼 Mammal",10,0)))))))))))</f>
        <v>2</v>
      </c>
      <c r="G199" s="39" t="s">
        <v>47</v>
      </c>
      <c r="H199" s="39" t="s">
        <v>15</v>
      </c>
      <c r="I199" s="14" t="str">
        <f aca="false">IF(H199="IC",-0.3,"")</f>
        <v/>
      </c>
      <c r="J199" s="14" t="n">
        <f aca="false">IF(H199="IV",-0.2,"")</f>
        <v>-0.2</v>
      </c>
      <c r="K199" s="14" t="str">
        <f aca="false">IF(H199="IP",-0.1,"")</f>
        <v/>
      </c>
      <c r="L199" s="14" t="str">
        <f aca="false">IF(H199="IM",0.1,"")</f>
        <v/>
      </c>
      <c r="M199" s="14" t="str">
        <f aca="false">IF(H199="SC",0.2,"")</f>
        <v/>
      </c>
      <c r="N199" s="15" t="str">
        <f aca="false">IF(H199="???",0.2,"")</f>
        <v/>
      </c>
      <c r="O199" s="40" t="s">
        <v>22</v>
      </c>
      <c r="P199" s="17" t="str">
        <f aca="false">IF(SUM(Q199:AI199)&gt;0,"",IF(SUM(Q199:AI199)=0,IF(O199&gt;0,1,"")))</f>
        <v/>
      </c>
      <c r="Q199" s="16" t="n">
        <f aca="false">IF(O199="🐭 Mouse",2,"")</f>
        <v>2</v>
      </c>
      <c r="R199" s="16" t="str">
        <f aca="false">IF(O199="🕊 Pigeon",7,"")</f>
        <v/>
      </c>
      <c r="S199" s="16" t="str">
        <f aca="false">IF(O199="🐇 Rabbit",6,"")</f>
        <v/>
      </c>
      <c r="T199" s="16" t="str">
        <f aca="false">IF(O199="🍼 Mammal",16,"")</f>
        <v/>
      </c>
      <c r="U199" s="16" t="str">
        <f aca="false">IF(O199="🐀 Rat",1,"")</f>
        <v/>
      </c>
      <c r="V199" s="16" t="str">
        <f aca="false">IF(O199="🐕 Dog",3,"")</f>
        <v/>
      </c>
      <c r="W199" s="16" t="str">
        <f aca="false">IF(O199="🐹 Guinea Pig",8,"")</f>
        <v/>
      </c>
      <c r="X199" s="16" t="str">
        <f aca="false">IF(O199="🐔 Chicken",9,"")</f>
        <v/>
      </c>
      <c r="Y199" s="16" t="str">
        <f aca="false">IF(O199="🐵 Monkey",5,"")</f>
        <v/>
      </c>
      <c r="Z199" s="16" t="str">
        <f aca="false">IF(O199="🐸 Frog",10,"")</f>
        <v/>
      </c>
      <c r="AA199" s="16" t="str">
        <f aca="false">IF(O199="🐈 Cat",4,"")</f>
        <v/>
      </c>
      <c r="AB199" s="16" t="str">
        <f aca="false">IF(O199="Gecko",15,"")</f>
        <v/>
      </c>
      <c r="AC199" s="16" t="str">
        <f aca="false">IF(O199="Skink",14,"")</f>
        <v/>
      </c>
      <c r="AD199" s="16" t="str">
        <f aca="false">IF(O199="🐄 Cattle",17,"")</f>
        <v/>
      </c>
      <c r="AE199" s="16" t="str">
        <f aca="false">IF(O199="🐷 Pig",19,"")</f>
        <v/>
      </c>
      <c r="AF199" s="16" t="str">
        <f aca="false">IF(O199="Squirrel",11,"")</f>
        <v/>
      </c>
      <c r="AG199" s="16" t="str">
        <f aca="false">IF(O199="🐝 Honey Bee",20,"")</f>
        <v/>
      </c>
      <c r="AH199" s="16" t="str">
        <f aca="false">IF(O199="🦆 Duck",12,"")</f>
        <v/>
      </c>
      <c r="AI199" s="16" t="str">
        <f aca="false">IF(O199="🐦 Bird",13,"")</f>
        <v/>
      </c>
      <c r="AJ199" s="41" t="s">
        <v>307</v>
      </c>
      <c r="AK199" s="40" t="s">
        <v>308</v>
      </c>
      <c r="AL199" s="42" t="s">
        <v>50</v>
      </c>
      <c r="AM199" s="40" t="s">
        <v>51</v>
      </c>
      <c r="AN199" s="40"/>
    </row>
    <row r="200" customFormat="false" ht="30" hidden="false" customHeight="true" outlineLevel="0" collapsed="false">
      <c r="A200" s="38" t="s">
        <v>306</v>
      </c>
      <c r="B200" s="38" t="n">
        <v>13</v>
      </c>
      <c r="C200" s="32" t="n">
        <f aca="false">B200+IF(H200="IV",-0.2,IF(H200="IP",-0.1,IF(H200="IM",0.1,IF(H200="SC",0.2,IF(H200="IC (cerebral)",-0.3,0)))))</f>
        <v>13.2</v>
      </c>
      <c r="D200" s="33" t="n">
        <f aca="false">VALUE(MID(AJ200,1,FIND(" ",AJ200)))</f>
        <v>4</v>
      </c>
      <c r="E200" s="34" t="n">
        <f aca="false">IF(G200="LD50 (median)",1,IF(G200="LDLo (lowest)",0,IF(G200="LD",-1,"")))</f>
        <v>0</v>
      </c>
      <c r="F200" s="34" t="n">
        <f aca="false">IF(O200="🐀 Rat",1,IF(O200="🐭 Mouse",2,IF(O200="🐕 Dog",3,IF(O200="🐵 Monkey",5,IF(O200="🐈 Cat",4,IF(O200="🐇 Rabbit",6,IF(O200="🕊 Pigeon",7,IF(O200="🐹 Guinea Pig",8,IF(O200="🐔 Chicken",9,IF(O200="🐸 Frog",10,IF(O200="🍼 Mammal",10,0)))))))))))</f>
        <v>2</v>
      </c>
      <c r="G200" s="39" t="s">
        <v>53</v>
      </c>
      <c r="H200" s="39" t="s">
        <v>18</v>
      </c>
      <c r="I200" s="14" t="str">
        <f aca="false">IF(H200="IC",-0.3,"")</f>
        <v/>
      </c>
      <c r="J200" s="14" t="str">
        <f aca="false">IF(H200="IV",-0.2,"")</f>
        <v/>
      </c>
      <c r="K200" s="14" t="str">
        <f aca="false">IF(H200="IP",-0.1,"")</f>
        <v/>
      </c>
      <c r="L200" s="14" t="str">
        <f aca="false">IF(H200="IM",0.1,"")</f>
        <v/>
      </c>
      <c r="M200" s="14" t="n">
        <f aca="false">IF(H200="SC",0.2,"")</f>
        <v>0.2</v>
      </c>
      <c r="N200" s="15" t="str">
        <f aca="false">IF(H200="???",0.2,"")</f>
        <v/>
      </c>
      <c r="O200" s="40" t="s">
        <v>22</v>
      </c>
      <c r="P200" s="17" t="str">
        <f aca="false">IF(SUM(Q200:AI200)&gt;0,"",IF(SUM(Q200:AI200)=0,IF(O200&gt;0,1,"")))</f>
        <v/>
      </c>
      <c r="Q200" s="16" t="n">
        <f aca="false">IF(O200="🐭 Mouse",2,"")</f>
        <v>2</v>
      </c>
      <c r="R200" s="16" t="str">
        <f aca="false">IF(O200="🕊 Pigeon",7,"")</f>
        <v/>
      </c>
      <c r="S200" s="16" t="str">
        <f aca="false">IF(O200="🐇 Rabbit",6,"")</f>
        <v/>
      </c>
      <c r="T200" s="16" t="str">
        <f aca="false">IF(O200="🍼 Mammal",16,"")</f>
        <v/>
      </c>
      <c r="U200" s="16" t="str">
        <f aca="false">IF(O200="🐀 Rat",1,"")</f>
        <v/>
      </c>
      <c r="V200" s="16" t="str">
        <f aca="false">IF(O200="🐕 Dog",3,"")</f>
        <v/>
      </c>
      <c r="W200" s="16" t="str">
        <f aca="false">IF(O200="🐹 Guinea Pig",8,"")</f>
        <v/>
      </c>
      <c r="X200" s="16" t="str">
        <f aca="false">IF(O200="🐔 Chicken",9,"")</f>
        <v/>
      </c>
      <c r="Y200" s="16" t="str">
        <f aca="false">IF(O200="🐵 Monkey",5,"")</f>
        <v/>
      </c>
      <c r="Z200" s="16" t="str">
        <f aca="false">IF(O200="🐸 Frog",10,"")</f>
        <v/>
      </c>
      <c r="AA200" s="16" t="str">
        <f aca="false">IF(O200="🐈 Cat",4,"")</f>
        <v/>
      </c>
      <c r="AB200" s="16" t="str">
        <f aca="false">IF(O200="Gecko",15,"")</f>
        <v/>
      </c>
      <c r="AC200" s="16" t="str">
        <f aca="false">IF(O200="Skink",14,"")</f>
        <v/>
      </c>
      <c r="AD200" s="16" t="str">
        <f aca="false">IF(O200="🐄 Cattle",17,"")</f>
        <v/>
      </c>
      <c r="AE200" s="16" t="str">
        <f aca="false">IF(O200="🐷 Pig",19,"")</f>
        <v/>
      </c>
      <c r="AF200" s="16" t="str">
        <f aca="false">IF(O200="Squirrel",11,"")</f>
        <v/>
      </c>
      <c r="AG200" s="16" t="str">
        <f aca="false">IF(O200="🐝 Honey Bee",20,"")</f>
        <v/>
      </c>
      <c r="AH200" s="16" t="str">
        <f aca="false">IF(O200="🦆 Duck",12,"")</f>
        <v/>
      </c>
      <c r="AI200" s="16" t="str">
        <f aca="false">IF(O200="🐦 Bird",13,"")</f>
        <v/>
      </c>
      <c r="AJ200" s="41" t="s">
        <v>264</v>
      </c>
      <c r="AK200" s="40" t="s">
        <v>309</v>
      </c>
      <c r="AL200" s="42" t="s">
        <v>50</v>
      </c>
      <c r="AM200" s="40" t="s">
        <v>51</v>
      </c>
      <c r="AN200" s="40"/>
    </row>
    <row r="201" customFormat="false" ht="15.75" hidden="false" customHeight="false" outlineLevel="0" collapsed="false">
      <c r="C201" s="32"/>
      <c r="D201" s="33"/>
      <c r="E201" s="34"/>
      <c r="F201" s="34"/>
      <c r="G201" s="0"/>
      <c r="H201" s="0"/>
      <c r="I201" s="14" t="str">
        <f aca="false">IF(H201="IC",-0.3,"")</f>
        <v/>
      </c>
      <c r="J201" s="14" t="str">
        <f aca="false">IF(H201="IV",-0.2,"")</f>
        <v/>
      </c>
      <c r="K201" s="14" t="str">
        <f aca="false">IF(H201="IP",-0.1,"")</f>
        <v/>
      </c>
      <c r="L201" s="14" t="str">
        <f aca="false">IF(H201="IM",0.1,"")</f>
        <v/>
      </c>
      <c r="M201" s="14" t="str">
        <f aca="false">IF(H201="SC",0.2,"")</f>
        <v/>
      </c>
      <c r="N201" s="15" t="str">
        <f aca="false">IF(H201="???",0.2,"")</f>
        <v/>
      </c>
      <c r="O201" s="0"/>
      <c r="P201" s="17" t="str">
        <f aca="false">IF(SUM(Q201:AI201)&gt;0,"",IF(SUM(Q201:AI201)=0,IF(O201&gt;0,1,"")))</f>
        <v/>
      </c>
      <c r="Q201" s="16" t="str">
        <f aca="false">IF(O201="🐭 Mouse",2,"")</f>
        <v/>
      </c>
      <c r="R201" s="16" t="str">
        <f aca="false">IF(O201="🕊 Pigeon",7,"")</f>
        <v/>
      </c>
      <c r="S201" s="16" t="str">
        <f aca="false">IF(O201="🐇 Rabbit",6,"")</f>
        <v/>
      </c>
      <c r="T201" s="16" t="str">
        <f aca="false">IF(O201="🍼 Mammal",16,"")</f>
        <v/>
      </c>
      <c r="U201" s="16" t="str">
        <f aca="false">IF(O201="🐀 Rat",1,"")</f>
        <v/>
      </c>
      <c r="V201" s="16" t="str">
        <f aca="false">IF(O201="🐕 Dog",3,"")</f>
        <v/>
      </c>
      <c r="W201" s="16" t="str">
        <f aca="false">IF(O201="🐹 Guinea Pig",8,"")</f>
        <v/>
      </c>
      <c r="X201" s="16" t="str">
        <f aca="false">IF(O201="🐔 Chicken",9,"")</f>
        <v/>
      </c>
      <c r="Y201" s="16" t="str">
        <f aca="false">IF(O201="🐵 Monkey",5,"")</f>
        <v/>
      </c>
      <c r="Z201" s="16" t="str">
        <f aca="false">IF(O201="🐸 Frog",10,"")</f>
        <v/>
      </c>
      <c r="AA201" s="16" t="str">
        <f aca="false">IF(O201="🐈 Cat",4,"")</f>
        <v/>
      </c>
      <c r="AB201" s="16" t="str">
        <f aca="false">IF(O201="Gecko",15,"")</f>
        <v/>
      </c>
      <c r="AC201" s="16" t="str">
        <f aca="false">IF(O201="Skink",14,"")</f>
        <v/>
      </c>
      <c r="AD201" s="16" t="str">
        <f aca="false">IF(O201="🐄 Cattle",17,"")</f>
        <v/>
      </c>
      <c r="AE201" s="16" t="str">
        <f aca="false">IF(O201="🐷 Pig",19,"")</f>
        <v/>
      </c>
      <c r="AF201" s="16" t="str">
        <f aca="false">IF(O201="Squirrel",11,"")</f>
        <v/>
      </c>
      <c r="AG201" s="16" t="str">
        <f aca="false">IF(O201="🐝 Honey Bee",20,"")</f>
        <v/>
      </c>
      <c r="AH201" s="16" t="str">
        <f aca="false">IF(O201="🦆 Duck",12,"")</f>
        <v/>
      </c>
      <c r="AI201" s="16" t="str">
        <f aca="false">IF(O201="🐦 Bird",13,"")</f>
        <v/>
      </c>
      <c r="AJ201" s="0"/>
      <c r="AK201" s="0"/>
      <c r="AL201" s="0"/>
      <c r="AM201" s="0"/>
      <c r="AN201" s="0"/>
    </row>
    <row r="202" customFormat="false" ht="15" hidden="false" customHeight="true" outlineLevel="0" collapsed="false">
      <c r="A202" s="38" t="s">
        <v>310</v>
      </c>
      <c r="B202" s="38" t="n">
        <v>14</v>
      </c>
      <c r="C202" s="32" t="n">
        <f aca="false">B202+IF(H202="IV",-0.2,IF(H202="IP",-0.1,IF(H202="IM",0.1,IF(H202="SC",0.2,IF(H202="IC (cerebral)",-0.3,0)))))</f>
        <v>13.8</v>
      </c>
      <c r="D202" s="33" t="n">
        <f aca="false">VALUE(MID(AJ202,1,FIND(" ",AJ202)))</f>
        <v>0.005</v>
      </c>
      <c r="E202" s="34" t="n">
        <f aca="false">IF(G202="LD50 (median)",1,IF(G202="LDLo (lowest)",0,IF(G202="LD",-1,"")))</f>
        <v>0</v>
      </c>
      <c r="F202" s="34" t="n">
        <f aca="false">IF(O202="🐀 Rat",1,IF(O202="🐭 Mouse",2,IF(O202="🐕 Dog",3,IF(O202="🐵 Monkey",5,IF(O202="🐈 Cat",4,IF(O202="🐇 Rabbit",6,IF(O202="🕊 Pigeon",7,IF(O202="🐹 Guinea Pig",8,IF(O202="🐔 Chicken",9,IF(O202="🐸 Frog",10,IF(O202="🍼 Mammal",10,0)))))))))))</f>
        <v>6</v>
      </c>
      <c r="G202" s="39" t="s">
        <v>53</v>
      </c>
      <c r="H202" s="39" t="s">
        <v>15</v>
      </c>
      <c r="I202" s="14" t="str">
        <f aca="false">IF(H202="IC",-0.3,"")</f>
        <v/>
      </c>
      <c r="J202" s="14" t="n">
        <f aca="false">IF(H202="IV",-0.2,"")</f>
        <v>-0.2</v>
      </c>
      <c r="K202" s="14" t="str">
        <f aca="false">IF(H202="IP",-0.1,"")</f>
        <v/>
      </c>
      <c r="L202" s="14" t="str">
        <f aca="false">IF(H202="IM",0.1,"")</f>
        <v/>
      </c>
      <c r="M202" s="14" t="str">
        <f aca="false">IF(H202="SC",0.2,"")</f>
        <v/>
      </c>
      <c r="N202" s="15" t="str">
        <f aca="false">IF(H202="???",0.2,"")</f>
        <v/>
      </c>
      <c r="O202" s="40" t="s">
        <v>24</v>
      </c>
      <c r="P202" s="17" t="str">
        <f aca="false">IF(SUM(Q202:AI202)&gt;0,"",IF(SUM(Q202:AI202)=0,IF(O202&gt;0,1,"")))</f>
        <v/>
      </c>
      <c r="Q202" s="16" t="str">
        <f aca="false">IF(O202="🐭 Mouse",2,"")</f>
        <v/>
      </c>
      <c r="R202" s="16" t="str">
        <f aca="false">IF(O202="🕊 Pigeon",7,"")</f>
        <v/>
      </c>
      <c r="S202" s="16" t="n">
        <f aca="false">IF(O202="🐇 Rabbit",6,"")</f>
        <v>6</v>
      </c>
      <c r="T202" s="16" t="str">
        <f aca="false">IF(O202="🍼 Mammal",16,"")</f>
        <v/>
      </c>
      <c r="U202" s="16" t="str">
        <f aca="false">IF(O202="🐀 Rat",1,"")</f>
        <v/>
      </c>
      <c r="V202" s="16" t="str">
        <f aca="false">IF(O202="🐕 Dog",3,"")</f>
        <v/>
      </c>
      <c r="W202" s="16" t="str">
        <f aca="false">IF(O202="🐹 Guinea Pig",8,"")</f>
        <v/>
      </c>
      <c r="X202" s="16" t="str">
        <f aca="false">IF(O202="🐔 Chicken",9,"")</f>
        <v/>
      </c>
      <c r="Y202" s="16" t="str">
        <f aca="false">IF(O202="🐵 Monkey",5,"")</f>
        <v/>
      </c>
      <c r="Z202" s="16" t="str">
        <f aca="false">IF(O202="🐸 Frog",10,"")</f>
        <v/>
      </c>
      <c r="AA202" s="16" t="str">
        <f aca="false">IF(O202="🐈 Cat",4,"")</f>
        <v/>
      </c>
      <c r="AB202" s="16" t="str">
        <f aca="false">IF(O202="Gecko",15,"")</f>
        <v/>
      </c>
      <c r="AC202" s="16" t="str">
        <f aca="false">IF(O202="Skink",14,"")</f>
        <v/>
      </c>
      <c r="AD202" s="16" t="str">
        <f aca="false">IF(O202="🐄 Cattle",17,"")</f>
        <v/>
      </c>
      <c r="AE202" s="16" t="str">
        <f aca="false">IF(O202="🐷 Pig",19,"")</f>
        <v/>
      </c>
      <c r="AF202" s="16" t="str">
        <f aca="false">IF(O202="Squirrel",11,"")</f>
        <v/>
      </c>
      <c r="AG202" s="16" t="str">
        <f aca="false">IF(O202="🐝 Honey Bee",20,"")</f>
        <v/>
      </c>
      <c r="AH202" s="16" t="str">
        <f aca="false">IF(O202="🦆 Duck",12,"")</f>
        <v/>
      </c>
      <c r="AI202" s="16" t="str">
        <f aca="false">IF(O202="🐦 Bird",13,"")</f>
        <v/>
      </c>
      <c r="AJ202" s="41" t="s">
        <v>311</v>
      </c>
      <c r="AK202" s="40" t="s">
        <v>312</v>
      </c>
      <c r="AL202" s="42" t="s">
        <v>50</v>
      </c>
      <c r="AM202" s="40" t="s">
        <v>51</v>
      </c>
      <c r="AN202" s="40"/>
    </row>
    <row r="203" customFormat="false" ht="30" hidden="false" customHeight="true" outlineLevel="0" collapsed="false">
      <c r="A203" s="38" t="s">
        <v>310</v>
      </c>
      <c r="B203" s="38" t="n">
        <v>14</v>
      </c>
      <c r="C203" s="32" t="n">
        <f aca="false">B203+IF(H203="IV",-0.2,IF(H203="IP",-0.1,IF(H203="IM",0.1,IF(H203="SC",0.2,IF(H203="IC (cerebral)",-0.3,0)))))</f>
        <v>14.2</v>
      </c>
      <c r="D203" s="33" t="n">
        <f aca="false">VALUE(MID(AJ203,1,FIND(" ",AJ203)))</f>
        <v>0.033</v>
      </c>
      <c r="E203" s="34" t="n">
        <f aca="false">IF(G203="LD50 (median)",1,IF(G203="LDLo (lowest)",0,IF(G203="LD",-1,"")))</f>
        <v>0</v>
      </c>
      <c r="F203" s="34" t="n">
        <f aca="false">IF(O203="🐀 Rat",1,IF(O203="🐭 Mouse",2,IF(O203="🐕 Dog",3,IF(O203="🐵 Monkey",5,IF(O203="🐈 Cat",4,IF(O203="🐇 Rabbit",6,IF(O203="🕊 Pigeon",7,IF(O203="🐹 Guinea Pig",8,IF(O203="🐔 Chicken",9,IF(O203="🐸 Frog",10,IF(O203="🍼 Mammal",10,0)))))))))))</f>
        <v>7</v>
      </c>
      <c r="G203" s="39" t="s">
        <v>53</v>
      </c>
      <c r="H203" s="39" t="s">
        <v>18</v>
      </c>
      <c r="I203" s="14" t="str">
        <f aca="false">IF(H203="IC",-0.3,"")</f>
        <v/>
      </c>
      <c r="J203" s="14" t="str">
        <f aca="false">IF(H203="IV",-0.2,"")</f>
        <v/>
      </c>
      <c r="K203" s="14" t="str">
        <f aca="false">IF(H203="IP",-0.1,"")</f>
        <v/>
      </c>
      <c r="L203" s="14" t="str">
        <f aca="false">IF(H203="IM",0.1,"")</f>
        <v/>
      </c>
      <c r="M203" s="14" t="n">
        <f aca="false">IF(H203="SC",0.2,"")</f>
        <v>0.2</v>
      </c>
      <c r="N203" s="15" t="str">
        <f aca="false">IF(H203="???",0.2,"")</f>
        <v/>
      </c>
      <c r="O203" s="40" t="s">
        <v>23</v>
      </c>
      <c r="P203" s="17" t="str">
        <f aca="false">IF(SUM(Q203:AI203)&gt;0,"",IF(SUM(Q203:AI203)=0,IF(O203&gt;0,1,"")))</f>
        <v/>
      </c>
      <c r="Q203" s="16" t="str">
        <f aca="false">IF(O203="🐭 Mouse",2,"")</f>
        <v/>
      </c>
      <c r="R203" s="16" t="n">
        <f aca="false">IF(O203="🕊 Pigeon",7,"")</f>
        <v>7</v>
      </c>
      <c r="S203" s="16" t="str">
        <f aca="false">IF(O203="🐇 Rabbit",6,"")</f>
        <v/>
      </c>
      <c r="T203" s="16" t="str">
        <f aca="false">IF(O203="🍼 Mammal",16,"")</f>
        <v/>
      </c>
      <c r="U203" s="16" t="str">
        <f aca="false">IF(O203="🐀 Rat",1,"")</f>
        <v/>
      </c>
      <c r="V203" s="16" t="str">
        <f aca="false">IF(O203="🐕 Dog",3,"")</f>
        <v/>
      </c>
      <c r="W203" s="16" t="str">
        <f aca="false">IF(O203="🐹 Guinea Pig",8,"")</f>
        <v/>
      </c>
      <c r="X203" s="16" t="str">
        <f aca="false">IF(O203="🐔 Chicken",9,"")</f>
        <v/>
      </c>
      <c r="Y203" s="16" t="str">
        <f aca="false">IF(O203="🐵 Monkey",5,"")</f>
        <v/>
      </c>
      <c r="Z203" s="16" t="str">
        <f aca="false">IF(O203="🐸 Frog",10,"")</f>
        <v/>
      </c>
      <c r="AA203" s="16" t="str">
        <f aca="false">IF(O203="🐈 Cat",4,"")</f>
        <v/>
      </c>
      <c r="AB203" s="16" t="str">
        <f aca="false">IF(O203="Gecko",15,"")</f>
        <v/>
      </c>
      <c r="AC203" s="16" t="str">
        <f aca="false">IF(O203="Skink",14,"")</f>
        <v/>
      </c>
      <c r="AD203" s="16" t="str">
        <f aca="false">IF(O203="🐄 Cattle",17,"")</f>
        <v/>
      </c>
      <c r="AE203" s="16" t="str">
        <f aca="false">IF(O203="🐷 Pig",19,"")</f>
        <v/>
      </c>
      <c r="AF203" s="16" t="str">
        <f aca="false">IF(O203="Squirrel",11,"")</f>
        <v/>
      </c>
      <c r="AG203" s="16" t="str">
        <f aca="false">IF(O203="🐝 Honey Bee",20,"")</f>
        <v/>
      </c>
      <c r="AH203" s="16" t="str">
        <f aca="false">IF(O203="🦆 Duck",12,"")</f>
        <v/>
      </c>
      <c r="AI203" s="16" t="str">
        <f aca="false">IF(O203="🐦 Bird",13,"")</f>
        <v/>
      </c>
      <c r="AJ203" s="41" t="s">
        <v>313</v>
      </c>
      <c r="AK203" s="40" t="s">
        <v>312</v>
      </c>
      <c r="AL203" s="42" t="s">
        <v>50</v>
      </c>
      <c r="AM203" s="40" t="s">
        <v>51</v>
      </c>
      <c r="AN203" s="40" t="s">
        <v>314</v>
      </c>
    </row>
    <row r="204" customFormat="false" ht="30" hidden="false" customHeight="true" outlineLevel="0" collapsed="false">
      <c r="A204" s="38" t="s">
        <v>310</v>
      </c>
      <c r="B204" s="38" t="n">
        <v>14</v>
      </c>
      <c r="C204" s="32" t="n">
        <f aca="false">B204+IF(H204="IV",-0.2,IF(H204="IP",-0.1,IF(H204="IM",0.1,IF(H204="SC",0.2,IF(H204="IC (cerebral)",-0.3,0)))))</f>
        <v>14.1</v>
      </c>
      <c r="D204" s="33" t="n">
        <f aca="false">VALUE(MID(AJ204,1,FIND(" ",AJ204)))</f>
        <v>0.033</v>
      </c>
      <c r="E204" s="34" t="n">
        <f aca="false">IF(G204="LD50 (median)",1,IF(G204="LDLo (lowest)",0,IF(G204="LD",-1,"")))</f>
        <v>0</v>
      </c>
      <c r="F204" s="34" t="n">
        <f aca="false">IF(O204="🐀 Rat",1,IF(O204="🐭 Mouse",2,IF(O204="🐕 Dog",3,IF(O204="🐵 Monkey",5,IF(O204="🐈 Cat",4,IF(O204="🐇 Rabbit",6,IF(O204="🕊 Pigeon",7,IF(O204="🐹 Guinea Pig",8,IF(O204="🐔 Chicken",9,IF(O204="🐸 Frog",10,IF(O204="🍼 Mammal",10,0)))))))))))</f>
        <v>7</v>
      </c>
      <c r="G204" s="39" t="s">
        <v>53</v>
      </c>
      <c r="H204" s="39" t="s">
        <v>17</v>
      </c>
      <c r="I204" s="14" t="str">
        <f aca="false">IF(H204="IC",-0.3,"")</f>
        <v/>
      </c>
      <c r="J204" s="14" t="str">
        <f aca="false">IF(H204="IV",-0.2,"")</f>
        <v/>
      </c>
      <c r="K204" s="14" t="str">
        <f aca="false">IF(H204="IP",-0.1,"")</f>
        <v/>
      </c>
      <c r="L204" s="14" t="n">
        <f aca="false">IF(H204="IM",0.1,"")</f>
        <v>0.1</v>
      </c>
      <c r="M204" s="14" t="str">
        <f aca="false">IF(H204="SC",0.2,"")</f>
        <v/>
      </c>
      <c r="N204" s="15" t="str">
        <f aca="false">IF(H204="???",0.2,"")</f>
        <v/>
      </c>
      <c r="O204" s="40" t="s">
        <v>23</v>
      </c>
      <c r="P204" s="17" t="str">
        <f aca="false">IF(SUM(Q204:AI204)&gt;0,"",IF(SUM(Q204:AI204)=0,IF(O204&gt;0,1,"")))</f>
        <v/>
      </c>
      <c r="Q204" s="16" t="str">
        <f aca="false">IF(O204="🐭 Mouse",2,"")</f>
        <v/>
      </c>
      <c r="R204" s="16" t="n">
        <f aca="false">IF(O204="🕊 Pigeon",7,"")</f>
        <v>7</v>
      </c>
      <c r="S204" s="16" t="str">
        <f aca="false">IF(O204="🐇 Rabbit",6,"")</f>
        <v/>
      </c>
      <c r="T204" s="16" t="str">
        <f aca="false">IF(O204="🍼 Mammal",16,"")</f>
        <v/>
      </c>
      <c r="U204" s="16" t="str">
        <f aca="false">IF(O204="🐀 Rat",1,"")</f>
        <v/>
      </c>
      <c r="V204" s="16" t="str">
        <f aca="false">IF(O204="🐕 Dog",3,"")</f>
        <v/>
      </c>
      <c r="W204" s="16" t="str">
        <f aca="false">IF(O204="🐹 Guinea Pig",8,"")</f>
        <v/>
      </c>
      <c r="X204" s="16" t="str">
        <f aca="false">IF(O204="🐔 Chicken",9,"")</f>
        <v/>
      </c>
      <c r="Y204" s="16" t="str">
        <f aca="false">IF(O204="🐵 Monkey",5,"")</f>
        <v/>
      </c>
      <c r="Z204" s="16" t="str">
        <f aca="false">IF(O204="🐸 Frog",10,"")</f>
        <v/>
      </c>
      <c r="AA204" s="16" t="str">
        <f aca="false">IF(O204="🐈 Cat",4,"")</f>
        <v/>
      </c>
      <c r="AB204" s="16" t="str">
        <f aca="false">IF(O204="Gecko",15,"")</f>
        <v/>
      </c>
      <c r="AC204" s="16" t="str">
        <f aca="false">IF(O204="Skink",14,"")</f>
        <v/>
      </c>
      <c r="AD204" s="16" t="str">
        <f aca="false">IF(O204="🐄 Cattle",17,"")</f>
        <v/>
      </c>
      <c r="AE204" s="16" t="str">
        <f aca="false">IF(O204="🐷 Pig",19,"")</f>
        <v/>
      </c>
      <c r="AF204" s="16" t="str">
        <f aca="false">IF(O204="Squirrel",11,"")</f>
        <v/>
      </c>
      <c r="AG204" s="16" t="str">
        <f aca="false">IF(O204="🐝 Honey Bee",20,"")</f>
        <v/>
      </c>
      <c r="AH204" s="16" t="str">
        <f aca="false">IF(O204="🦆 Duck",12,"")</f>
        <v/>
      </c>
      <c r="AI204" s="16" t="str">
        <f aca="false">IF(O204="🐦 Bird",13,"")</f>
        <v/>
      </c>
      <c r="AJ204" s="41" t="s">
        <v>313</v>
      </c>
      <c r="AK204" s="40" t="s">
        <v>312</v>
      </c>
      <c r="AL204" s="42" t="s">
        <v>50</v>
      </c>
      <c r="AM204" s="40" t="s">
        <v>51</v>
      </c>
      <c r="AN204" s="40" t="s">
        <v>314</v>
      </c>
    </row>
    <row r="205" customFormat="false" ht="30" hidden="false" customHeight="true" outlineLevel="0" collapsed="false">
      <c r="A205" s="38" t="s">
        <v>310</v>
      </c>
      <c r="B205" s="38" t="n">
        <v>14</v>
      </c>
      <c r="C205" s="32" t="n">
        <f aca="false">B205+IF(H205="IV",-0.2,IF(H205="IP",-0.1,IF(H205="IM",0.1,IF(H205="SC",0.2,IF(H205="IC (cerebral)",-0.3,0)))))</f>
        <v>13.8</v>
      </c>
      <c r="D205" s="33" t="n">
        <f aca="false">VALUE(MID(AJ205,1,FIND(" ",AJ205)))</f>
        <v>0.067</v>
      </c>
      <c r="E205" s="34" t="n">
        <f aca="false">IF(G205="LD50 (median)",1,IF(G205="LDLo (lowest)",0,IF(G205="LD",-1,"")))</f>
        <v>1</v>
      </c>
      <c r="F205" s="34" t="n">
        <f aca="false">IF(O205="🐀 Rat",1,IF(O205="🐭 Mouse",2,IF(O205="🐕 Dog",3,IF(O205="🐵 Monkey",5,IF(O205="🐈 Cat",4,IF(O205="🐇 Rabbit",6,IF(O205="🕊 Pigeon",7,IF(O205="🐹 Guinea Pig",8,IF(O205="🐔 Chicken",9,IF(O205="🐸 Frog",10,IF(O205="🍼 Mammal",10,0)))))))))))</f>
        <v>2</v>
      </c>
      <c r="G205" s="39" t="s">
        <v>47</v>
      </c>
      <c r="H205" s="39" t="s">
        <v>15</v>
      </c>
      <c r="I205" s="14" t="str">
        <f aca="false">IF(H205="IC",-0.3,"")</f>
        <v/>
      </c>
      <c r="J205" s="14" t="n">
        <f aca="false">IF(H205="IV",-0.2,"")</f>
        <v>-0.2</v>
      </c>
      <c r="K205" s="14" t="str">
        <f aca="false">IF(H205="IP",-0.1,"")</f>
        <v/>
      </c>
      <c r="L205" s="14" t="str">
        <f aca="false">IF(H205="IM",0.1,"")</f>
        <v/>
      </c>
      <c r="M205" s="14" t="str">
        <f aca="false">IF(H205="SC",0.2,"")</f>
        <v/>
      </c>
      <c r="N205" s="15" t="str">
        <f aca="false">IF(H205="???",0.2,"")</f>
        <v/>
      </c>
      <c r="O205" s="40" t="s">
        <v>22</v>
      </c>
      <c r="P205" s="17" t="str">
        <f aca="false">IF(SUM(Q205:AI205)&gt;0,"",IF(SUM(Q205:AI205)=0,IF(O205&gt;0,1,"")))</f>
        <v/>
      </c>
      <c r="Q205" s="16" t="n">
        <f aca="false">IF(O205="🐭 Mouse",2,"")</f>
        <v>2</v>
      </c>
      <c r="R205" s="16" t="str">
        <f aca="false">IF(O205="🕊 Pigeon",7,"")</f>
        <v/>
      </c>
      <c r="S205" s="16" t="str">
        <f aca="false">IF(O205="🐇 Rabbit",6,"")</f>
        <v/>
      </c>
      <c r="T205" s="16" t="str">
        <f aca="false">IF(O205="🍼 Mammal",16,"")</f>
        <v/>
      </c>
      <c r="U205" s="16" t="str">
        <f aca="false">IF(O205="🐀 Rat",1,"")</f>
        <v/>
      </c>
      <c r="V205" s="16" t="str">
        <f aca="false">IF(O205="🐕 Dog",3,"")</f>
        <v/>
      </c>
      <c r="W205" s="16" t="str">
        <f aca="false">IF(O205="🐹 Guinea Pig",8,"")</f>
        <v/>
      </c>
      <c r="X205" s="16" t="str">
        <f aca="false">IF(O205="🐔 Chicken",9,"")</f>
        <v/>
      </c>
      <c r="Y205" s="16" t="str">
        <f aca="false">IF(O205="🐵 Monkey",5,"")</f>
        <v/>
      </c>
      <c r="Z205" s="16" t="str">
        <f aca="false">IF(O205="🐸 Frog",10,"")</f>
        <v/>
      </c>
      <c r="AA205" s="16" t="str">
        <f aca="false">IF(O205="🐈 Cat",4,"")</f>
        <v/>
      </c>
      <c r="AB205" s="16" t="str">
        <f aca="false">IF(O205="Gecko",15,"")</f>
        <v/>
      </c>
      <c r="AC205" s="16" t="str">
        <f aca="false">IF(O205="Skink",14,"")</f>
        <v/>
      </c>
      <c r="AD205" s="16" t="str">
        <f aca="false">IF(O205="🐄 Cattle",17,"")</f>
        <v/>
      </c>
      <c r="AE205" s="16" t="str">
        <f aca="false">IF(O205="🐷 Pig",19,"")</f>
        <v/>
      </c>
      <c r="AF205" s="16" t="str">
        <f aca="false">IF(O205="Squirrel",11,"")</f>
        <v/>
      </c>
      <c r="AG205" s="16" t="str">
        <f aca="false">IF(O205="🐝 Honey Bee",20,"")</f>
        <v/>
      </c>
      <c r="AH205" s="16" t="str">
        <f aca="false">IF(O205="🦆 Duck",12,"")</f>
        <v/>
      </c>
      <c r="AI205" s="16" t="str">
        <f aca="false">IF(O205="🐦 Bird",13,"")</f>
        <v/>
      </c>
      <c r="AJ205" s="41" t="s">
        <v>315</v>
      </c>
      <c r="AK205" s="40" t="s">
        <v>316</v>
      </c>
      <c r="AL205" s="42" t="s">
        <v>50</v>
      </c>
      <c r="AM205" s="40" t="s">
        <v>51</v>
      </c>
      <c r="AN205" s="40"/>
    </row>
    <row r="206" customFormat="false" ht="15" hidden="false" customHeight="true" outlineLevel="0" collapsed="false">
      <c r="A206" s="38" t="s">
        <v>310</v>
      </c>
      <c r="B206" s="38" t="n">
        <v>14</v>
      </c>
      <c r="C206" s="32" t="n">
        <f aca="false">B206+IF(H206="IV",-0.2,IF(H206="IP",-0.1,IF(H206="IM",0.1,IF(H206="SC",0.2,IF(H206="IC (cerebral)",-0.3,0)))))</f>
        <v>13.8</v>
      </c>
      <c r="D206" s="33" t="n">
        <f aca="false">VALUE(MID(AJ206,1,FIND(" ",AJ206)))</f>
        <v>0.1</v>
      </c>
      <c r="E206" s="34" t="n">
        <f aca="false">IF(G206="LD50 (median)",1,IF(G206="LDLo (lowest)",0,IF(G206="LD",-1,"")))</f>
        <v>1</v>
      </c>
      <c r="F206" s="34" t="n">
        <f aca="false">IF(O206="🐀 Rat",1,IF(O206="🐭 Mouse",2,IF(O206="🐕 Dog",3,IF(O206="🐵 Monkey",5,IF(O206="🐈 Cat",4,IF(O206="🐇 Rabbit",6,IF(O206="🕊 Pigeon",7,IF(O206="🐹 Guinea Pig",8,IF(O206="🐔 Chicken",9,IF(O206="🐸 Frog",10,IF(O206="🍼 Mammal",10,0)))))))))))</f>
        <v>2</v>
      </c>
      <c r="G206" s="39" t="s">
        <v>47</v>
      </c>
      <c r="H206" s="39" t="s">
        <v>15</v>
      </c>
      <c r="I206" s="14" t="str">
        <f aca="false">IF(H206="IC",-0.3,"")</f>
        <v/>
      </c>
      <c r="J206" s="14" t="n">
        <f aca="false">IF(H206="IV",-0.2,"")</f>
        <v>-0.2</v>
      </c>
      <c r="K206" s="14" t="str">
        <f aca="false">IF(H206="IP",-0.1,"")</f>
        <v/>
      </c>
      <c r="L206" s="14" t="str">
        <f aca="false">IF(H206="IM",0.1,"")</f>
        <v/>
      </c>
      <c r="M206" s="14" t="str">
        <f aca="false">IF(H206="SC",0.2,"")</f>
        <v/>
      </c>
      <c r="N206" s="15" t="str">
        <f aca="false">IF(H206="???",0.2,"")</f>
        <v/>
      </c>
      <c r="O206" s="40" t="s">
        <v>22</v>
      </c>
      <c r="P206" s="17" t="str">
        <f aca="false">IF(SUM(Q206:AI206)&gt;0,"",IF(SUM(Q206:AI206)=0,IF(O206&gt;0,1,"")))</f>
        <v/>
      </c>
      <c r="Q206" s="16" t="n">
        <f aca="false">IF(O206="🐭 Mouse",2,"")</f>
        <v>2</v>
      </c>
      <c r="R206" s="16" t="str">
        <f aca="false">IF(O206="🕊 Pigeon",7,"")</f>
        <v/>
      </c>
      <c r="S206" s="16" t="str">
        <f aca="false">IF(O206="🐇 Rabbit",6,"")</f>
        <v/>
      </c>
      <c r="T206" s="16" t="str">
        <f aca="false">IF(O206="🍼 Mammal",16,"")</f>
        <v/>
      </c>
      <c r="U206" s="16" t="str">
        <f aca="false">IF(O206="🐀 Rat",1,"")</f>
        <v/>
      </c>
      <c r="V206" s="16" t="str">
        <f aca="false">IF(O206="🐕 Dog",3,"")</f>
        <v/>
      </c>
      <c r="W206" s="16" t="str">
        <f aca="false">IF(O206="🐹 Guinea Pig",8,"")</f>
        <v/>
      </c>
      <c r="X206" s="16" t="str">
        <f aca="false">IF(O206="🐔 Chicken",9,"")</f>
        <v/>
      </c>
      <c r="Y206" s="16" t="str">
        <f aca="false">IF(O206="🐵 Monkey",5,"")</f>
        <v/>
      </c>
      <c r="Z206" s="16" t="str">
        <f aca="false">IF(O206="🐸 Frog",10,"")</f>
        <v/>
      </c>
      <c r="AA206" s="16" t="str">
        <f aca="false">IF(O206="🐈 Cat",4,"")</f>
        <v/>
      </c>
      <c r="AB206" s="16" t="str">
        <f aca="false">IF(O206="Gecko",15,"")</f>
        <v/>
      </c>
      <c r="AC206" s="16" t="str">
        <f aca="false">IF(O206="Skink",14,"")</f>
        <v/>
      </c>
      <c r="AD206" s="16" t="str">
        <f aca="false">IF(O206="🐄 Cattle",17,"")</f>
        <v/>
      </c>
      <c r="AE206" s="16" t="str">
        <f aca="false">IF(O206="🐷 Pig",19,"")</f>
        <v/>
      </c>
      <c r="AF206" s="16" t="str">
        <f aca="false">IF(O206="Squirrel",11,"")</f>
        <v/>
      </c>
      <c r="AG206" s="16" t="str">
        <f aca="false">IF(O206="🐝 Honey Bee",20,"")</f>
        <v/>
      </c>
      <c r="AH206" s="16" t="str">
        <f aca="false">IF(O206="🦆 Duck",12,"")</f>
        <v/>
      </c>
      <c r="AI206" s="16" t="str">
        <f aca="false">IF(O206="🐦 Bird",13,"")</f>
        <v/>
      </c>
      <c r="AJ206" s="41" t="s">
        <v>134</v>
      </c>
      <c r="AK206" s="40" t="s">
        <v>317</v>
      </c>
      <c r="AL206" s="42" t="s">
        <v>318</v>
      </c>
      <c r="AM206" s="40" t="s">
        <v>51</v>
      </c>
      <c r="AN206" s="40"/>
    </row>
    <row r="207" customFormat="false" ht="30" hidden="false" customHeight="true" outlineLevel="0" collapsed="false">
      <c r="A207" s="38" t="s">
        <v>310</v>
      </c>
      <c r="B207" s="38" t="n">
        <v>14</v>
      </c>
      <c r="C207" s="32" t="n">
        <f aca="false">B207+IF(H207="IV",-0.2,IF(H207="IP",-0.1,IF(H207="IM",0.1,IF(H207="SC",0.2,IF(H207="IC (cerebral)",-0.3,0)))))</f>
        <v>14.1</v>
      </c>
      <c r="D207" s="33" t="n">
        <f aca="false">VALUE(MID(AJ207,1,FIND(" ",AJ207)))</f>
        <v>0.5</v>
      </c>
      <c r="E207" s="34" t="n">
        <f aca="false">IF(G207="LD50 (median)",1,IF(G207="LDLo (lowest)",0,IF(G207="LD",-1,"")))</f>
        <v>0</v>
      </c>
      <c r="F207" s="34" t="n">
        <f aca="false">IF(O207="🐀 Rat",1,IF(O207="🐭 Mouse",2,IF(O207="🐕 Dog",3,IF(O207="🐵 Monkey",5,IF(O207="🐈 Cat",4,IF(O207="🐇 Rabbit",6,IF(O207="🕊 Pigeon",7,IF(O207="🐹 Guinea Pig",8,IF(O207="🐔 Chicken",9,IF(O207="🐸 Frog",10,IF(O207="🍼 Mammal",10,0)))))))))))</f>
        <v>6</v>
      </c>
      <c r="G207" s="39" t="s">
        <v>53</v>
      </c>
      <c r="H207" s="39" t="s">
        <v>17</v>
      </c>
      <c r="I207" s="14" t="str">
        <f aca="false">IF(H207="IC",-0.3,"")</f>
        <v/>
      </c>
      <c r="J207" s="14" t="str">
        <f aca="false">IF(H207="IV",-0.2,"")</f>
        <v/>
      </c>
      <c r="K207" s="14" t="str">
        <f aca="false">IF(H207="IP",-0.1,"")</f>
        <v/>
      </c>
      <c r="L207" s="14" t="n">
        <f aca="false">IF(H207="IM",0.1,"")</f>
        <v>0.1</v>
      </c>
      <c r="M207" s="14" t="str">
        <f aca="false">IF(H207="SC",0.2,"")</f>
        <v/>
      </c>
      <c r="N207" s="15" t="str">
        <f aca="false">IF(H207="???",0.2,"")</f>
        <v/>
      </c>
      <c r="O207" s="40" t="s">
        <v>24</v>
      </c>
      <c r="P207" s="17" t="str">
        <f aca="false">IF(SUM(Q207:AI207)&gt;0,"",IF(SUM(Q207:AI207)=0,IF(O207&gt;0,1,"")))</f>
        <v/>
      </c>
      <c r="Q207" s="16" t="str">
        <f aca="false">IF(O207="🐭 Mouse",2,"")</f>
        <v/>
      </c>
      <c r="R207" s="16" t="str">
        <f aca="false">IF(O207="🕊 Pigeon",7,"")</f>
        <v/>
      </c>
      <c r="S207" s="16" t="n">
        <f aca="false">IF(O207="🐇 Rabbit",6,"")</f>
        <v>6</v>
      </c>
      <c r="T207" s="16" t="str">
        <f aca="false">IF(O207="🍼 Mammal",16,"")</f>
        <v/>
      </c>
      <c r="U207" s="16" t="str">
        <f aca="false">IF(O207="🐀 Rat",1,"")</f>
        <v/>
      </c>
      <c r="V207" s="16" t="str">
        <f aca="false">IF(O207="🐕 Dog",3,"")</f>
        <v/>
      </c>
      <c r="W207" s="16" t="str">
        <f aca="false">IF(O207="🐹 Guinea Pig",8,"")</f>
        <v/>
      </c>
      <c r="X207" s="16" t="str">
        <f aca="false">IF(O207="🐔 Chicken",9,"")</f>
        <v/>
      </c>
      <c r="Y207" s="16" t="str">
        <f aca="false">IF(O207="🐵 Monkey",5,"")</f>
        <v/>
      </c>
      <c r="Z207" s="16" t="str">
        <f aca="false">IF(O207="🐸 Frog",10,"")</f>
        <v/>
      </c>
      <c r="AA207" s="16" t="str">
        <f aca="false">IF(O207="🐈 Cat",4,"")</f>
        <v/>
      </c>
      <c r="AB207" s="16" t="str">
        <f aca="false">IF(O207="Gecko",15,"")</f>
        <v/>
      </c>
      <c r="AC207" s="16" t="str">
        <f aca="false">IF(O207="Skink",14,"")</f>
        <v/>
      </c>
      <c r="AD207" s="16" t="str">
        <f aca="false">IF(O207="🐄 Cattle",17,"")</f>
        <v/>
      </c>
      <c r="AE207" s="16" t="str">
        <f aca="false">IF(O207="🐷 Pig",19,"")</f>
        <v/>
      </c>
      <c r="AF207" s="16" t="str">
        <f aca="false">IF(O207="Squirrel",11,"")</f>
        <v/>
      </c>
      <c r="AG207" s="16" t="str">
        <f aca="false">IF(O207="🐝 Honey Bee",20,"")</f>
        <v/>
      </c>
      <c r="AH207" s="16" t="str">
        <f aca="false">IF(O207="🦆 Duck",12,"")</f>
        <v/>
      </c>
      <c r="AI207" s="16" t="str">
        <f aca="false">IF(O207="🐦 Bird",13,"")</f>
        <v/>
      </c>
      <c r="AJ207" s="41" t="s">
        <v>66</v>
      </c>
      <c r="AK207" s="40" t="s">
        <v>312</v>
      </c>
      <c r="AL207" s="42" t="s">
        <v>50</v>
      </c>
      <c r="AM207" s="40" t="s">
        <v>51</v>
      </c>
      <c r="AN207" s="40"/>
    </row>
    <row r="208" customFormat="false" ht="30" hidden="false" customHeight="true" outlineLevel="0" collapsed="false">
      <c r="A208" s="38" t="s">
        <v>310</v>
      </c>
      <c r="B208" s="38" t="n">
        <v>14</v>
      </c>
      <c r="C208" s="32" t="n">
        <f aca="false">B208+IF(H208="IV",-0.2,IF(H208="IP",-0.1,IF(H208="IM",0.1,IF(H208="SC",0.2,IF(H208="IC (cerebral)",-0.3,0)))))</f>
        <v>13.8</v>
      </c>
      <c r="D208" s="33" t="n">
        <f aca="false">VALUE(MID(AJ208,1,FIND(" ",AJ208)))</f>
        <v>0.667</v>
      </c>
      <c r="E208" s="34" t="n">
        <f aca="false">IF(G208="LD50 (median)",1,IF(G208="LDLo (lowest)",0,IF(G208="LD",-1,"")))</f>
        <v>0</v>
      </c>
      <c r="F208" s="34" t="n">
        <f aca="false">IF(O208="🐀 Rat",1,IF(O208="🐭 Mouse",2,IF(O208="🐕 Dog",3,IF(O208="🐵 Monkey",5,IF(O208="🐈 Cat",4,IF(O208="🐇 Rabbit",6,IF(O208="🕊 Pigeon",7,IF(O208="🐹 Guinea Pig",8,IF(O208="🐔 Chicken",9,IF(O208="🐸 Frog",10,IF(O208="🍼 Mammal",10,0)))))))))))</f>
        <v>7</v>
      </c>
      <c r="G208" s="39" t="s">
        <v>53</v>
      </c>
      <c r="H208" s="39" t="s">
        <v>15</v>
      </c>
      <c r="I208" s="14" t="str">
        <f aca="false">IF(H208="IC",-0.3,"")</f>
        <v/>
      </c>
      <c r="J208" s="14" t="n">
        <f aca="false">IF(H208="IV",-0.2,"")</f>
        <v>-0.2</v>
      </c>
      <c r="K208" s="14" t="str">
        <f aca="false">IF(H208="IP",-0.1,"")</f>
        <v/>
      </c>
      <c r="L208" s="14" t="str">
        <f aca="false">IF(H208="IM",0.1,"")</f>
        <v/>
      </c>
      <c r="M208" s="14" t="str">
        <f aca="false">IF(H208="SC",0.2,"")</f>
        <v/>
      </c>
      <c r="N208" s="15" t="str">
        <f aca="false">IF(H208="???",0.2,"")</f>
        <v/>
      </c>
      <c r="O208" s="40" t="s">
        <v>23</v>
      </c>
      <c r="P208" s="17" t="str">
        <f aca="false">IF(SUM(Q208:AI208)&gt;0,"",IF(SUM(Q208:AI208)=0,IF(O208&gt;0,1,"")))</f>
        <v/>
      </c>
      <c r="Q208" s="16" t="str">
        <f aca="false">IF(O208="🐭 Mouse",2,"")</f>
        <v/>
      </c>
      <c r="R208" s="16" t="n">
        <f aca="false">IF(O208="🕊 Pigeon",7,"")</f>
        <v>7</v>
      </c>
      <c r="S208" s="16" t="str">
        <f aca="false">IF(O208="🐇 Rabbit",6,"")</f>
        <v/>
      </c>
      <c r="T208" s="16" t="str">
        <f aca="false">IF(O208="🍼 Mammal",16,"")</f>
        <v/>
      </c>
      <c r="U208" s="16" t="str">
        <f aca="false">IF(O208="🐀 Rat",1,"")</f>
        <v/>
      </c>
      <c r="V208" s="16" t="str">
        <f aca="false">IF(O208="🐕 Dog",3,"")</f>
        <v/>
      </c>
      <c r="W208" s="16" t="str">
        <f aca="false">IF(O208="🐹 Guinea Pig",8,"")</f>
        <v/>
      </c>
      <c r="X208" s="16" t="str">
        <f aca="false">IF(O208="🐔 Chicken",9,"")</f>
        <v/>
      </c>
      <c r="Y208" s="16" t="str">
        <f aca="false">IF(O208="🐵 Monkey",5,"")</f>
        <v/>
      </c>
      <c r="Z208" s="16" t="str">
        <f aca="false">IF(O208="🐸 Frog",10,"")</f>
        <v/>
      </c>
      <c r="AA208" s="16" t="str">
        <f aca="false">IF(O208="🐈 Cat",4,"")</f>
        <v/>
      </c>
      <c r="AB208" s="16" t="str">
        <f aca="false">IF(O208="Gecko",15,"")</f>
        <v/>
      </c>
      <c r="AC208" s="16" t="str">
        <f aca="false">IF(O208="Skink",14,"")</f>
        <v/>
      </c>
      <c r="AD208" s="16" t="str">
        <f aca="false">IF(O208="🐄 Cattle",17,"")</f>
        <v/>
      </c>
      <c r="AE208" s="16" t="str">
        <f aca="false">IF(O208="🐷 Pig",19,"")</f>
        <v/>
      </c>
      <c r="AF208" s="16" t="str">
        <f aca="false">IF(O208="Squirrel",11,"")</f>
        <v/>
      </c>
      <c r="AG208" s="16" t="str">
        <f aca="false">IF(O208="🐝 Honey Bee",20,"")</f>
        <v/>
      </c>
      <c r="AH208" s="16" t="str">
        <f aca="false">IF(O208="🦆 Duck",12,"")</f>
        <v/>
      </c>
      <c r="AI208" s="16" t="str">
        <f aca="false">IF(O208="🐦 Bird",13,"")</f>
        <v/>
      </c>
      <c r="AJ208" s="41" t="s">
        <v>295</v>
      </c>
      <c r="AK208" s="40" t="s">
        <v>312</v>
      </c>
      <c r="AL208" s="42" t="s">
        <v>50</v>
      </c>
      <c r="AM208" s="40" t="s">
        <v>51</v>
      </c>
      <c r="AN208" s="40" t="s">
        <v>319</v>
      </c>
    </row>
    <row r="209" customFormat="false" ht="30" hidden="false" customHeight="true" outlineLevel="0" collapsed="false">
      <c r="A209" s="38" t="s">
        <v>310</v>
      </c>
      <c r="B209" s="38" t="n">
        <v>14</v>
      </c>
      <c r="C209" s="32" t="n">
        <f aca="false">B209+IF(H209="IV",-0.2,IF(H209="IP",-0.1,IF(H209="IM",0.1,IF(H209="SC",0.2,IF(H209="IC (cerebral)",-0.3,0)))))</f>
        <v>13.9</v>
      </c>
      <c r="D209" s="33" t="n">
        <f aca="false">VALUE(MID(AJ209,1,FIND(" ",AJ209)))</f>
        <v>0.667</v>
      </c>
      <c r="E209" s="34" t="n">
        <f aca="false">IF(G209="LD50 (median)",1,IF(G209="LDLo (lowest)",0,IF(G209="LD",-1,"")))</f>
        <v>0</v>
      </c>
      <c r="F209" s="34" t="n">
        <f aca="false">IF(O209="🐀 Rat",1,IF(O209="🐭 Mouse",2,IF(O209="🐕 Dog",3,IF(O209="🐵 Monkey",5,IF(O209="🐈 Cat",4,IF(O209="🐇 Rabbit",6,IF(O209="🕊 Pigeon",7,IF(O209="🐹 Guinea Pig",8,IF(O209="🐔 Chicken",9,IF(O209="🐸 Frog",10,IF(O209="🍼 Mammal",10,0)))))))))))</f>
        <v>7</v>
      </c>
      <c r="G209" s="39" t="s">
        <v>53</v>
      </c>
      <c r="H209" s="39" t="s">
        <v>16</v>
      </c>
      <c r="I209" s="14" t="str">
        <f aca="false">IF(H209="IC",-0.3,"")</f>
        <v/>
      </c>
      <c r="J209" s="14" t="str">
        <f aca="false">IF(H209="IV",-0.2,"")</f>
        <v/>
      </c>
      <c r="K209" s="14" t="n">
        <f aca="false">IF(H209="IP",-0.1,"")</f>
        <v>-0.1</v>
      </c>
      <c r="L209" s="14" t="str">
        <f aca="false">IF(H209="IM",0.1,"")</f>
        <v/>
      </c>
      <c r="M209" s="14" t="str">
        <f aca="false">IF(H209="SC",0.2,"")</f>
        <v/>
      </c>
      <c r="N209" s="15" t="str">
        <f aca="false">IF(H209="???",0.2,"")</f>
        <v/>
      </c>
      <c r="O209" s="40" t="s">
        <v>23</v>
      </c>
      <c r="P209" s="17" t="str">
        <f aca="false">IF(SUM(Q209:AI209)&gt;0,"",IF(SUM(Q209:AI209)=0,IF(O209&gt;0,1,"")))</f>
        <v/>
      </c>
      <c r="Q209" s="16" t="str">
        <f aca="false">IF(O209="🐭 Mouse",2,"")</f>
        <v/>
      </c>
      <c r="R209" s="16" t="n">
        <f aca="false">IF(O209="🕊 Pigeon",7,"")</f>
        <v>7</v>
      </c>
      <c r="S209" s="16" t="str">
        <f aca="false">IF(O209="🐇 Rabbit",6,"")</f>
        <v/>
      </c>
      <c r="T209" s="16" t="str">
        <f aca="false">IF(O209="🍼 Mammal",16,"")</f>
        <v/>
      </c>
      <c r="U209" s="16" t="str">
        <f aca="false">IF(O209="🐀 Rat",1,"")</f>
        <v/>
      </c>
      <c r="V209" s="16" t="str">
        <f aca="false">IF(O209="🐕 Dog",3,"")</f>
        <v/>
      </c>
      <c r="W209" s="16" t="str">
        <f aca="false">IF(O209="🐹 Guinea Pig",8,"")</f>
        <v/>
      </c>
      <c r="X209" s="16" t="str">
        <f aca="false">IF(O209="🐔 Chicken",9,"")</f>
        <v/>
      </c>
      <c r="Y209" s="16" t="str">
        <f aca="false">IF(O209="🐵 Monkey",5,"")</f>
        <v/>
      </c>
      <c r="Z209" s="16" t="str">
        <f aca="false">IF(O209="🐸 Frog",10,"")</f>
        <v/>
      </c>
      <c r="AA209" s="16" t="str">
        <f aca="false">IF(O209="🐈 Cat",4,"")</f>
        <v/>
      </c>
      <c r="AB209" s="16" t="str">
        <f aca="false">IF(O209="Gecko",15,"")</f>
        <v/>
      </c>
      <c r="AC209" s="16" t="str">
        <f aca="false">IF(O209="Skink",14,"")</f>
        <v/>
      </c>
      <c r="AD209" s="16" t="str">
        <f aca="false">IF(O209="🐄 Cattle",17,"")</f>
        <v/>
      </c>
      <c r="AE209" s="16" t="str">
        <f aca="false">IF(O209="🐷 Pig",19,"")</f>
        <v/>
      </c>
      <c r="AF209" s="16" t="str">
        <f aca="false">IF(O209="Squirrel",11,"")</f>
        <v/>
      </c>
      <c r="AG209" s="16" t="str">
        <f aca="false">IF(O209="🐝 Honey Bee",20,"")</f>
        <v/>
      </c>
      <c r="AH209" s="16" t="str">
        <f aca="false">IF(O209="🦆 Duck",12,"")</f>
        <v/>
      </c>
      <c r="AI209" s="16" t="str">
        <f aca="false">IF(O209="🐦 Bird",13,"")</f>
        <v/>
      </c>
      <c r="AJ209" s="41" t="s">
        <v>295</v>
      </c>
      <c r="AK209" s="40" t="s">
        <v>312</v>
      </c>
      <c r="AL209" s="42" t="s">
        <v>50</v>
      </c>
      <c r="AM209" s="40" t="s">
        <v>51</v>
      </c>
      <c r="AN209" s="40" t="s">
        <v>319</v>
      </c>
    </row>
    <row r="210" customFormat="false" ht="30" hidden="false" customHeight="true" outlineLevel="0" collapsed="false">
      <c r="A210" s="38" t="s">
        <v>310</v>
      </c>
      <c r="B210" s="38" t="n">
        <v>14</v>
      </c>
      <c r="C210" s="32" t="n">
        <f aca="false">B210+IF(H210="IV",-0.2,IF(H210="IP",-0.1,IF(H210="IM",0.1,IF(H210="SC",0.2,IF(H210="IC (cerebral)",-0.3,0)))))</f>
        <v>13.8</v>
      </c>
      <c r="D210" s="33" t="n">
        <f aca="false">VALUE(MID(AJ210,1,FIND(" ",AJ210)))</f>
        <v>0.72</v>
      </c>
      <c r="E210" s="34" t="n">
        <f aca="false">IF(G210="LD50 (median)",1,IF(G210="LDLo (lowest)",0,IF(G210="LD",-1,"")))</f>
        <v>1</v>
      </c>
      <c r="F210" s="34" t="n">
        <f aca="false">IF(O210="🐀 Rat",1,IF(O210="🐭 Mouse",2,IF(O210="🐕 Dog",3,IF(O210="🐵 Monkey",5,IF(O210="🐈 Cat",4,IF(O210="🐇 Rabbit",6,IF(O210="🕊 Pigeon",7,IF(O210="🐹 Guinea Pig",8,IF(O210="🐔 Chicken",9,IF(O210="🐸 Frog",10,IF(O210="🍼 Mammal",10,0)))))))))))</f>
        <v>2</v>
      </c>
      <c r="G210" s="39" t="s">
        <v>47</v>
      </c>
      <c r="H210" s="39" t="s">
        <v>15</v>
      </c>
      <c r="I210" s="14" t="str">
        <f aca="false">IF(H210="IC",-0.3,"")</f>
        <v/>
      </c>
      <c r="J210" s="14" t="n">
        <f aca="false">IF(H210="IV",-0.2,"")</f>
        <v>-0.2</v>
      </c>
      <c r="K210" s="14" t="str">
        <f aca="false">IF(H210="IP",-0.1,"")</f>
        <v/>
      </c>
      <c r="L210" s="14" t="str">
        <f aca="false">IF(H210="IM",0.1,"")</f>
        <v/>
      </c>
      <c r="M210" s="14" t="str">
        <f aca="false">IF(H210="SC",0.2,"")</f>
        <v/>
      </c>
      <c r="N210" s="15" t="str">
        <f aca="false">IF(H210="???",0.2,"")</f>
        <v/>
      </c>
      <c r="O210" s="40" t="s">
        <v>22</v>
      </c>
      <c r="P210" s="17" t="str">
        <f aca="false">IF(SUM(Q210:AI210)&gt;0,"",IF(SUM(Q210:AI210)=0,IF(O210&gt;0,1,"")))</f>
        <v/>
      </c>
      <c r="Q210" s="16" t="n">
        <f aca="false">IF(O210="🐭 Mouse",2,"")</f>
        <v>2</v>
      </c>
      <c r="R210" s="16" t="str">
        <f aca="false">IF(O210="🕊 Pigeon",7,"")</f>
        <v/>
      </c>
      <c r="S210" s="16" t="str">
        <f aca="false">IF(O210="🐇 Rabbit",6,"")</f>
        <v/>
      </c>
      <c r="T210" s="16" t="str">
        <f aca="false">IF(O210="🍼 Mammal",16,"")</f>
        <v/>
      </c>
      <c r="U210" s="16" t="str">
        <f aca="false">IF(O210="🐀 Rat",1,"")</f>
        <v/>
      </c>
      <c r="V210" s="16" t="str">
        <f aca="false">IF(O210="🐕 Dog",3,"")</f>
        <v/>
      </c>
      <c r="W210" s="16" t="str">
        <f aca="false">IF(O210="🐹 Guinea Pig",8,"")</f>
        <v/>
      </c>
      <c r="X210" s="16" t="str">
        <f aca="false">IF(O210="🐔 Chicken",9,"")</f>
        <v/>
      </c>
      <c r="Y210" s="16" t="str">
        <f aca="false">IF(O210="🐵 Monkey",5,"")</f>
        <v/>
      </c>
      <c r="Z210" s="16" t="str">
        <f aca="false">IF(O210="🐸 Frog",10,"")</f>
        <v/>
      </c>
      <c r="AA210" s="16" t="str">
        <f aca="false">IF(O210="🐈 Cat",4,"")</f>
        <v/>
      </c>
      <c r="AB210" s="16" t="str">
        <f aca="false">IF(O210="Gecko",15,"")</f>
        <v/>
      </c>
      <c r="AC210" s="16" t="str">
        <f aca="false">IF(O210="Skink",14,"")</f>
        <v/>
      </c>
      <c r="AD210" s="16" t="str">
        <f aca="false">IF(O210="🐄 Cattle",17,"")</f>
        <v/>
      </c>
      <c r="AE210" s="16" t="str">
        <f aca="false">IF(O210="🐷 Pig",19,"")</f>
        <v/>
      </c>
      <c r="AF210" s="16" t="str">
        <f aca="false">IF(O210="Squirrel",11,"")</f>
        <v/>
      </c>
      <c r="AG210" s="16" t="str">
        <f aca="false">IF(O210="🐝 Honey Bee",20,"")</f>
        <v/>
      </c>
      <c r="AH210" s="16" t="str">
        <f aca="false">IF(O210="🦆 Duck",12,"")</f>
        <v/>
      </c>
      <c r="AI210" s="16" t="str">
        <f aca="false">IF(O210="🐦 Bird",13,"")</f>
        <v/>
      </c>
      <c r="AJ210" s="41" t="s">
        <v>122</v>
      </c>
      <c r="AK210" s="40"/>
      <c r="AL210" s="42" t="s">
        <v>318</v>
      </c>
      <c r="AM210" s="40" t="s">
        <v>51</v>
      </c>
      <c r="AN210" s="40"/>
    </row>
    <row r="211" customFormat="false" ht="30" hidden="false" customHeight="true" outlineLevel="0" collapsed="false">
      <c r="A211" s="38" t="s">
        <v>310</v>
      </c>
      <c r="B211" s="38" t="n">
        <v>14</v>
      </c>
      <c r="C211" s="32" t="n">
        <f aca="false">B211+IF(H211="IV",-0.2,IF(H211="IP",-0.1,IF(H211="IM",0.1,IF(H211="SC",0.2,IF(H211="IC (cerebral)",-0.3,0)))))</f>
        <v>13.9</v>
      </c>
      <c r="D211" s="33" t="n">
        <f aca="false">VALUE(MID(AJ211,1,FIND(" ",AJ211)))</f>
        <v>1.3</v>
      </c>
      <c r="E211" s="34" t="n">
        <f aca="false">IF(G211="LD50 (median)",1,IF(G211="LDLo (lowest)",0,IF(G211="LD",-1,"")))</f>
        <v>1</v>
      </c>
      <c r="F211" s="34" t="n">
        <f aca="false">IF(O211="🐀 Rat",1,IF(O211="🐭 Mouse",2,IF(O211="🐕 Dog",3,IF(O211="🐵 Monkey",5,IF(O211="🐈 Cat",4,IF(O211="🐇 Rabbit",6,IF(O211="🕊 Pigeon",7,IF(O211="🐹 Guinea Pig",8,IF(O211="🐔 Chicken",9,IF(O211="🐸 Frog",10,IF(O211="🍼 Mammal",10,0)))))))))))</f>
        <v>2</v>
      </c>
      <c r="G211" s="39" t="s">
        <v>47</v>
      </c>
      <c r="H211" s="39" t="s">
        <v>16</v>
      </c>
      <c r="I211" s="14" t="str">
        <f aca="false">IF(H211="IC",-0.3,"")</f>
        <v/>
      </c>
      <c r="J211" s="14" t="str">
        <f aca="false">IF(H211="IV",-0.2,"")</f>
        <v/>
      </c>
      <c r="K211" s="14" t="n">
        <f aca="false">IF(H211="IP",-0.1,"")</f>
        <v>-0.1</v>
      </c>
      <c r="L211" s="14" t="str">
        <f aca="false">IF(H211="IM",0.1,"")</f>
        <v/>
      </c>
      <c r="M211" s="14" t="str">
        <f aca="false">IF(H211="SC",0.2,"")</f>
        <v/>
      </c>
      <c r="N211" s="15" t="str">
        <f aca="false">IF(H211="???",0.2,"")</f>
        <v/>
      </c>
      <c r="O211" s="40" t="s">
        <v>22</v>
      </c>
      <c r="P211" s="17" t="str">
        <f aca="false">IF(SUM(Q211:AI211)&gt;0,"",IF(SUM(Q211:AI211)=0,IF(O211&gt;0,1,"")))</f>
        <v/>
      </c>
      <c r="Q211" s="16" t="n">
        <f aca="false">IF(O211="🐭 Mouse",2,"")</f>
        <v>2</v>
      </c>
      <c r="R211" s="16" t="str">
        <f aca="false">IF(O211="🕊 Pigeon",7,"")</f>
        <v/>
      </c>
      <c r="S211" s="16" t="str">
        <f aca="false">IF(O211="🐇 Rabbit",6,"")</f>
        <v/>
      </c>
      <c r="T211" s="16" t="str">
        <f aca="false">IF(O211="🍼 Mammal",16,"")</f>
        <v/>
      </c>
      <c r="U211" s="16" t="str">
        <f aca="false">IF(O211="🐀 Rat",1,"")</f>
        <v/>
      </c>
      <c r="V211" s="16" t="str">
        <f aca="false">IF(O211="🐕 Dog",3,"")</f>
        <v/>
      </c>
      <c r="W211" s="16" t="str">
        <f aca="false">IF(O211="🐹 Guinea Pig",8,"")</f>
        <v/>
      </c>
      <c r="X211" s="16" t="str">
        <f aca="false">IF(O211="🐔 Chicken",9,"")</f>
        <v/>
      </c>
      <c r="Y211" s="16" t="str">
        <f aca="false">IF(O211="🐵 Monkey",5,"")</f>
        <v/>
      </c>
      <c r="Z211" s="16" t="str">
        <f aca="false">IF(O211="🐸 Frog",10,"")</f>
        <v/>
      </c>
      <c r="AA211" s="16" t="str">
        <f aca="false">IF(O211="🐈 Cat",4,"")</f>
        <v/>
      </c>
      <c r="AB211" s="16" t="str">
        <f aca="false">IF(O211="Gecko",15,"")</f>
        <v/>
      </c>
      <c r="AC211" s="16" t="str">
        <f aca="false">IF(O211="Skink",14,"")</f>
        <v/>
      </c>
      <c r="AD211" s="16" t="str">
        <f aca="false">IF(O211="🐄 Cattle",17,"")</f>
        <v/>
      </c>
      <c r="AE211" s="16" t="str">
        <f aca="false">IF(O211="🐷 Pig",19,"")</f>
        <v/>
      </c>
      <c r="AF211" s="16" t="str">
        <f aca="false">IF(O211="Squirrel",11,"")</f>
        <v/>
      </c>
      <c r="AG211" s="16" t="str">
        <f aca="false">IF(O211="🐝 Honey Bee",20,"")</f>
        <v/>
      </c>
      <c r="AH211" s="16" t="str">
        <f aca="false">IF(O211="🦆 Duck",12,"")</f>
        <v/>
      </c>
      <c r="AI211" s="16" t="str">
        <f aca="false">IF(O211="🐦 Bird",13,"")</f>
        <v/>
      </c>
      <c r="AJ211" s="41" t="s">
        <v>320</v>
      </c>
      <c r="AK211" s="40" t="s">
        <v>321</v>
      </c>
      <c r="AL211" s="42" t="s">
        <v>318</v>
      </c>
      <c r="AM211" s="40" t="s">
        <v>51</v>
      </c>
      <c r="AN211" s="40"/>
    </row>
    <row r="212" customFormat="false" ht="30" hidden="false" customHeight="true" outlineLevel="0" collapsed="false">
      <c r="A212" s="38" t="s">
        <v>310</v>
      </c>
      <c r="B212" s="38" t="n">
        <v>14</v>
      </c>
      <c r="C212" s="32" t="n">
        <f aca="false">B212+IF(H212="IV",-0.2,IF(H212="IP",-0.1,IF(H212="IM",0.1,IF(H212="SC",0.2,IF(H212="IC (cerebral)",-0.3,0)))))</f>
        <v>13.9</v>
      </c>
      <c r="D212" s="33" t="n">
        <f aca="false">VALUE(MID(AJ212,1,FIND(" ",AJ212)))</f>
        <v>1.8</v>
      </c>
      <c r="E212" s="34" t="n">
        <f aca="false">IF(G212="LD50 (median)",1,IF(G212="LDLo (lowest)",0,IF(G212="LD",-1,"")))</f>
        <v>1</v>
      </c>
      <c r="F212" s="34" t="n">
        <f aca="false">IF(O212="🐀 Rat",1,IF(O212="🐭 Mouse",2,IF(O212="🐕 Dog",3,IF(O212="🐵 Monkey",5,IF(O212="🐈 Cat",4,IF(O212="🐇 Rabbit",6,IF(O212="🕊 Pigeon",7,IF(O212="🐹 Guinea Pig",8,IF(O212="🐔 Chicken",9,IF(O212="🐸 Frog",10,IF(O212="🍼 Mammal",10,0)))))))))))</f>
        <v>2</v>
      </c>
      <c r="G212" s="39" t="s">
        <v>47</v>
      </c>
      <c r="H212" s="39" t="s">
        <v>16</v>
      </c>
      <c r="I212" s="14" t="str">
        <f aca="false">IF(H212="IC",-0.3,"")</f>
        <v/>
      </c>
      <c r="J212" s="14" t="str">
        <f aca="false">IF(H212="IV",-0.2,"")</f>
        <v/>
      </c>
      <c r="K212" s="14" t="n">
        <f aca="false">IF(H212="IP",-0.1,"")</f>
        <v>-0.1</v>
      </c>
      <c r="L212" s="14" t="str">
        <f aca="false">IF(H212="IM",0.1,"")</f>
        <v/>
      </c>
      <c r="M212" s="14" t="str">
        <f aca="false">IF(H212="SC",0.2,"")</f>
        <v/>
      </c>
      <c r="N212" s="15" t="str">
        <f aca="false">IF(H212="???",0.2,"")</f>
        <v/>
      </c>
      <c r="O212" s="40" t="s">
        <v>22</v>
      </c>
      <c r="P212" s="17" t="str">
        <f aca="false">IF(SUM(Q212:AI212)&gt;0,"",IF(SUM(Q212:AI212)=0,IF(O212&gt;0,1,"")))</f>
        <v/>
      </c>
      <c r="Q212" s="16" t="n">
        <f aca="false">IF(O212="🐭 Mouse",2,"")</f>
        <v>2</v>
      </c>
      <c r="R212" s="16" t="str">
        <f aca="false">IF(O212="🕊 Pigeon",7,"")</f>
        <v/>
      </c>
      <c r="S212" s="16" t="str">
        <f aca="false">IF(O212="🐇 Rabbit",6,"")</f>
        <v/>
      </c>
      <c r="T212" s="16" t="str">
        <f aca="false">IF(O212="🍼 Mammal",16,"")</f>
        <v/>
      </c>
      <c r="U212" s="16" t="str">
        <f aca="false">IF(O212="🐀 Rat",1,"")</f>
        <v/>
      </c>
      <c r="V212" s="16" t="str">
        <f aca="false">IF(O212="🐕 Dog",3,"")</f>
        <v/>
      </c>
      <c r="W212" s="16" t="str">
        <f aca="false">IF(O212="🐹 Guinea Pig",8,"")</f>
        <v/>
      </c>
      <c r="X212" s="16" t="str">
        <f aca="false">IF(O212="🐔 Chicken",9,"")</f>
        <v/>
      </c>
      <c r="Y212" s="16" t="str">
        <f aca="false">IF(O212="🐵 Monkey",5,"")</f>
        <v/>
      </c>
      <c r="Z212" s="16" t="str">
        <f aca="false">IF(O212="🐸 Frog",10,"")</f>
        <v/>
      </c>
      <c r="AA212" s="16" t="str">
        <f aca="false">IF(O212="🐈 Cat",4,"")</f>
        <v/>
      </c>
      <c r="AB212" s="16" t="str">
        <f aca="false">IF(O212="Gecko",15,"")</f>
        <v/>
      </c>
      <c r="AC212" s="16" t="str">
        <f aca="false">IF(O212="Skink",14,"")</f>
        <v/>
      </c>
      <c r="AD212" s="16" t="str">
        <f aca="false">IF(O212="🐄 Cattle",17,"")</f>
        <v/>
      </c>
      <c r="AE212" s="16" t="str">
        <f aca="false">IF(O212="🐷 Pig",19,"")</f>
        <v/>
      </c>
      <c r="AF212" s="16" t="str">
        <f aca="false">IF(O212="Squirrel",11,"")</f>
        <v/>
      </c>
      <c r="AG212" s="16" t="str">
        <f aca="false">IF(O212="🐝 Honey Bee",20,"")</f>
        <v/>
      </c>
      <c r="AH212" s="16" t="str">
        <f aca="false">IF(O212="🦆 Duck",12,"")</f>
        <v/>
      </c>
      <c r="AI212" s="16" t="str">
        <f aca="false">IF(O212="🐦 Bird",13,"")</f>
        <v/>
      </c>
      <c r="AJ212" s="41" t="s">
        <v>322</v>
      </c>
      <c r="AK212" s="40" t="s">
        <v>321</v>
      </c>
      <c r="AL212" s="42" t="s">
        <v>318</v>
      </c>
      <c r="AM212" s="40" t="s">
        <v>51</v>
      </c>
      <c r="AN212" s="40"/>
    </row>
    <row r="213" customFormat="false" ht="30" hidden="false" customHeight="true" outlineLevel="0" collapsed="false">
      <c r="A213" s="38" t="s">
        <v>310</v>
      </c>
      <c r="B213" s="38" t="n">
        <v>14</v>
      </c>
      <c r="C213" s="32" t="n">
        <f aca="false">B213+IF(H213="IV",-0.2,IF(H213="IP",-0.1,IF(H213="IM",0.1,IF(H213="SC",0.2,IF(H213="IC (cerebral)",-0.3,0)))))</f>
        <v>14.2</v>
      </c>
      <c r="D213" s="33" t="n">
        <f aca="false">VALUE(MID(AJ213,1,FIND(" ",AJ213)))</f>
        <v>10</v>
      </c>
      <c r="E213" s="34" t="n">
        <f aca="false">IF(G213="LD50 (median)",1,IF(G213="LDLo (lowest)",0,IF(G213="LD",-1,"")))</f>
        <v>0</v>
      </c>
      <c r="F213" s="34" t="n">
        <f aca="false">IF(O213="🐀 Rat",1,IF(O213="🐭 Mouse",2,IF(O213="🐕 Dog",3,IF(O213="🐵 Monkey",5,IF(O213="🐈 Cat",4,IF(O213="🐇 Rabbit",6,IF(O213="🕊 Pigeon",7,IF(O213="🐹 Guinea Pig",8,IF(O213="🐔 Chicken",9,IF(O213="🐸 Frog",10,IF(O213="🍼 Mammal",10,0)))))))))))</f>
        <v>2</v>
      </c>
      <c r="G213" s="39" t="s">
        <v>53</v>
      </c>
      <c r="H213" s="39" t="s">
        <v>18</v>
      </c>
      <c r="I213" s="14" t="str">
        <f aca="false">IF(H213="IC",-0.3,"")</f>
        <v/>
      </c>
      <c r="J213" s="14" t="str">
        <f aca="false">IF(H213="IV",-0.2,"")</f>
        <v/>
      </c>
      <c r="K213" s="14" t="str">
        <f aca="false">IF(H213="IP",-0.1,"")</f>
        <v/>
      </c>
      <c r="L213" s="14" t="str">
        <f aca="false">IF(H213="IM",0.1,"")</f>
        <v/>
      </c>
      <c r="M213" s="14" t="n">
        <f aca="false">IF(H213="SC",0.2,"")</f>
        <v>0.2</v>
      </c>
      <c r="N213" s="15" t="str">
        <f aca="false">IF(H213="???",0.2,"")</f>
        <v/>
      </c>
      <c r="O213" s="40" t="s">
        <v>22</v>
      </c>
      <c r="P213" s="17" t="str">
        <f aca="false">IF(SUM(Q213:AI213)&gt;0,"",IF(SUM(Q213:AI213)=0,IF(O213&gt;0,1,"")))</f>
        <v/>
      </c>
      <c r="Q213" s="16" t="n">
        <f aca="false">IF(O213="🐭 Mouse",2,"")</f>
        <v>2</v>
      </c>
      <c r="R213" s="16" t="str">
        <f aca="false">IF(O213="🕊 Pigeon",7,"")</f>
        <v/>
      </c>
      <c r="S213" s="16" t="str">
        <f aca="false">IF(O213="🐇 Rabbit",6,"")</f>
        <v/>
      </c>
      <c r="T213" s="16" t="str">
        <f aca="false">IF(O213="🍼 Mammal",16,"")</f>
        <v/>
      </c>
      <c r="U213" s="16" t="str">
        <f aca="false">IF(O213="🐀 Rat",1,"")</f>
        <v/>
      </c>
      <c r="V213" s="16" t="str">
        <f aca="false">IF(O213="🐕 Dog",3,"")</f>
        <v/>
      </c>
      <c r="W213" s="16" t="str">
        <f aca="false">IF(O213="🐹 Guinea Pig",8,"")</f>
        <v/>
      </c>
      <c r="X213" s="16" t="str">
        <f aca="false">IF(O213="🐔 Chicken",9,"")</f>
        <v/>
      </c>
      <c r="Y213" s="16" t="str">
        <f aca="false">IF(O213="🐵 Monkey",5,"")</f>
        <v/>
      </c>
      <c r="Z213" s="16" t="str">
        <f aca="false">IF(O213="🐸 Frog",10,"")</f>
        <v/>
      </c>
      <c r="AA213" s="16" t="str">
        <f aca="false">IF(O213="🐈 Cat",4,"")</f>
        <v/>
      </c>
      <c r="AB213" s="16" t="str">
        <f aca="false">IF(O213="Gecko",15,"")</f>
        <v/>
      </c>
      <c r="AC213" s="16" t="str">
        <f aca="false">IF(O213="Skink",14,"")</f>
        <v/>
      </c>
      <c r="AD213" s="16" t="str">
        <f aca="false">IF(O213="🐄 Cattle",17,"")</f>
        <v/>
      </c>
      <c r="AE213" s="16" t="str">
        <f aca="false">IF(O213="🐷 Pig",19,"")</f>
        <v/>
      </c>
      <c r="AF213" s="16" t="str">
        <f aca="false">IF(O213="Squirrel",11,"")</f>
        <v/>
      </c>
      <c r="AG213" s="16" t="str">
        <f aca="false">IF(O213="🐝 Honey Bee",20,"")</f>
        <v/>
      </c>
      <c r="AH213" s="16" t="str">
        <f aca="false">IF(O213="🦆 Duck",12,"")</f>
        <v/>
      </c>
      <c r="AI213" s="16" t="str">
        <f aca="false">IF(O213="🐦 Bird",13,"")</f>
        <v/>
      </c>
      <c r="AJ213" s="41" t="s">
        <v>323</v>
      </c>
      <c r="AK213" s="40" t="s">
        <v>312</v>
      </c>
      <c r="AL213" s="42" t="s">
        <v>50</v>
      </c>
      <c r="AM213" s="40" t="s">
        <v>51</v>
      </c>
      <c r="AN213" s="40"/>
    </row>
    <row r="214" customFormat="false" ht="30" hidden="false" customHeight="true" outlineLevel="0" collapsed="false">
      <c r="A214" s="38" t="s">
        <v>310</v>
      </c>
      <c r="B214" s="38" t="n">
        <v>14</v>
      </c>
      <c r="C214" s="32" t="n">
        <f aca="false">B214+IF(H214="IV",-0.2,IF(H214="IP",-0.1,IF(H214="IM",0.1,IF(H214="SC",0.2,IF(H214="IC (cerebral)",-0.3,0)))))</f>
        <v>14.2</v>
      </c>
      <c r="D214" s="33" t="n">
        <f aca="false">VALUE(MID(AJ214,1,FIND(" ",AJ214)))</f>
        <v>12.5</v>
      </c>
      <c r="E214" s="34" t="n">
        <f aca="false">IF(G214="LD50 (median)",1,IF(G214="LDLo (lowest)",0,IF(G214="LD",-1,"")))</f>
        <v>1</v>
      </c>
      <c r="F214" s="34" t="n">
        <f aca="false">IF(O214="🐀 Rat",1,IF(O214="🐭 Mouse",2,IF(O214="🐕 Dog",3,IF(O214="🐵 Monkey",5,IF(O214="🐈 Cat",4,IF(O214="🐇 Rabbit",6,IF(O214="🕊 Pigeon",7,IF(O214="🐹 Guinea Pig",8,IF(O214="🐔 Chicken",9,IF(O214="🐸 Frog",10,IF(O214="🍼 Mammal",10,0)))))))))))</f>
        <v>2</v>
      </c>
      <c r="G214" s="39" t="s">
        <v>47</v>
      </c>
      <c r="H214" s="39" t="s">
        <v>18</v>
      </c>
      <c r="I214" s="14" t="str">
        <f aca="false">IF(H214="IC",-0.3,"")</f>
        <v/>
      </c>
      <c r="J214" s="14" t="str">
        <f aca="false">IF(H214="IV",-0.2,"")</f>
        <v/>
      </c>
      <c r="K214" s="14" t="str">
        <f aca="false">IF(H214="IP",-0.1,"")</f>
        <v/>
      </c>
      <c r="L214" s="14" t="str">
        <f aca="false">IF(H214="IM",0.1,"")</f>
        <v/>
      </c>
      <c r="M214" s="14" t="n">
        <f aca="false">IF(H214="SC",0.2,"")</f>
        <v>0.2</v>
      </c>
      <c r="N214" s="15" t="str">
        <f aca="false">IF(H214="???",0.2,"")</f>
        <v/>
      </c>
      <c r="O214" s="40" t="s">
        <v>22</v>
      </c>
      <c r="P214" s="17" t="str">
        <f aca="false">IF(SUM(Q214:AI214)&gt;0,"",IF(SUM(Q214:AI214)=0,IF(O214&gt;0,1,"")))</f>
        <v/>
      </c>
      <c r="Q214" s="16" t="n">
        <f aca="false">IF(O214="🐭 Mouse",2,"")</f>
        <v>2</v>
      </c>
      <c r="R214" s="16" t="str">
        <f aca="false">IF(O214="🕊 Pigeon",7,"")</f>
        <v/>
      </c>
      <c r="S214" s="16" t="str">
        <f aca="false">IF(O214="🐇 Rabbit",6,"")</f>
        <v/>
      </c>
      <c r="T214" s="16" t="str">
        <f aca="false">IF(O214="🍼 Mammal",16,"")</f>
        <v/>
      </c>
      <c r="U214" s="16" t="str">
        <f aca="false">IF(O214="🐀 Rat",1,"")</f>
        <v/>
      </c>
      <c r="V214" s="16" t="str">
        <f aca="false">IF(O214="🐕 Dog",3,"")</f>
        <v/>
      </c>
      <c r="W214" s="16" t="str">
        <f aca="false">IF(O214="🐹 Guinea Pig",8,"")</f>
        <v/>
      </c>
      <c r="X214" s="16" t="str">
        <f aca="false">IF(O214="🐔 Chicken",9,"")</f>
        <v/>
      </c>
      <c r="Y214" s="16" t="str">
        <f aca="false">IF(O214="🐵 Monkey",5,"")</f>
        <v/>
      </c>
      <c r="Z214" s="16" t="str">
        <f aca="false">IF(O214="🐸 Frog",10,"")</f>
        <v/>
      </c>
      <c r="AA214" s="16" t="str">
        <f aca="false">IF(O214="🐈 Cat",4,"")</f>
        <v/>
      </c>
      <c r="AB214" s="16" t="str">
        <f aca="false">IF(O214="Gecko",15,"")</f>
        <v/>
      </c>
      <c r="AC214" s="16" t="str">
        <f aca="false">IF(O214="Skink",14,"")</f>
        <v/>
      </c>
      <c r="AD214" s="16" t="str">
        <f aca="false">IF(O214="🐄 Cattle",17,"")</f>
        <v/>
      </c>
      <c r="AE214" s="16" t="str">
        <f aca="false">IF(O214="🐷 Pig",19,"")</f>
        <v/>
      </c>
      <c r="AF214" s="16" t="str">
        <f aca="false">IF(O214="Squirrel",11,"")</f>
        <v/>
      </c>
      <c r="AG214" s="16" t="str">
        <f aca="false">IF(O214="🐝 Honey Bee",20,"")</f>
        <v/>
      </c>
      <c r="AH214" s="16" t="str">
        <f aca="false">IF(O214="🦆 Duck",12,"")</f>
        <v/>
      </c>
      <c r="AI214" s="16" t="str">
        <f aca="false">IF(O214="🐦 Bird",13,"")</f>
        <v/>
      </c>
      <c r="AJ214" s="41" t="s">
        <v>324</v>
      </c>
      <c r="AK214" s="40" t="s">
        <v>325</v>
      </c>
      <c r="AL214" s="42" t="s">
        <v>318</v>
      </c>
      <c r="AM214" s="40" t="s">
        <v>51</v>
      </c>
      <c r="AN214" s="40"/>
    </row>
    <row r="215" customFormat="false" ht="30" hidden="false" customHeight="true" outlineLevel="0" collapsed="false">
      <c r="A215" s="38" t="s">
        <v>310</v>
      </c>
      <c r="B215" s="38" t="n">
        <v>14</v>
      </c>
      <c r="C215" s="32" t="n">
        <f aca="false">B215+IF(H215="IV",-0.2,IF(H215="IP",-0.1,IF(H215="IM",0.1,IF(H215="SC",0.2,IF(H215="IC (cerebral)",-0.3,0)))))</f>
        <v>14.1</v>
      </c>
      <c r="D215" s="33" t="n">
        <f aca="false">VALUE(MID(AJ215,1,FIND(" ",AJ215)))</f>
        <v>15</v>
      </c>
      <c r="E215" s="34" t="n">
        <f aca="false">IF(G215="LD50 (median)",1,IF(G215="LDLo (lowest)",0,IF(G215="LD",-1,"")))</f>
        <v>0</v>
      </c>
      <c r="F215" s="34" t="n">
        <f aca="false">IF(O215="🐀 Rat",1,IF(O215="🐭 Mouse",2,IF(O215="🐕 Dog",3,IF(O215="🐵 Monkey",5,IF(O215="🐈 Cat",4,IF(O215="🐇 Rabbit",6,IF(O215="🕊 Pigeon",7,IF(O215="🐹 Guinea Pig",8,IF(O215="🐔 Chicken",9,IF(O215="🐸 Frog",10,IF(O215="🍼 Mammal",10,0)))))))))))</f>
        <v>2</v>
      </c>
      <c r="G215" s="39" t="s">
        <v>53</v>
      </c>
      <c r="H215" s="39" t="s">
        <v>17</v>
      </c>
      <c r="I215" s="14" t="str">
        <f aca="false">IF(H215="IC",-0.3,"")</f>
        <v/>
      </c>
      <c r="J215" s="14" t="str">
        <f aca="false">IF(H215="IV",-0.2,"")</f>
        <v/>
      </c>
      <c r="K215" s="14" t="str">
        <f aca="false">IF(H215="IP",-0.1,"")</f>
        <v/>
      </c>
      <c r="L215" s="14" t="n">
        <f aca="false">IF(H215="IM",0.1,"")</f>
        <v>0.1</v>
      </c>
      <c r="M215" s="14" t="str">
        <f aca="false">IF(H215="SC",0.2,"")</f>
        <v/>
      </c>
      <c r="N215" s="15" t="str">
        <f aca="false">IF(H215="???",0.2,"")</f>
        <v/>
      </c>
      <c r="O215" s="40" t="s">
        <v>22</v>
      </c>
      <c r="P215" s="17" t="str">
        <f aca="false">IF(SUM(Q215:AI215)&gt;0,"",IF(SUM(Q215:AI215)=0,IF(O215&gt;0,1,"")))</f>
        <v/>
      </c>
      <c r="Q215" s="16" t="n">
        <f aca="false">IF(O215="🐭 Mouse",2,"")</f>
        <v>2</v>
      </c>
      <c r="R215" s="16" t="str">
        <f aca="false">IF(O215="🕊 Pigeon",7,"")</f>
        <v/>
      </c>
      <c r="S215" s="16" t="str">
        <f aca="false">IF(O215="🐇 Rabbit",6,"")</f>
        <v/>
      </c>
      <c r="T215" s="16" t="str">
        <f aca="false">IF(O215="🍼 Mammal",16,"")</f>
        <v/>
      </c>
      <c r="U215" s="16" t="str">
        <f aca="false">IF(O215="🐀 Rat",1,"")</f>
        <v/>
      </c>
      <c r="V215" s="16" t="str">
        <f aca="false">IF(O215="🐕 Dog",3,"")</f>
        <v/>
      </c>
      <c r="W215" s="16" t="str">
        <f aca="false">IF(O215="🐹 Guinea Pig",8,"")</f>
        <v/>
      </c>
      <c r="X215" s="16" t="str">
        <f aca="false">IF(O215="🐔 Chicken",9,"")</f>
        <v/>
      </c>
      <c r="Y215" s="16" t="str">
        <f aca="false">IF(O215="🐵 Monkey",5,"")</f>
        <v/>
      </c>
      <c r="Z215" s="16" t="str">
        <f aca="false">IF(O215="🐸 Frog",10,"")</f>
        <v/>
      </c>
      <c r="AA215" s="16" t="str">
        <f aca="false">IF(O215="🐈 Cat",4,"")</f>
        <v/>
      </c>
      <c r="AB215" s="16" t="str">
        <f aca="false">IF(O215="Gecko",15,"")</f>
        <v/>
      </c>
      <c r="AC215" s="16" t="str">
        <f aca="false">IF(O215="Skink",14,"")</f>
        <v/>
      </c>
      <c r="AD215" s="16" t="str">
        <f aca="false">IF(O215="🐄 Cattle",17,"")</f>
        <v/>
      </c>
      <c r="AE215" s="16" t="str">
        <f aca="false">IF(O215="🐷 Pig",19,"")</f>
        <v/>
      </c>
      <c r="AF215" s="16" t="str">
        <f aca="false">IF(O215="Squirrel",11,"")</f>
        <v/>
      </c>
      <c r="AG215" s="16" t="str">
        <f aca="false">IF(O215="🐝 Honey Bee",20,"")</f>
        <v/>
      </c>
      <c r="AH215" s="16" t="str">
        <f aca="false">IF(O215="🦆 Duck",12,"")</f>
        <v/>
      </c>
      <c r="AI215" s="16" t="str">
        <f aca="false">IF(O215="🐦 Bird",13,"")</f>
        <v/>
      </c>
      <c r="AJ215" s="41" t="s">
        <v>270</v>
      </c>
      <c r="AK215" s="40" t="s">
        <v>312</v>
      </c>
      <c r="AL215" s="42" t="s">
        <v>50</v>
      </c>
      <c r="AM215" s="40" t="s">
        <v>51</v>
      </c>
      <c r="AN215" s="40"/>
    </row>
    <row r="216" customFormat="false" ht="15.75" hidden="false" customHeight="false" outlineLevel="0" collapsed="false">
      <c r="C216" s="32"/>
      <c r="D216" s="33"/>
      <c r="E216" s="34"/>
      <c r="F216" s="34"/>
      <c r="G216" s="0"/>
      <c r="H216" s="0"/>
      <c r="I216" s="14" t="str">
        <f aca="false">IF(H216="IC",-0.3,"")</f>
        <v/>
      </c>
      <c r="J216" s="14" t="str">
        <f aca="false">IF(H216="IV",-0.2,"")</f>
        <v/>
      </c>
      <c r="K216" s="14" t="str">
        <f aca="false">IF(H216="IP",-0.1,"")</f>
        <v/>
      </c>
      <c r="L216" s="14" t="str">
        <f aca="false">IF(H216="IM",0.1,"")</f>
        <v/>
      </c>
      <c r="M216" s="14" t="str">
        <f aca="false">IF(H216="SC",0.2,"")</f>
        <v/>
      </c>
      <c r="N216" s="15" t="str">
        <f aca="false">IF(H216="???",0.2,"")</f>
        <v/>
      </c>
      <c r="O216" s="0"/>
      <c r="P216" s="17" t="str">
        <f aca="false">IF(SUM(Q216:AI216)&gt;0,"",IF(SUM(Q216:AI216)=0,IF(O216&gt;0,1,"")))</f>
        <v/>
      </c>
      <c r="Q216" s="16" t="str">
        <f aca="false">IF(O216="🐭 Mouse",2,"")</f>
        <v/>
      </c>
      <c r="R216" s="16" t="str">
        <f aca="false">IF(O216="🕊 Pigeon",7,"")</f>
        <v/>
      </c>
      <c r="S216" s="16" t="str">
        <f aca="false">IF(O216="🐇 Rabbit",6,"")</f>
        <v/>
      </c>
      <c r="T216" s="16" t="str">
        <f aca="false">IF(O216="🍼 Mammal",16,"")</f>
        <v/>
      </c>
      <c r="U216" s="16" t="str">
        <f aca="false">IF(O216="🐀 Rat",1,"")</f>
        <v/>
      </c>
      <c r="V216" s="16" t="str">
        <f aca="false">IF(O216="🐕 Dog",3,"")</f>
        <v/>
      </c>
      <c r="W216" s="16" t="str">
        <f aca="false">IF(O216="🐹 Guinea Pig",8,"")</f>
        <v/>
      </c>
      <c r="X216" s="16" t="str">
        <f aca="false">IF(O216="🐔 Chicken",9,"")</f>
        <v/>
      </c>
      <c r="Y216" s="16" t="str">
        <f aca="false">IF(O216="🐵 Monkey",5,"")</f>
        <v/>
      </c>
      <c r="Z216" s="16" t="str">
        <f aca="false">IF(O216="🐸 Frog",10,"")</f>
        <v/>
      </c>
      <c r="AA216" s="16" t="str">
        <f aca="false">IF(O216="🐈 Cat",4,"")</f>
        <v/>
      </c>
      <c r="AB216" s="16" t="str">
        <f aca="false">IF(O216="Gecko",15,"")</f>
        <v/>
      </c>
      <c r="AC216" s="16" t="str">
        <f aca="false">IF(O216="Skink",14,"")</f>
        <v/>
      </c>
      <c r="AD216" s="16" t="str">
        <f aca="false">IF(O216="🐄 Cattle",17,"")</f>
        <v/>
      </c>
      <c r="AE216" s="16" t="str">
        <f aca="false">IF(O216="🐷 Pig",19,"")</f>
        <v/>
      </c>
      <c r="AF216" s="16" t="str">
        <f aca="false">IF(O216="Squirrel",11,"")</f>
        <v/>
      </c>
      <c r="AG216" s="16" t="str">
        <f aca="false">IF(O216="🐝 Honey Bee",20,"")</f>
        <v/>
      </c>
      <c r="AH216" s="16" t="str">
        <f aca="false">IF(O216="🦆 Duck",12,"")</f>
        <v/>
      </c>
      <c r="AI216" s="16" t="str">
        <f aca="false">IF(O216="🐦 Bird",13,"")</f>
        <v/>
      </c>
      <c r="AJ216" s="0"/>
      <c r="AK216" s="0"/>
      <c r="AL216" s="0"/>
      <c r="AM216" s="0"/>
      <c r="AN216" s="0"/>
    </row>
    <row r="217" customFormat="false" ht="30" hidden="false" customHeight="true" outlineLevel="0" collapsed="false">
      <c r="A217" s="38" t="s">
        <v>326</v>
      </c>
      <c r="B217" s="38" t="n">
        <v>15</v>
      </c>
      <c r="C217" s="32" t="n">
        <f aca="false">B217+IF(H217="IV",-0.2,IF(H217="IP",-0.1,IF(H217="IM",0.1,IF(H217="SC",0.2,IF(H217="IC (cerebral)",-0.3,0)))))</f>
        <v>15.1</v>
      </c>
      <c r="D217" s="33" t="n">
        <f aca="false">VALUE(MID(AJ217,1,FIND(" ",AJ217)))</f>
        <v>0.00031</v>
      </c>
      <c r="E217" s="34" t="n">
        <f aca="false">IF(G217="LD50 (median)",1,IF(G217="LDLo (lowest)",0,IF(G217="LD",-1,"")))</f>
        <v>1</v>
      </c>
      <c r="F217" s="34" t="n">
        <f aca="false">IF(O217="🐀 Rat",1,IF(O217="🐭 Mouse",2,IF(O217="🐕 Dog",3,IF(O217="🐵 Monkey",5,IF(O217="🐈 Cat",4,IF(O217="🐇 Rabbit",6,IF(O217="🕊 Pigeon",7,IF(O217="🐹 Guinea Pig",8,IF(O217="🐔 Chicken",9,IF(O217="🐸 Frog",10,IF(O217="🍼 Mammal",10,0)))))))))))</f>
        <v>0</v>
      </c>
      <c r="G217" s="39" t="s">
        <v>47</v>
      </c>
      <c r="H217" s="39" t="s">
        <v>17</v>
      </c>
      <c r="I217" s="14" t="str">
        <f aca="false">IF(H217="IC",-0.3,"")</f>
        <v/>
      </c>
      <c r="J217" s="14" t="str">
        <f aca="false">IF(H217="IV",-0.2,"")</f>
        <v/>
      </c>
      <c r="K217" s="14" t="str">
        <f aca="false">IF(H217="IP",-0.1,"")</f>
        <v/>
      </c>
      <c r="L217" s="14" t="n">
        <f aca="false">IF(H217="IM",0.1,"")</f>
        <v>0.1</v>
      </c>
      <c r="M217" s="14" t="str">
        <f aca="false">IF(H217="SC",0.2,"")</f>
        <v/>
      </c>
      <c r="N217" s="15" t="str">
        <f aca="false">IF(H217="???",0.2,"")</f>
        <v/>
      </c>
      <c r="O217" s="40" t="s">
        <v>40</v>
      </c>
      <c r="P217" s="17" t="str">
        <f aca="false">IF(SUM(Q217:AI217)&gt;0,"",IF(SUM(Q217:AI217)=0,IF(O217&gt;0,1,"")))</f>
        <v/>
      </c>
      <c r="Q217" s="16" t="str">
        <f aca="false">IF(O217="🐭 Mouse",2,"")</f>
        <v/>
      </c>
      <c r="R217" s="16" t="str">
        <f aca="false">IF(O217="🕊 Pigeon",7,"")</f>
        <v/>
      </c>
      <c r="S217" s="16" t="str">
        <f aca="false">IF(O217="🐇 Rabbit",6,"")</f>
        <v/>
      </c>
      <c r="T217" s="16" t="str">
        <f aca="false">IF(O217="🍼 Mammal",16,"")</f>
        <v/>
      </c>
      <c r="U217" s="16" t="str">
        <f aca="false">IF(O217="🐀 Rat",1,"")</f>
        <v/>
      </c>
      <c r="V217" s="16" t="str">
        <f aca="false">IF(O217="🐕 Dog",3,"")</f>
        <v/>
      </c>
      <c r="W217" s="16" t="str">
        <f aca="false">IF(O217="🐹 Guinea Pig",8,"")</f>
        <v/>
      </c>
      <c r="X217" s="16" t="str">
        <f aca="false">IF(O217="🐔 Chicken",9,"")</f>
        <v/>
      </c>
      <c r="Y217" s="16" t="str">
        <f aca="false">IF(O217="🐵 Monkey",5,"")</f>
        <v/>
      </c>
      <c r="Z217" s="16" t="str">
        <f aca="false">IF(O217="🐸 Frog",10,"")</f>
        <v/>
      </c>
      <c r="AA217" s="16" t="str">
        <f aca="false">IF(O217="🐈 Cat",4,"")</f>
        <v/>
      </c>
      <c r="AB217" s="16" t="str">
        <f aca="false">IF(O217="Gecko",15,"")</f>
        <v/>
      </c>
      <c r="AC217" s="16" t="str">
        <f aca="false">IF(O217="Skink",14,"")</f>
        <v/>
      </c>
      <c r="AD217" s="16" t="str">
        <f aca="false">IF(O217="🐄 Cattle",17,"")</f>
        <v/>
      </c>
      <c r="AE217" s="16" t="str">
        <f aca="false">IF(O217="🐷 Pig",19,"")</f>
        <v/>
      </c>
      <c r="AF217" s="16" t="str">
        <f aca="false">IF(O217="Squirrel",11,"")</f>
        <v/>
      </c>
      <c r="AG217" s="16" t="str">
        <f aca="false">IF(O217="🐝 Honey Bee",20,"")</f>
        <v/>
      </c>
      <c r="AH217" s="16" t="str">
        <f aca="false">IF(O217="🦆 Duck",12,"")</f>
        <v/>
      </c>
      <c r="AI217" s="16" t="n">
        <f aca="false">IF(O217="🐦 Bird",13,"")</f>
        <v>13</v>
      </c>
      <c r="AJ217" s="41" t="s">
        <v>327</v>
      </c>
      <c r="AK217" s="40" t="s">
        <v>328</v>
      </c>
      <c r="AL217" s="42" t="s">
        <v>50</v>
      </c>
      <c r="AM217" s="40" t="s">
        <v>51</v>
      </c>
      <c r="AN217" s="40" t="s">
        <v>329</v>
      </c>
    </row>
    <row r="218" customFormat="false" ht="45" hidden="false" customHeight="true" outlineLevel="0" collapsed="false">
      <c r="A218" s="38" t="s">
        <v>326</v>
      </c>
      <c r="B218" s="38" t="n">
        <v>15</v>
      </c>
      <c r="C218" s="32" t="n">
        <f aca="false">B218+IF(H218="IV",-0.2,IF(H218="IP",-0.1,IF(H218="IM",0.1,IF(H218="SC",0.2,IF(H218="IC (cerebral)",-0.3,0)))))</f>
        <v>15.1</v>
      </c>
      <c r="D218" s="33" t="n">
        <f aca="false">VALUE(MID(AJ218,1,FIND(" ",AJ218)))</f>
        <v>0.00078</v>
      </c>
      <c r="E218" s="34" t="n">
        <f aca="false">IF(G218="LD50 (median)",1,IF(G218="LDLo (lowest)",0,IF(G218="LD",-1,"")))</f>
        <v>1</v>
      </c>
      <c r="F218" s="34" t="n">
        <f aca="false">IF(O218="🐀 Rat",1,IF(O218="🐭 Mouse",2,IF(O218="🐕 Dog",3,IF(O218="🐵 Monkey",5,IF(O218="🐈 Cat",4,IF(O218="🐇 Rabbit",6,IF(O218="🕊 Pigeon",7,IF(O218="🐹 Guinea Pig",8,IF(O218="🐔 Chicken",9,IF(O218="🐸 Frog",10,IF(O218="🍼 Mammal",10,0)))))))))))</f>
        <v>7</v>
      </c>
      <c r="G218" s="39" t="s">
        <v>47</v>
      </c>
      <c r="H218" s="39" t="s">
        <v>17</v>
      </c>
      <c r="I218" s="14" t="str">
        <f aca="false">IF(H218="IC",-0.3,"")</f>
        <v/>
      </c>
      <c r="J218" s="14" t="str">
        <f aca="false">IF(H218="IV",-0.2,"")</f>
        <v/>
      </c>
      <c r="K218" s="14" t="str">
        <f aca="false">IF(H218="IP",-0.1,"")</f>
        <v/>
      </c>
      <c r="L218" s="14" t="n">
        <f aca="false">IF(H218="IM",0.1,"")</f>
        <v>0.1</v>
      </c>
      <c r="M218" s="14" t="str">
        <f aca="false">IF(H218="SC",0.2,"")</f>
        <v/>
      </c>
      <c r="N218" s="15" t="str">
        <f aca="false">IF(H218="???",0.2,"")</f>
        <v/>
      </c>
      <c r="O218" s="40" t="s">
        <v>23</v>
      </c>
      <c r="P218" s="17" t="str">
        <f aca="false">IF(SUM(Q218:AI218)&gt;0,"",IF(SUM(Q218:AI218)=0,IF(O218&gt;0,1,"")))</f>
        <v/>
      </c>
      <c r="Q218" s="16" t="str">
        <f aca="false">IF(O218="🐭 Mouse",2,"")</f>
        <v/>
      </c>
      <c r="R218" s="16" t="n">
        <f aca="false">IF(O218="🕊 Pigeon",7,"")</f>
        <v>7</v>
      </c>
      <c r="S218" s="16" t="str">
        <f aca="false">IF(O218="🐇 Rabbit",6,"")</f>
        <v/>
      </c>
      <c r="T218" s="16" t="str">
        <f aca="false">IF(O218="🍼 Mammal",16,"")</f>
        <v/>
      </c>
      <c r="U218" s="16" t="str">
        <f aca="false">IF(O218="🐀 Rat",1,"")</f>
        <v/>
      </c>
      <c r="V218" s="16" t="str">
        <f aca="false">IF(O218="🐕 Dog",3,"")</f>
        <v/>
      </c>
      <c r="W218" s="16" t="str">
        <f aca="false">IF(O218="🐹 Guinea Pig",8,"")</f>
        <v/>
      </c>
      <c r="X218" s="16" t="str">
        <f aca="false">IF(O218="🐔 Chicken",9,"")</f>
        <v/>
      </c>
      <c r="Y218" s="16" t="str">
        <f aca="false">IF(O218="🐵 Monkey",5,"")</f>
        <v/>
      </c>
      <c r="Z218" s="16" t="str">
        <f aca="false">IF(O218="🐸 Frog",10,"")</f>
        <v/>
      </c>
      <c r="AA218" s="16" t="str">
        <f aca="false">IF(O218="🐈 Cat",4,"")</f>
        <v/>
      </c>
      <c r="AB218" s="16" t="str">
        <f aca="false">IF(O218="Gecko",15,"")</f>
        <v/>
      </c>
      <c r="AC218" s="16" t="str">
        <f aca="false">IF(O218="Skink",14,"")</f>
        <v/>
      </c>
      <c r="AD218" s="16" t="str">
        <f aca="false">IF(O218="🐄 Cattle",17,"")</f>
        <v/>
      </c>
      <c r="AE218" s="16" t="str">
        <f aca="false">IF(O218="🐷 Pig",19,"")</f>
        <v/>
      </c>
      <c r="AF218" s="16" t="str">
        <f aca="false">IF(O218="Squirrel",11,"")</f>
        <v/>
      </c>
      <c r="AG218" s="16" t="str">
        <f aca="false">IF(O218="🐝 Honey Bee",20,"")</f>
        <v/>
      </c>
      <c r="AH218" s="16" t="str">
        <f aca="false">IF(O218="🦆 Duck",12,"")</f>
        <v/>
      </c>
      <c r="AI218" s="16" t="str">
        <f aca="false">IF(O218="🐦 Bird",13,"")</f>
        <v/>
      </c>
      <c r="AJ218" s="41" t="s">
        <v>330</v>
      </c>
      <c r="AK218" s="40" t="s">
        <v>328</v>
      </c>
      <c r="AL218" s="42" t="s">
        <v>50</v>
      </c>
      <c r="AM218" s="40" t="s">
        <v>51</v>
      </c>
      <c r="AN218" s="40"/>
    </row>
    <row r="219" customFormat="false" ht="60" hidden="false" customHeight="true" outlineLevel="0" collapsed="false">
      <c r="A219" s="38" t="s">
        <v>326</v>
      </c>
      <c r="B219" s="38" t="n">
        <v>15</v>
      </c>
      <c r="C219" s="32" t="n">
        <f aca="false">B219+IF(H219="IV",-0.2,IF(H219="IP",-0.1,IF(H219="IM",0.1,IF(H219="SC",0.2,IF(H219="IC (cerebral)",-0.3,0)))))</f>
        <v>15.1</v>
      </c>
      <c r="D219" s="33" t="n">
        <f aca="false">VALUE(MID(AJ219,1,FIND(" ",AJ219)))</f>
        <v>0.00095</v>
      </c>
      <c r="E219" s="34" t="n">
        <f aca="false">IF(G219="LD50 (median)",1,IF(G219="LDLo (lowest)",0,IF(G219="LD",-1,"")))</f>
        <v>1</v>
      </c>
      <c r="F219" s="34" t="n">
        <f aca="false">IF(O219="🐀 Rat",1,IF(O219="🐭 Mouse",2,IF(O219="🐕 Dog",3,IF(O219="🐵 Monkey",5,IF(O219="🐈 Cat",4,IF(O219="🐇 Rabbit",6,IF(O219="🕊 Pigeon",7,IF(O219="🐹 Guinea Pig",8,IF(O219="🐔 Chicken",9,IF(O219="🐸 Frog",10,IF(O219="🍼 Mammal",10,0)))))))))))</f>
        <v>9</v>
      </c>
      <c r="G219" s="39" t="s">
        <v>47</v>
      </c>
      <c r="H219" s="39" t="s">
        <v>17</v>
      </c>
      <c r="I219" s="14" t="str">
        <f aca="false">IF(H219="IC",-0.3,"")</f>
        <v/>
      </c>
      <c r="J219" s="14" t="str">
        <f aca="false">IF(H219="IV",-0.2,"")</f>
        <v/>
      </c>
      <c r="K219" s="14" t="str">
        <f aca="false">IF(H219="IP",-0.1,"")</f>
        <v/>
      </c>
      <c r="L219" s="14" t="n">
        <f aca="false">IF(H219="IM",0.1,"")</f>
        <v>0.1</v>
      </c>
      <c r="M219" s="14" t="str">
        <f aca="false">IF(H219="SC",0.2,"")</f>
        <v/>
      </c>
      <c r="N219" s="15" t="str">
        <f aca="false">IF(H219="???",0.2,"")</f>
        <v/>
      </c>
      <c r="O219" s="40" t="s">
        <v>29</v>
      </c>
      <c r="P219" s="17" t="str">
        <f aca="false">IF(SUM(Q219:AI219)&gt;0,"",IF(SUM(Q219:AI219)=0,IF(O219&gt;0,1,"")))</f>
        <v/>
      </c>
      <c r="Q219" s="16" t="str">
        <f aca="false">IF(O219="🐭 Mouse",2,"")</f>
        <v/>
      </c>
      <c r="R219" s="16" t="str">
        <f aca="false">IF(O219="🕊 Pigeon",7,"")</f>
        <v/>
      </c>
      <c r="S219" s="16" t="str">
        <f aca="false">IF(O219="🐇 Rabbit",6,"")</f>
        <v/>
      </c>
      <c r="T219" s="16" t="str">
        <f aca="false">IF(O219="🍼 Mammal",16,"")</f>
        <v/>
      </c>
      <c r="U219" s="16" t="str">
        <f aca="false">IF(O219="🐀 Rat",1,"")</f>
        <v/>
      </c>
      <c r="V219" s="16" t="str">
        <f aca="false">IF(O219="🐕 Dog",3,"")</f>
        <v/>
      </c>
      <c r="W219" s="16" t="str">
        <f aca="false">IF(O219="🐹 Guinea Pig",8,"")</f>
        <v/>
      </c>
      <c r="X219" s="16" t="n">
        <f aca="false">IF(O219="🐔 Chicken",9,"")</f>
        <v>9</v>
      </c>
      <c r="Y219" s="16" t="str">
        <f aca="false">IF(O219="🐵 Monkey",5,"")</f>
        <v/>
      </c>
      <c r="Z219" s="16" t="str">
        <f aca="false">IF(O219="🐸 Frog",10,"")</f>
        <v/>
      </c>
      <c r="AA219" s="16" t="str">
        <f aca="false">IF(O219="🐈 Cat",4,"")</f>
        <v/>
      </c>
      <c r="AB219" s="16" t="str">
        <f aca="false">IF(O219="Gecko",15,"")</f>
        <v/>
      </c>
      <c r="AC219" s="16" t="str">
        <f aca="false">IF(O219="Skink",14,"")</f>
        <v/>
      </c>
      <c r="AD219" s="16" t="str">
        <f aca="false">IF(O219="🐄 Cattle",17,"")</f>
        <v/>
      </c>
      <c r="AE219" s="16" t="str">
        <f aca="false">IF(O219="🐷 Pig",19,"")</f>
        <v/>
      </c>
      <c r="AF219" s="16" t="str">
        <f aca="false">IF(O219="Squirrel",11,"")</f>
        <v/>
      </c>
      <c r="AG219" s="16" t="str">
        <f aca="false">IF(O219="🐝 Honey Bee",20,"")</f>
        <v/>
      </c>
      <c r="AH219" s="16" t="str">
        <f aca="false">IF(O219="🦆 Duck",12,"")</f>
        <v/>
      </c>
      <c r="AI219" s="16" t="str">
        <f aca="false">IF(O219="🐦 Bird",13,"")</f>
        <v/>
      </c>
      <c r="AJ219" s="41" t="s">
        <v>331</v>
      </c>
      <c r="AK219" s="40" t="s">
        <v>328</v>
      </c>
      <c r="AL219" s="42" t="s">
        <v>50</v>
      </c>
      <c r="AM219" s="40" t="s">
        <v>51</v>
      </c>
      <c r="AN219" s="40"/>
    </row>
    <row r="220" customFormat="false" ht="30" hidden="false" customHeight="true" outlineLevel="0" collapsed="false">
      <c r="A220" s="38" t="s">
        <v>326</v>
      </c>
      <c r="B220" s="38" t="n">
        <v>15</v>
      </c>
      <c r="C220" s="32" t="n">
        <f aca="false">B220+IF(H220="IV",-0.2,IF(H220="IP",-0.1,IF(H220="IM",0.1,IF(H220="SC",0.2,IF(H220="IC (cerebral)",-0.3,0)))))</f>
        <v>15</v>
      </c>
      <c r="D220" s="33" t="n">
        <f aca="false">VALUE(MID(AJ220,1,FIND(" ",AJ220)))</f>
        <v>0.00095</v>
      </c>
      <c r="E220" s="34" t="n">
        <f aca="false">IF(G220="LD50 (median)",1,IF(G220="LDLo (lowest)",0,IF(G220="LD",-1,"")))</f>
        <v>1</v>
      </c>
      <c r="F220" s="34" t="n">
        <f aca="false">IF(O220="🐀 Rat",1,IF(O220="🐭 Mouse",2,IF(O220="🐕 Dog",3,IF(O220="🐵 Monkey",5,IF(O220="🐈 Cat",4,IF(O220="🐇 Rabbit",6,IF(O220="🕊 Pigeon",7,IF(O220="🐹 Guinea Pig",8,IF(O220="🐔 Chicken",9,IF(O220="🐸 Frog",10,IF(O220="🍼 Mammal",10,0)))))))))))</f>
        <v>9</v>
      </c>
      <c r="G220" s="39" t="s">
        <v>47</v>
      </c>
      <c r="H220" s="39" t="s">
        <v>93</v>
      </c>
      <c r="I220" s="14" t="str">
        <f aca="false">IF(H220="IC",-0.3,"")</f>
        <v/>
      </c>
      <c r="J220" s="14" t="str">
        <f aca="false">IF(H220="IV",-0.2,"")</f>
        <v/>
      </c>
      <c r="K220" s="14" t="str">
        <f aca="false">IF(H220="IP",-0.1,"")</f>
        <v/>
      </c>
      <c r="L220" s="14" t="str">
        <f aca="false">IF(H220="IM",0.1,"")</f>
        <v/>
      </c>
      <c r="M220" s="14" t="str">
        <f aca="false">IF(H220="SC",0.2,"")</f>
        <v/>
      </c>
      <c r="N220" s="15" t="n">
        <f aca="false">IF(H220="???",0.2,"")</f>
        <v>0.2</v>
      </c>
      <c r="O220" s="40" t="s">
        <v>29</v>
      </c>
      <c r="P220" s="17" t="str">
        <f aca="false">IF(SUM(Q220:AI220)&gt;0,"",IF(SUM(Q220:AI220)=0,IF(O220&gt;0,1,"")))</f>
        <v/>
      </c>
      <c r="Q220" s="16" t="str">
        <f aca="false">IF(O220="🐭 Mouse",2,"")</f>
        <v/>
      </c>
      <c r="R220" s="16" t="str">
        <f aca="false">IF(O220="🕊 Pigeon",7,"")</f>
        <v/>
      </c>
      <c r="S220" s="16" t="str">
        <f aca="false">IF(O220="🐇 Rabbit",6,"")</f>
        <v/>
      </c>
      <c r="T220" s="16" t="str">
        <f aca="false">IF(O220="🍼 Mammal",16,"")</f>
        <v/>
      </c>
      <c r="U220" s="16" t="str">
        <f aca="false">IF(O220="🐀 Rat",1,"")</f>
        <v/>
      </c>
      <c r="V220" s="16" t="str">
        <f aca="false">IF(O220="🐕 Dog",3,"")</f>
        <v/>
      </c>
      <c r="W220" s="16" t="str">
        <f aca="false">IF(O220="🐹 Guinea Pig",8,"")</f>
        <v/>
      </c>
      <c r="X220" s="16" t="n">
        <f aca="false">IF(O220="🐔 Chicken",9,"")</f>
        <v>9</v>
      </c>
      <c r="Y220" s="16" t="str">
        <f aca="false">IF(O220="🐵 Monkey",5,"")</f>
        <v/>
      </c>
      <c r="Z220" s="16" t="str">
        <f aca="false">IF(O220="🐸 Frog",10,"")</f>
        <v/>
      </c>
      <c r="AA220" s="16" t="str">
        <f aca="false">IF(O220="🐈 Cat",4,"")</f>
        <v/>
      </c>
      <c r="AB220" s="16" t="str">
        <f aca="false">IF(O220="Gecko",15,"")</f>
        <v/>
      </c>
      <c r="AC220" s="16" t="str">
        <f aca="false">IF(O220="Skink",14,"")</f>
        <v/>
      </c>
      <c r="AD220" s="16" t="str">
        <f aca="false">IF(O220="🐄 Cattle",17,"")</f>
        <v/>
      </c>
      <c r="AE220" s="16" t="str">
        <f aca="false">IF(O220="🐷 Pig",19,"")</f>
        <v/>
      </c>
      <c r="AF220" s="16" t="str">
        <f aca="false">IF(O220="Squirrel",11,"")</f>
        <v/>
      </c>
      <c r="AG220" s="16" t="str">
        <f aca="false">IF(O220="🐝 Honey Bee",20,"")</f>
        <v/>
      </c>
      <c r="AH220" s="16" t="str">
        <f aca="false">IF(O220="🦆 Duck",12,"")</f>
        <v/>
      </c>
      <c r="AI220" s="16" t="str">
        <f aca="false">IF(O220="🐦 Bird",13,"")</f>
        <v/>
      </c>
      <c r="AJ220" s="41" t="s">
        <v>331</v>
      </c>
      <c r="AK220" s="40" t="s">
        <v>332</v>
      </c>
      <c r="AL220" s="42" t="s">
        <v>50</v>
      </c>
      <c r="AM220" s="40" t="s">
        <v>51</v>
      </c>
      <c r="AN220" s="40"/>
    </row>
    <row r="221" customFormat="false" ht="60" hidden="false" customHeight="true" outlineLevel="0" collapsed="false">
      <c r="A221" s="38" t="s">
        <v>326</v>
      </c>
      <c r="B221" s="38" t="n">
        <v>15</v>
      </c>
      <c r="C221" s="32" t="n">
        <f aca="false">B221+IF(H221="IV",-0.2,IF(H221="IP",-0.1,IF(H221="IM",0.1,IF(H221="SC",0.2,IF(H221="IC (cerebral)",-0.3,0)))))</f>
        <v>15</v>
      </c>
      <c r="D221" s="33" t="n">
        <f aca="false">VALUE(MID(AJ221,1,FIND(" ",AJ221)))</f>
        <v>0.0025</v>
      </c>
      <c r="E221" s="34" t="n">
        <f aca="false">IF(G221="LD50 (median)",1,IF(G221="LDLo (lowest)",0,IF(G221="LD",-1,"")))</f>
        <v>0</v>
      </c>
      <c r="F221" s="34" t="n">
        <f aca="false">IF(O221="🐀 Rat",1,IF(O221="🐭 Mouse",2,IF(O221="🐕 Dog",3,IF(O221="🐵 Monkey",5,IF(O221="🐈 Cat",4,IF(O221="🐇 Rabbit",6,IF(O221="🕊 Pigeon",7,IF(O221="🐹 Guinea Pig",8,IF(O221="🐔 Chicken",9,IF(O221="🐸 Frog",10,IF(O221="🍼 Mammal",10,0)))))))))))</f>
        <v>7</v>
      </c>
      <c r="G221" s="39" t="s">
        <v>53</v>
      </c>
      <c r="H221" s="39" t="s">
        <v>93</v>
      </c>
      <c r="I221" s="14" t="str">
        <f aca="false">IF(H221="IC",-0.3,"")</f>
        <v/>
      </c>
      <c r="J221" s="14" t="str">
        <f aca="false">IF(H221="IV",-0.2,"")</f>
        <v/>
      </c>
      <c r="K221" s="14" t="str">
        <f aca="false">IF(H221="IP",-0.1,"")</f>
        <v/>
      </c>
      <c r="L221" s="14" t="str">
        <f aca="false">IF(H221="IM",0.1,"")</f>
        <v/>
      </c>
      <c r="M221" s="14" t="str">
        <f aca="false">IF(H221="SC",0.2,"")</f>
        <v/>
      </c>
      <c r="N221" s="15" t="n">
        <f aca="false">IF(H221="???",0.2,"")</f>
        <v>0.2</v>
      </c>
      <c r="O221" s="40" t="s">
        <v>23</v>
      </c>
      <c r="P221" s="17" t="str">
        <f aca="false">IF(SUM(Q221:AI221)&gt;0,"",IF(SUM(Q221:AI221)=0,IF(O221&gt;0,1,"")))</f>
        <v/>
      </c>
      <c r="Q221" s="16" t="str">
        <f aca="false">IF(O221="🐭 Mouse",2,"")</f>
        <v/>
      </c>
      <c r="R221" s="16" t="n">
        <f aca="false">IF(O221="🕊 Pigeon",7,"")</f>
        <v>7</v>
      </c>
      <c r="S221" s="16" t="str">
        <f aca="false">IF(O221="🐇 Rabbit",6,"")</f>
        <v/>
      </c>
      <c r="T221" s="16" t="str">
        <f aca="false">IF(O221="🍼 Mammal",16,"")</f>
        <v/>
      </c>
      <c r="U221" s="16" t="str">
        <f aca="false">IF(O221="🐀 Rat",1,"")</f>
        <v/>
      </c>
      <c r="V221" s="16" t="str">
        <f aca="false">IF(O221="🐕 Dog",3,"")</f>
        <v/>
      </c>
      <c r="W221" s="16" t="str">
        <f aca="false">IF(O221="🐹 Guinea Pig",8,"")</f>
        <v/>
      </c>
      <c r="X221" s="16" t="str">
        <f aca="false">IF(O221="🐔 Chicken",9,"")</f>
        <v/>
      </c>
      <c r="Y221" s="16" t="str">
        <f aca="false">IF(O221="🐵 Monkey",5,"")</f>
        <v/>
      </c>
      <c r="Z221" s="16" t="str">
        <f aca="false">IF(O221="🐸 Frog",10,"")</f>
        <v/>
      </c>
      <c r="AA221" s="16" t="str">
        <f aca="false">IF(O221="🐈 Cat",4,"")</f>
        <v/>
      </c>
      <c r="AB221" s="16" t="str">
        <f aca="false">IF(O221="Gecko",15,"")</f>
        <v/>
      </c>
      <c r="AC221" s="16" t="str">
        <f aca="false">IF(O221="Skink",14,"")</f>
        <v/>
      </c>
      <c r="AD221" s="16" t="str">
        <f aca="false">IF(O221="🐄 Cattle",17,"")</f>
        <v/>
      </c>
      <c r="AE221" s="16" t="str">
        <f aca="false">IF(O221="🐷 Pig",19,"")</f>
        <v/>
      </c>
      <c r="AF221" s="16" t="str">
        <f aca="false">IF(O221="Squirrel",11,"")</f>
        <v/>
      </c>
      <c r="AG221" s="16" t="str">
        <f aca="false">IF(O221="🐝 Honey Bee",20,"")</f>
        <v/>
      </c>
      <c r="AH221" s="16" t="str">
        <f aca="false">IF(O221="🦆 Duck",12,"")</f>
        <v/>
      </c>
      <c r="AI221" s="16" t="str">
        <f aca="false">IF(O221="🐦 Bird",13,"")</f>
        <v/>
      </c>
      <c r="AJ221" s="41" t="s">
        <v>333</v>
      </c>
      <c r="AK221" s="40" t="s">
        <v>332</v>
      </c>
      <c r="AL221" s="42" t="s">
        <v>50</v>
      </c>
      <c r="AM221" s="40" t="s">
        <v>51</v>
      </c>
      <c r="AN221" s="40"/>
    </row>
    <row r="222" customFormat="false" ht="30" hidden="false" customHeight="true" outlineLevel="0" collapsed="false">
      <c r="A222" s="38" t="s">
        <v>326</v>
      </c>
      <c r="B222" s="38" t="n">
        <v>15</v>
      </c>
      <c r="C222" s="32" t="n">
        <f aca="false">B222+IF(H222="IV",-0.2,IF(H222="IP",-0.1,IF(H222="IM",0.1,IF(H222="SC",0.2,IF(H222="IC (cerebral)",-0.3,0)))))</f>
        <v>14.9</v>
      </c>
      <c r="D222" s="33" t="n">
        <f aca="false">VALUE(MID(AJ222,1,FIND(" ",AJ222)))</f>
        <v>0.019</v>
      </c>
      <c r="E222" s="34" t="n">
        <f aca="false">IF(G222="LD50 (median)",1,IF(G222="LDLo (lowest)",0,IF(G222="LD",-1,"")))</f>
        <v>1</v>
      </c>
      <c r="F222" s="34" t="n">
        <f aca="false">IF(O222="🐀 Rat",1,IF(O222="🐭 Mouse",2,IF(O222="🐕 Dog",3,IF(O222="🐵 Monkey",5,IF(O222="🐈 Cat",4,IF(O222="🐇 Rabbit",6,IF(O222="🕊 Pigeon",7,IF(O222="🐹 Guinea Pig",8,IF(O222="🐔 Chicken",9,IF(O222="🐸 Frog",10,IF(O222="🍼 Mammal",10,0)))))))))))</f>
        <v>2</v>
      </c>
      <c r="G222" s="39" t="s">
        <v>47</v>
      </c>
      <c r="H222" s="39" t="s">
        <v>16</v>
      </c>
      <c r="I222" s="14" t="str">
        <f aca="false">IF(H222="IC",-0.3,"")</f>
        <v/>
      </c>
      <c r="J222" s="14" t="str">
        <f aca="false">IF(H222="IV",-0.2,"")</f>
        <v/>
      </c>
      <c r="K222" s="14" t="n">
        <f aca="false">IF(H222="IP",-0.1,"")</f>
        <v>-0.1</v>
      </c>
      <c r="L222" s="14" t="str">
        <f aca="false">IF(H222="IM",0.1,"")</f>
        <v/>
      </c>
      <c r="M222" s="14" t="str">
        <f aca="false">IF(H222="SC",0.2,"")</f>
        <v/>
      </c>
      <c r="N222" s="15" t="str">
        <f aca="false">IF(H222="???",0.2,"")</f>
        <v/>
      </c>
      <c r="O222" s="40" t="s">
        <v>22</v>
      </c>
      <c r="P222" s="17" t="str">
        <f aca="false">IF(SUM(Q222:AI222)&gt;0,"",IF(SUM(Q222:AI222)=0,IF(O222&gt;0,1,"")))</f>
        <v/>
      </c>
      <c r="Q222" s="16" t="n">
        <f aca="false">IF(O222="🐭 Mouse",2,"")</f>
        <v>2</v>
      </c>
      <c r="R222" s="16" t="str">
        <f aca="false">IF(O222="🕊 Pigeon",7,"")</f>
        <v/>
      </c>
      <c r="S222" s="16" t="str">
        <f aca="false">IF(O222="🐇 Rabbit",6,"")</f>
        <v/>
      </c>
      <c r="T222" s="16" t="str">
        <f aca="false">IF(O222="🍼 Mammal",16,"")</f>
        <v/>
      </c>
      <c r="U222" s="16" t="str">
        <f aca="false">IF(O222="🐀 Rat",1,"")</f>
        <v/>
      </c>
      <c r="V222" s="16" t="str">
        <f aca="false">IF(O222="🐕 Dog",3,"")</f>
        <v/>
      </c>
      <c r="W222" s="16" t="str">
        <f aca="false">IF(O222="🐹 Guinea Pig",8,"")</f>
        <v/>
      </c>
      <c r="X222" s="16" t="str">
        <f aca="false">IF(O222="🐔 Chicken",9,"")</f>
        <v/>
      </c>
      <c r="Y222" s="16" t="str">
        <f aca="false">IF(O222="🐵 Monkey",5,"")</f>
        <v/>
      </c>
      <c r="Z222" s="16" t="str">
        <f aca="false">IF(O222="🐸 Frog",10,"")</f>
        <v/>
      </c>
      <c r="AA222" s="16" t="str">
        <f aca="false">IF(O222="🐈 Cat",4,"")</f>
        <v/>
      </c>
      <c r="AB222" s="16" t="str">
        <f aca="false">IF(O222="Gecko",15,"")</f>
        <v/>
      </c>
      <c r="AC222" s="16" t="str">
        <f aca="false">IF(O222="Skink",14,"")</f>
        <v/>
      </c>
      <c r="AD222" s="16" t="str">
        <f aca="false">IF(O222="🐄 Cattle",17,"")</f>
        <v/>
      </c>
      <c r="AE222" s="16" t="str">
        <f aca="false">IF(O222="🐷 Pig",19,"")</f>
        <v/>
      </c>
      <c r="AF222" s="16" t="str">
        <f aca="false">IF(O222="Squirrel",11,"")</f>
        <v/>
      </c>
      <c r="AG222" s="16" t="str">
        <f aca="false">IF(O222="🐝 Honey Bee",20,"")</f>
        <v/>
      </c>
      <c r="AH222" s="16" t="str">
        <f aca="false">IF(O222="🦆 Duck",12,"")</f>
        <v/>
      </c>
      <c r="AI222" s="16" t="str">
        <f aca="false">IF(O222="🐦 Bird",13,"")</f>
        <v/>
      </c>
      <c r="AJ222" s="41" t="s">
        <v>334</v>
      </c>
      <c r="AK222" s="40" t="s">
        <v>335</v>
      </c>
      <c r="AL222" s="42" t="s">
        <v>50</v>
      </c>
      <c r="AM222" s="40" t="s">
        <v>51</v>
      </c>
      <c r="AN222" s="40"/>
    </row>
    <row r="223" customFormat="false" ht="60" hidden="false" customHeight="true" outlineLevel="0" collapsed="false">
      <c r="A223" s="38" t="s">
        <v>326</v>
      </c>
      <c r="B223" s="38" t="n">
        <v>15</v>
      </c>
      <c r="C223" s="32" t="n">
        <f aca="false">B223+IF(H223="IV",-0.2,IF(H223="IP",-0.1,IF(H223="IM",0.1,IF(H223="SC",0.2,IF(H223="IC (cerebral)",-0.3,0)))))</f>
        <v>15</v>
      </c>
      <c r="D223" s="33" t="n">
        <f aca="false">VALUE(MID(AJ223,1,FIND(" ",AJ223)))</f>
        <v>0.025</v>
      </c>
      <c r="E223" s="34" t="n">
        <f aca="false">IF(G223="LD50 (median)",1,IF(G223="LDLo (lowest)",0,IF(G223="LD",-1,"")))</f>
        <v>0</v>
      </c>
      <c r="F223" s="34" t="n">
        <f aca="false">IF(O223="🐀 Rat",1,IF(O223="🐭 Mouse",2,IF(O223="🐕 Dog",3,IF(O223="🐵 Monkey",5,IF(O223="🐈 Cat",4,IF(O223="🐇 Rabbit",6,IF(O223="🕊 Pigeon",7,IF(O223="🐹 Guinea Pig",8,IF(O223="🐔 Chicken",9,IF(O223="🐸 Frog",10,IF(O223="🍼 Mammal",10,0)))))))))))</f>
        <v>6</v>
      </c>
      <c r="G223" s="39" t="s">
        <v>53</v>
      </c>
      <c r="H223" s="39" t="s">
        <v>93</v>
      </c>
      <c r="I223" s="14" t="str">
        <f aca="false">IF(H223="IC",-0.3,"")</f>
        <v/>
      </c>
      <c r="J223" s="14" t="str">
        <f aca="false">IF(H223="IV",-0.2,"")</f>
        <v/>
      </c>
      <c r="K223" s="14" t="str">
        <f aca="false">IF(H223="IP",-0.1,"")</f>
        <v/>
      </c>
      <c r="L223" s="14" t="str">
        <f aca="false">IF(H223="IM",0.1,"")</f>
        <v/>
      </c>
      <c r="M223" s="14" t="str">
        <f aca="false">IF(H223="SC",0.2,"")</f>
        <v/>
      </c>
      <c r="N223" s="15" t="n">
        <f aca="false">IF(H223="???",0.2,"")</f>
        <v>0.2</v>
      </c>
      <c r="O223" s="40" t="s">
        <v>24</v>
      </c>
      <c r="P223" s="17" t="str">
        <f aca="false">IF(SUM(Q223:AI223)&gt;0,"",IF(SUM(Q223:AI223)=0,IF(O223&gt;0,1,"")))</f>
        <v/>
      </c>
      <c r="Q223" s="16" t="str">
        <f aca="false">IF(O223="🐭 Mouse",2,"")</f>
        <v/>
      </c>
      <c r="R223" s="16" t="str">
        <f aca="false">IF(O223="🕊 Pigeon",7,"")</f>
        <v/>
      </c>
      <c r="S223" s="16" t="n">
        <f aca="false">IF(O223="🐇 Rabbit",6,"")</f>
        <v>6</v>
      </c>
      <c r="T223" s="16" t="str">
        <f aca="false">IF(O223="🍼 Mammal",16,"")</f>
        <v/>
      </c>
      <c r="U223" s="16" t="str">
        <f aca="false">IF(O223="🐀 Rat",1,"")</f>
        <v/>
      </c>
      <c r="V223" s="16" t="str">
        <f aca="false">IF(O223="🐕 Dog",3,"")</f>
        <v/>
      </c>
      <c r="W223" s="16" t="str">
        <f aca="false">IF(O223="🐹 Guinea Pig",8,"")</f>
        <v/>
      </c>
      <c r="X223" s="16" t="str">
        <f aca="false">IF(O223="🐔 Chicken",9,"")</f>
        <v/>
      </c>
      <c r="Y223" s="16" t="str">
        <f aca="false">IF(O223="🐵 Monkey",5,"")</f>
        <v/>
      </c>
      <c r="Z223" s="16" t="str">
        <f aca="false">IF(O223="🐸 Frog",10,"")</f>
        <v/>
      </c>
      <c r="AA223" s="16" t="str">
        <f aca="false">IF(O223="🐈 Cat",4,"")</f>
        <v/>
      </c>
      <c r="AB223" s="16" t="str">
        <f aca="false">IF(O223="Gecko",15,"")</f>
        <v/>
      </c>
      <c r="AC223" s="16" t="str">
        <f aca="false">IF(O223="Skink",14,"")</f>
        <v/>
      </c>
      <c r="AD223" s="16" t="str">
        <f aca="false">IF(O223="🐄 Cattle",17,"")</f>
        <v/>
      </c>
      <c r="AE223" s="16" t="str">
        <f aca="false">IF(O223="🐷 Pig",19,"")</f>
        <v/>
      </c>
      <c r="AF223" s="16" t="str">
        <f aca="false">IF(O223="Squirrel",11,"")</f>
        <v/>
      </c>
      <c r="AG223" s="16" t="str">
        <f aca="false">IF(O223="🐝 Honey Bee",20,"")</f>
        <v/>
      </c>
      <c r="AH223" s="16" t="str">
        <f aca="false">IF(O223="🦆 Duck",12,"")</f>
        <v/>
      </c>
      <c r="AI223" s="16" t="str">
        <f aca="false">IF(O223="🐦 Bird",13,"")</f>
        <v/>
      </c>
      <c r="AJ223" s="41" t="s">
        <v>185</v>
      </c>
      <c r="AK223" s="40" t="s">
        <v>332</v>
      </c>
      <c r="AL223" s="42" t="s">
        <v>50</v>
      </c>
      <c r="AM223" s="40" t="s">
        <v>51</v>
      </c>
      <c r="AN223" s="40"/>
    </row>
    <row r="224" customFormat="false" ht="60" hidden="false" customHeight="true" outlineLevel="0" collapsed="false">
      <c r="A224" s="38" t="s">
        <v>326</v>
      </c>
      <c r="B224" s="38" t="n">
        <v>15</v>
      </c>
      <c r="C224" s="32" t="n">
        <f aca="false">B224+IF(H224="IV",-0.2,IF(H224="IP",-0.1,IF(H224="IM",0.1,IF(H224="SC",0.2,IF(H224="IC (cerebral)",-0.3,0)))))</f>
        <v>15</v>
      </c>
      <c r="D224" s="33" t="n">
        <f aca="false">VALUE(MID(AJ224,1,FIND(" ",AJ224)))</f>
        <v>0.025</v>
      </c>
      <c r="E224" s="34" t="n">
        <f aca="false">IF(G224="LD50 (median)",1,IF(G224="LDLo (lowest)",0,IF(G224="LD",-1,"")))</f>
        <v>0</v>
      </c>
      <c r="F224" s="34" t="n">
        <f aca="false">IF(O224="🐀 Rat",1,IF(O224="🐭 Mouse",2,IF(O224="🐕 Dog",3,IF(O224="🐵 Monkey",5,IF(O224="🐈 Cat",4,IF(O224="🐇 Rabbit",6,IF(O224="🕊 Pigeon",7,IF(O224="🐹 Guinea Pig",8,IF(O224="🐔 Chicken",9,IF(O224="🐸 Frog",10,IF(O224="🍼 Mammal",10,0)))))))))))</f>
        <v>3</v>
      </c>
      <c r="G224" s="39" t="s">
        <v>53</v>
      </c>
      <c r="H224" s="39" t="s">
        <v>93</v>
      </c>
      <c r="I224" s="14" t="str">
        <f aca="false">IF(H224="IC",-0.3,"")</f>
        <v/>
      </c>
      <c r="J224" s="14" t="str">
        <f aca="false">IF(H224="IV",-0.2,"")</f>
        <v/>
      </c>
      <c r="K224" s="14" t="str">
        <f aca="false">IF(H224="IP",-0.1,"")</f>
        <v/>
      </c>
      <c r="L224" s="14" t="str">
        <f aca="false">IF(H224="IM",0.1,"")</f>
        <v/>
      </c>
      <c r="M224" s="14" t="str">
        <f aca="false">IF(H224="SC",0.2,"")</f>
        <v/>
      </c>
      <c r="N224" s="15" t="n">
        <f aca="false">IF(H224="???",0.2,"")</f>
        <v>0.2</v>
      </c>
      <c r="O224" s="40" t="s">
        <v>27</v>
      </c>
      <c r="P224" s="17" t="str">
        <f aca="false">IF(SUM(Q224:AI224)&gt;0,"",IF(SUM(Q224:AI224)=0,IF(O224&gt;0,1,"")))</f>
        <v/>
      </c>
      <c r="Q224" s="16" t="str">
        <f aca="false">IF(O224="🐭 Mouse",2,"")</f>
        <v/>
      </c>
      <c r="R224" s="16" t="str">
        <f aca="false">IF(O224="🕊 Pigeon",7,"")</f>
        <v/>
      </c>
      <c r="S224" s="16" t="str">
        <f aca="false">IF(O224="🐇 Rabbit",6,"")</f>
        <v/>
      </c>
      <c r="T224" s="16" t="str">
        <f aca="false">IF(O224="🍼 Mammal",16,"")</f>
        <v/>
      </c>
      <c r="U224" s="16" t="str">
        <f aca="false">IF(O224="🐀 Rat",1,"")</f>
        <v/>
      </c>
      <c r="V224" s="16" t="n">
        <f aca="false">IF(O224="🐕 Dog",3,"")</f>
        <v>3</v>
      </c>
      <c r="W224" s="16" t="str">
        <f aca="false">IF(O224="🐹 Guinea Pig",8,"")</f>
        <v/>
      </c>
      <c r="X224" s="16" t="str">
        <f aca="false">IF(O224="🐔 Chicken",9,"")</f>
        <v/>
      </c>
      <c r="Y224" s="16" t="str">
        <f aca="false">IF(O224="🐵 Monkey",5,"")</f>
        <v/>
      </c>
      <c r="Z224" s="16" t="str">
        <f aca="false">IF(O224="🐸 Frog",10,"")</f>
        <v/>
      </c>
      <c r="AA224" s="16" t="str">
        <f aca="false">IF(O224="🐈 Cat",4,"")</f>
        <v/>
      </c>
      <c r="AB224" s="16" t="str">
        <f aca="false">IF(O224="Gecko",15,"")</f>
        <v/>
      </c>
      <c r="AC224" s="16" t="str">
        <f aca="false">IF(O224="Skink",14,"")</f>
        <v/>
      </c>
      <c r="AD224" s="16" t="str">
        <f aca="false">IF(O224="🐄 Cattle",17,"")</f>
        <v/>
      </c>
      <c r="AE224" s="16" t="str">
        <f aca="false">IF(O224="🐷 Pig",19,"")</f>
        <v/>
      </c>
      <c r="AF224" s="16" t="str">
        <f aca="false">IF(O224="Squirrel",11,"")</f>
        <v/>
      </c>
      <c r="AG224" s="16" t="str">
        <f aca="false">IF(O224="🐝 Honey Bee",20,"")</f>
        <v/>
      </c>
      <c r="AH224" s="16" t="str">
        <f aca="false">IF(O224="🦆 Duck",12,"")</f>
        <v/>
      </c>
      <c r="AI224" s="16" t="str">
        <f aca="false">IF(O224="🐦 Bird",13,"")</f>
        <v/>
      </c>
      <c r="AJ224" s="41" t="s">
        <v>185</v>
      </c>
      <c r="AK224" s="40" t="s">
        <v>332</v>
      </c>
      <c r="AL224" s="42" t="s">
        <v>50</v>
      </c>
      <c r="AM224" s="40" t="s">
        <v>51</v>
      </c>
      <c r="AN224" s="40"/>
    </row>
    <row r="225" customFormat="false" ht="45" hidden="false" customHeight="true" outlineLevel="0" collapsed="false">
      <c r="A225" s="38" t="s">
        <v>326</v>
      </c>
      <c r="B225" s="38" t="n">
        <v>15</v>
      </c>
      <c r="C225" s="32" t="n">
        <f aca="false">B225+IF(H225="IV",-0.2,IF(H225="IP",-0.1,IF(H225="IM",0.1,IF(H225="SC",0.2,IF(H225="IC (cerebral)",-0.3,0)))))</f>
        <v>15</v>
      </c>
      <c r="D225" s="33" t="n">
        <f aca="false">VALUE(MID(AJ225,1,FIND(" ",AJ225)))</f>
        <v>0.05</v>
      </c>
      <c r="E225" s="34" t="n">
        <f aca="false">IF(G225="LD50 (median)",1,IF(G225="LDLo (lowest)",0,IF(G225="LD",-1,"")))</f>
        <v>0</v>
      </c>
      <c r="F225" s="34" t="n">
        <f aca="false">IF(O225="🐀 Rat",1,IF(O225="🐭 Mouse",2,IF(O225="🐕 Dog",3,IF(O225="🐵 Monkey",5,IF(O225="🐈 Cat",4,IF(O225="🐇 Rabbit",6,IF(O225="🕊 Pigeon",7,IF(O225="🐹 Guinea Pig",8,IF(O225="🐔 Chicken",9,IF(O225="🐸 Frog",10,IF(O225="🍼 Mammal",10,0)))))))))))</f>
        <v>5</v>
      </c>
      <c r="G225" s="39" t="s">
        <v>53</v>
      </c>
      <c r="H225" s="39" t="s">
        <v>93</v>
      </c>
      <c r="I225" s="14" t="str">
        <f aca="false">IF(H225="IC",-0.3,"")</f>
        <v/>
      </c>
      <c r="J225" s="14" t="str">
        <f aca="false">IF(H225="IV",-0.2,"")</f>
        <v/>
      </c>
      <c r="K225" s="14" t="str">
        <f aca="false">IF(H225="IP",-0.1,"")</f>
        <v/>
      </c>
      <c r="L225" s="14" t="str">
        <f aca="false">IF(H225="IM",0.1,"")</f>
        <v/>
      </c>
      <c r="M225" s="14" t="str">
        <f aca="false">IF(H225="SC",0.2,"")</f>
        <v/>
      </c>
      <c r="N225" s="15" t="n">
        <f aca="false">IF(H225="???",0.2,"")</f>
        <v>0.2</v>
      </c>
      <c r="O225" s="40" t="s">
        <v>30</v>
      </c>
      <c r="P225" s="17" t="str">
        <f aca="false">IF(SUM(Q225:AI225)&gt;0,"",IF(SUM(Q225:AI225)=0,IF(O225&gt;0,1,"")))</f>
        <v/>
      </c>
      <c r="Q225" s="16" t="str">
        <f aca="false">IF(O225="🐭 Mouse",2,"")</f>
        <v/>
      </c>
      <c r="R225" s="16" t="str">
        <f aca="false">IF(O225="🕊 Pigeon",7,"")</f>
        <v/>
      </c>
      <c r="S225" s="16" t="str">
        <f aca="false">IF(O225="🐇 Rabbit",6,"")</f>
        <v/>
      </c>
      <c r="T225" s="16" t="str">
        <f aca="false">IF(O225="🍼 Mammal",16,"")</f>
        <v/>
      </c>
      <c r="U225" s="16" t="str">
        <f aca="false">IF(O225="🐀 Rat",1,"")</f>
        <v/>
      </c>
      <c r="V225" s="16" t="str">
        <f aca="false">IF(O225="🐕 Dog",3,"")</f>
        <v/>
      </c>
      <c r="W225" s="16" t="str">
        <f aca="false">IF(O225="🐹 Guinea Pig",8,"")</f>
        <v/>
      </c>
      <c r="X225" s="16" t="str">
        <f aca="false">IF(O225="🐔 Chicken",9,"")</f>
        <v/>
      </c>
      <c r="Y225" s="16" t="n">
        <f aca="false">IF(O225="🐵 Monkey",5,"")</f>
        <v>5</v>
      </c>
      <c r="Z225" s="16" t="str">
        <f aca="false">IF(O225="🐸 Frog",10,"")</f>
        <v/>
      </c>
      <c r="AA225" s="16" t="str">
        <f aca="false">IF(O225="🐈 Cat",4,"")</f>
        <v/>
      </c>
      <c r="AB225" s="16" t="str">
        <f aca="false">IF(O225="Gecko",15,"")</f>
        <v/>
      </c>
      <c r="AC225" s="16" t="str">
        <f aca="false">IF(O225="Skink",14,"")</f>
        <v/>
      </c>
      <c r="AD225" s="16" t="str">
        <f aca="false">IF(O225="🐄 Cattle",17,"")</f>
        <v/>
      </c>
      <c r="AE225" s="16" t="str">
        <f aca="false">IF(O225="🐷 Pig",19,"")</f>
        <v/>
      </c>
      <c r="AF225" s="16" t="str">
        <f aca="false">IF(O225="Squirrel",11,"")</f>
        <v/>
      </c>
      <c r="AG225" s="16" t="str">
        <f aca="false">IF(O225="🐝 Honey Bee",20,"")</f>
        <v/>
      </c>
      <c r="AH225" s="16" t="str">
        <f aca="false">IF(O225="🦆 Duck",12,"")</f>
        <v/>
      </c>
      <c r="AI225" s="16" t="str">
        <f aca="false">IF(O225="🐦 Bird",13,"")</f>
        <v/>
      </c>
      <c r="AJ225" s="41" t="s">
        <v>80</v>
      </c>
      <c r="AK225" s="40" t="s">
        <v>332</v>
      </c>
      <c r="AL225" s="42" t="s">
        <v>50</v>
      </c>
      <c r="AM225" s="40" t="s">
        <v>51</v>
      </c>
      <c r="AN225" s="40"/>
    </row>
    <row r="226" customFormat="false" ht="60" hidden="false" customHeight="true" outlineLevel="0" collapsed="false">
      <c r="A226" s="38" t="s">
        <v>326</v>
      </c>
      <c r="B226" s="38" t="n">
        <v>15</v>
      </c>
      <c r="C226" s="32" t="n">
        <f aca="false">B226+IF(H226="IV",-0.2,IF(H226="IP",-0.1,IF(H226="IM",0.1,IF(H226="SC",0.2,IF(H226="IC (cerebral)",-0.3,0)))))</f>
        <v>14.8</v>
      </c>
      <c r="D226" s="33" t="n">
        <f aca="false">VALUE(MID(AJ226,1,FIND(" ",AJ226)))</f>
        <v>0.071</v>
      </c>
      <c r="E226" s="34" t="n">
        <f aca="false">IF(G226="LD50 (median)",1,IF(G226="LDLo (lowest)",0,IF(G226="LD",-1,"")))</f>
        <v>1</v>
      </c>
      <c r="F226" s="34" t="n">
        <f aca="false">IF(O226="🐀 Rat",1,IF(O226="🐭 Mouse",2,IF(O226="🐕 Dog",3,IF(O226="🐵 Monkey",5,IF(O226="🐈 Cat",4,IF(O226="🐇 Rabbit",6,IF(O226="🕊 Pigeon",7,IF(O226="🐹 Guinea Pig",8,IF(O226="🐔 Chicken",9,IF(O226="🐸 Frog",10,IF(O226="🍼 Mammal",10,0)))))))))))</f>
        <v>2</v>
      </c>
      <c r="G226" s="39" t="s">
        <v>47</v>
      </c>
      <c r="H226" s="39" t="s">
        <v>15</v>
      </c>
      <c r="I226" s="14" t="str">
        <f aca="false">IF(H226="IC",-0.3,"")</f>
        <v/>
      </c>
      <c r="J226" s="14" t="n">
        <f aca="false">IF(H226="IV",-0.2,"")</f>
        <v>-0.2</v>
      </c>
      <c r="K226" s="14" t="str">
        <f aca="false">IF(H226="IP",-0.1,"")</f>
        <v/>
      </c>
      <c r="L226" s="14" t="str">
        <f aca="false">IF(H226="IM",0.1,"")</f>
        <v/>
      </c>
      <c r="M226" s="14" t="str">
        <f aca="false">IF(H226="SC",0.2,"")</f>
        <v/>
      </c>
      <c r="N226" s="15" t="str">
        <f aca="false">IF(H226="???",0.2,"")</f>
        <v/>
      </c>
      <c r="O226" s="40" t="s">
        <v>22</v>
      </c>
      <c r="P226" s="17" t="str">
        <f aca="false">IF(SUM(Q226:AI226)&gt;0,"",IF(SUM(Q226:AI226)=0,IF(O226&gt;0,1,"")))</f>
        <v/>
      </c>
      <c r="Q226" s="16" t="n">
        <f aca="false">IF(O226="🐭 Mouse",2,"")</f>
        <v>2</v>
      </c>
      <c r="R226" s="16" t="str">
        <f aca="false">IF(O226="🕊 Pigeon",7,"")</f>
        <v/>
      </c>
      <c r="S226" s="16" t="str">
        <f aca="false">IF(O226="🐇 Rabbit",6,"")</f>
        <v/>
      </c>
      <c r="T226" s="16" t="str">
        <f aca="false">IF(O226="🍼 Mammal",16,"")</f>
        <v/>
      </c>
      <c r="U226" s="16" t="str">
        <f aca="false">IF(O226="🐀 Rat",1,"")</f>
        <v/>
      </c>
      <c r="V226" s="16" t="str">
        <f aca="false">IF(O226="🐕 Dog",3,"")</f>
        <v/>
      </c>
      <c r="W226" s="16" t="str">
        <f aca="false">IF(O226="🐹 Guinea Pig",8,"")</f>
        <v/>
      </c>
      <c r="X226" s="16" t="str">
        <f aca="false">IF(O226="🐔 Chicken",9,"")</f>
        <v/>
      </c>
      <c r="Y226" s="16" t="str">
        <f aca="false">IF(O226="🐵 Monkey",5,"")</f>
        <v/>
      </c>
      <c r="Z226" s="16" t="str">
        <f aca="false">IF(O226="🐸 Frog",10,"")</f>
        <v/>
      </c>
      <c r="AA226" s="16" t="str">
        <f aca="false">IF(O226="🐈 Cat",4,"")</f>
        <v/>
      </c>
      <c r="AB226" s="16" t="str">
        <f aca="false">IF(O226="Gecko",15,"")</f>
        <v/>
      </c>
      <c r="AC226" s="16" t="str">
        <f aca="false">IF(O226="Skink",14,"")</f>
        <v/>
      </c>
      <c r="AD226" s="16" t="str">
        <f aca="false">IF(O226="🐄 Cattle",17,"")</f>
        <v/>
      </c>
      <c r="AE226" s="16" t="str">
        <f aca="false">IF(O226="🐷 Pig",19,"")</f>
        <v/>
      </c>
      <c r="AF226" s="16" t="str">
        <f aca="false">IF(O226="Squirrel",11,"")</f>
        <v/>
      </c>
      <c r="AG226" s="16" t="str">
        <f aca="false">IF(O226="🐝 Honey Bee",20,"")</f>
        <v/>
      </c>
      <c r="AH226" s="16" t="str">
        <f aca="false">IF(O226="🦆 Duck",12,"")</f>
        <v/>
      </c>
      <c r="AI226" s="16" t="str">
        <f aca="false">IF(O226="🐦 Bird",13,"")</f>
        <v/>
      </c>
      <c r="AJ226" s="41" t="s">
        <v>336</v>
      </c>
      <c r="AK226" s="40" t="s">
        <v>168</v>
      </c>
      <c r="AL226" s="42" t="s">
        <v>50</v>
      </c>
      <c r="AM226" s="40" t="s">
        <v>51</v>
      </c>
      <c r="AN226" s="40"/>
    </row>
    <row r="227" customFormat="false" ht="30" hidden="false" customHeight="true" outlineLevel="0" collapsed="false">
      <c r="A227" s="38" t="s">
        <v>326</v>
      </c>
      <c r="B227" s="38" t="n">
        <v>15</v>
      </c>
      <c r="C227" s="32" t="n">
        <f aca="false">B227+IF(H227="IV",-0.2,IF(H227="IP",-0.1,IF(H227="IM",0.1,IF(H227="SC",0.2,IF(H227="IC (cerebral)",-0.3,0)))))</f>
        <v>15</v>
      </c>
      <c r="D227" s="33" t="n">
        <f aca="false">VALUE(MID(AJ227,1,FIND(" ",AJ227)))</f>
        <v>0.1</v>
      </c>
      <c r="E227" s="34" t="n">
        <f aca="false">IF(G227="LD50 (median)",1,IF(G227="LDLo (lowest)",0,IF(G227="LD",-1,"")))</f>
        <v>0</v>
      </c>
      <c r="F227" s="34" t="n">
        <f aca="false">IF(O227="🐀 Rat",1,IF(O227="🐭 Mouse",2,IF(O227="🐕 Dog",3,IF(O227="🐵 Monkey",5,IF(O227="🐈 Cat",4,IF(O227="🐇 Rabbit",6,IF(O227="🕊 Pigeon",7,IF(O227="🐹 Guinea Pig",8,IF(O227="🐔 Chicken",9,IF(O227="🐸 Frog",10,IF(O227="🍼 Mammal",10,0)))))))))))</f>
        <v>4</v>
      </c>
      <c r="G227" s="39" t="s">
        <v>53</v>
      </c>
      <c r="H227" s="39" t="s">
        <v>93</v>
      </c>
      <c r="I227" s="14" t="str">
        <f aca="false">IF(H227="IC",-0.3,"")</f>
        <v/>
      </c>
      <c r="J227" s="14" t="str">
        <f aca="false">IF(H227="IV",-0.2,"")</f>
        <v/>
      </c>
      <c r="K227" s="14" t="str">
        <f aca="false">IF(H227="IP",-0.1,"")</f>
        <v/>
      </c>
      <c r="L227" s="14" t="str">
        <f aca="false">IF(H227="IM",0.1,"")</f>
        <v/>
      </c>
      <c r="M227" s="14" t="str">
        <f aca="false">IF(H227="SC",0.2,"")</f>
        <v/>
      </c>
      <c r="N227" s="15" t="n">
        <f aca="false">IF(H227="???",0.2,"")</f>
        <v>0.2</v>
      </c>
      <c r="O227" s="40" t="s">
        <v>32</v>
      </c>
      <c r="P227" s="17" t="str">
        <f aca="false">IF(SUM(Q227:AI227)&gt;0,"",IF(SUM(Q227:AI227)=0,IF(O227&gt;0,1,"")))</f>
        <v/>
      </c>
      <c r="Q227" s="16" t="str">
        <f aca="false">IF(O227="🐭 Mouse",2,"")</f>
        <v/>
      </c>
      <c r="R227" s="16" t="str">
        <f aca="false">IF(O227="🕊 Pigeon",7,"")</f>
        <v/>
      </c>
      <c r="S227" s="16" t="str">
        <f aca="false">IF(O227="🐇 Rabbit",6,"")</f>
        <v/>
      </c>
      <c r="T227" s="16" t="str">
        <f aca="false">IF(O227="🍼 Mammal",16,"")</f>
        <v/>
      </c>
      <c r="U227" s="16" t="str">
        <f aca="false">IF(O227="🐀 Rat",1,"")</f>
        <v/>
      </c>
      <c r="V227" s="16" t="str">
        <f aca="false">IF(O227="🐕 Dog",3,"")</f>
        <v/>
      </c>
      <c r="W227" s="16" t="str">
        <f aca="false">IF(O227="🐹 Guinea Pig",8,"")</f>
        <v/>
      </c>
      <c r="X227" s="16" t="str">
        <f aca="false">IF(O227="🐔 Chicken",9,"")</f>
        <v/>
      </c>
      <c r="Y227" s="16" t="str">
        <f aca="false">IF(O227="🐵 Monkey",5,"")</f>
        <v/>
      </c>
      <c r="Z227" s="16" t="str">
        <f aca="false">IF(O227="🐸 Frog",10,"")</f>
        <v/>
      </c>
      <c r="AA227" s="16" t="n">
        <f aca="false">IF(O227="🐈 Cat",4,"")</f>
        <v>4</v>
      </c>
      <c r="AB227" s="16" t="str">
        <f aca="false">IF(O227="Gecko",15,"")</f>
        <v/>
      </c>
      <c r="AC227" s="16" t="str">
        <f aca="false">IF(O227="Skink",14,"")</f>
        <v/>
      </c>
      <c r="AD227" s="16" t="str">
        <f aca="false">IF(O227="🐄 Cattle",17,"")</f>
        <v/>
      </c>
      <c r="AE227" s="16" t="str">
        <f aca="false">IF(O227="🐷 Pig",19,"")</f>
        <v/>
      </c>
      <c r="AF227" s="16" t="str">
        <f aca="false">IF(O227="Squirrel",11,"")</f>
        <v/>
      </c>
      <c r="AG227" s="16" t="str">
        <f aca="false">IF(O227="🐝 Honey Bee",20,"")</f>
        <v/>
      </c>
      <c r="AH227" s="16" t="str">
        <f aca="false">IF(O227="🦆 Duck",12,"")</f>
        <v/>
      </c>
      <c r="AI227" s="16" t="str">
        <f aca="false">IF(O227="🐦 Bird",13,"")</f>
        <v/>
      </c>
      <c r="AJ227" s="41" t="s">
        <v>134</v>
      </c>
      <c r="AK227" s="40" t="s">
        <v>332</v>
      </c>
      <c r="AL227" s="42" t="s">
        <v>50</v>
      </c>
      <c r="AM227" s="40" t="s">
        <v>51</v>
      </c>
      <c r="AN227" s="40"/>
    </row>
    <row r="228" customFormat="false" ht="60" hidden="false" customHeight="true" outlineLevel="0" collapsed="false">
      <c r="A228" s="38" t="s">
        <v>326</v>
      </c>
      <c r="B228" s="38" t="n">
        <v>15</v>
      </c>
      <c r="C228" s="32" t="n">
        <f aca="false">B228+IF(H228="IV",-0.2,IF(H228="IP",-0.1,IF(H228="IM",0.1,IF(H228="SC",0.2,IF(H228="IC (cerebral)",-0.3,0)))))</f>
        <v>14.8</v>
      </c>
      <c r="D228" s="33" t="n">
        <f aca="false">VALUE(MID(AJ228,1,FIND(" ",AJ228)))</f>
        <v>0.13</v>
      </c>
      <c r="E228" s="34" t="n">
        <f aca="false">IF(G228="LD50 (median)",1,IF(G228="LDLo (lowest)",0,IF(G228="LD",-1,"")))</f>
        <v>1</v>
      </c>
      <c r="F228" s="34" t="n">
        <f aca="false">IF(O228="🐀 Rat",1,IF(O228="🐭 Mouse",2,IF(O228="🐕 Dog",3,IF(O228="🐵 Monkey",5,IF(O228="🐈 Cat",4,IF(O228="🐇 Rabbit",6,IF(O228="🕊 Pigeon",7,IF(O228="🐹 Guinea Pig",8,IF(O228="🐔 Chicken",9,IF(O228="🐸 Frog",10,IF(O228="🍼 Mammal",10,0)))))))))))</f>
        <v>2</v>
      </c>
      <c r="G228" s="39" t="s">
        <v>47</v>
      </c>
      <c r="H228" s="39" t="s">
        <v>15</v>
      </c>
      <c r="I228" s="14" t="str">
        <f aca="false">IF(H228="IC",-0.3,"")</f>
        <v/>
      </c>
      <c r="J228" s="14" t="n">
        <f aca="false">IF(H228="IV",-0.2,"")</f>
        <v>-0.2</v>
      </c>
      <c r="K228" s="14" t="str">
        <f aca="false">IF(H228="IP",-0.1,"")</f>
        <v/>
      </c>
      <c r="L228" s="14" t="str">
        <f aca="false">IF(H228="IM",0.1,"")</f>
        <v/>
      </c>
      <c r="M228" s="14" t="str">
        <f aca="false">IF(H228="SC",0.2,"")</f>
        <v/>
      </c>
      <c r="N228" s="15" t="str">
        <f aca="false">IF(H228="???",0.2,"")</f>
        <v/>
      </c>
      <c r="O228" s="40" t="s">
        <v>22</v>
      </c>
      <c r="P228" s="17" t="str">
        <f aca="false">IF(SUM(Q228:AI228)&gt;0,"",IF(SUM(Q228:AI228)=0,IF(O228&gt;0,1,"")))</f>
        <v/>
      </c>
      <c r="Q228" s="16" t="n">
        <f aca="false">IF(O228="🐭 Mouse",2,"")</f>
        <v>2</v>
      </c>
      <c r="R228" s="16" t="str">
        <f aca="false">IF(O228="🕊 Pigeon",7,"")</f>
        <v/>
      </c>
      <c r="S228" s="16" t="str">
        <f aca="false">IF(O228="🐇 Rabbit",6,"")</f>
        <v/>
      </c>
      <c r="T228" s="16" t="str">
        <f aca="false">IF(O228="🍼 Mammal",16,"")</f>
        <v/>
      </c>
      <c r="U228" s="16" t="str">
        <f aca="false">IF(O228="🐀 Rat",1,"")</f>
        <v/>
      </c>
      <c r="V228" s="16" t="str">
        <f aca="false">IF(O228="🐕 Dog",3,"")</f>
        <v/>
      </c>
      <c r="W228" s="16" t="str">
        <f aca="false">IF(O228="🐹 Guinea Pig",8,"")</f>
        <v/>
      </c>
      <c r="X228" s="16" t="str">
        <f aca="false">IF(O228="🐔 Chicken",9,"")</f>
        <v/>
      </c>
      <c r="Y228" s="16" t="str">
        <f aca="false">IF(O228="🐵 Monkey",5,"")</f>
        <v/>
      </c>
      <c r="Z228" s="16" t="str">
        <f aca="false">IF(O228="🐸 Frog",10,"")</f>
        <v/>
      </c>
      <c r="AA228" s="16" t="str">
        <f aca="false">IF(O228="🐈 Cat",4,"")</f>
        <v/>
      </c>
      <c r="AB228" s="16" t="str">
        <f aca="false">IF(O228="Gecko",15,"")</f>
        <v/>
      </c>
      <c r="AC228" s="16" t="str">
        <f aca="false">IF(O228="Skink",14,"")</f>
        <v/>
      </c>
      <c r="AD228" s="16" t="str">
        <f aca="false">IF(O228="🐄 Cattle",17,"")</f>
        <v/>
      </c>
      <c r="AE228" s="16" t="str">
        <f aca="false">IF(O228="🐷 Pig",19,"")</f>
        <v/>
      </c>
      <c r="AF228" s="16" t="str">
        <f aca="false">IF(O228="Squirrel",11,"")</f>
        <v/>
      </c>
      <c r="AG228" s="16" t="str">
        <f aca="false">IF(O228="🐝 Honey Bee",20,"")</f>
        <v/>
      </c>
      <c r="AH228" s="16" t="str">
        <f aca="false">IF(O228="🦆 Duck",12,"")</f>
        <v/>
      </c>
      <c r="AI228" s="16" t="str">
        <f aca="false">IF(O228="🐦 Bird",13,"")</f>
        <v/>
      </c>
      <c r="AJ228" s="41" t="s">
        <v>211</v>
      </c>
      <c r="AK228" s="40" t="s">
        <v>223</v>
      </c>
      <c r="AL228" s="42" t="s">
        <v>210</v>
      </c>
      <c r="AM228" s="40" t="s">
        <v>51</v>
      </c>
      <c r="AN228" s="40"/>
    </row>
    <row r="229" customFormat="false" ht="60" hidden="false" customHeight="true" outlineLevel="0" collapsed="false">
      <c r="A229" s="38" t="s">
        <v>326</v>
      </c>
      <c r="B229" s="38" t="n">
        <v>15</v>
      </c>
      <c r="C229" s="32" t="n">
        <f aca="false">B229+IF(H229="IV",-0.2,IF(H229="IP",-0.1,IF(H229="IM",0.1,IF(H229="SC",0.2,IF(H229="IC (cerebral)",-0.3,0)))))</f>
        <v>15.1</v>
      </c>
      <c r="D229" s="33" t="n">
        <f aca="false">VALUE(MID(AJ229,1,FIND(" ",AJ229)))</f>
        <v>0.16</v>
      </c>
      <c r="E229" s="34" t="n">
        <f aca="false">IF(G229="LD50 (median)",1,IF(G229="LDLo (lowest)",0,IF(G229="LD",-1,"")))</f>
        <v>1</v>
      </c>
      <c r="F229" s="34" t="n">
        <f aca="false">IF(O229="🐀 Rat",1,IF(O229="🐭 Mouse",2,IF(O229="🐕 Dog",3,IF(O229="🐵 Monkey",5,IF(O229="🐈 Cat",4,IF(O229="🐇 Rabbit",6,IF(O229="🕊 Pigeon",7,IF(O229="🐹 Guinea Pig",8,IF(O229="🐔 Chicken",9,IF(O229="🐸 Frog",10,IF(O229="🍼 Mammal",10,0)))))))))))</f>
        <v>2</v>
      </c>
      <c r="G229" s="39" t="s">
        <v>47</v>
      </c>
      <c r="H229" s="39" t="s">
        <v>17</v>
      </c>
      <c r="I229" s="14" t="str">
        <f aca="false">IF(H229="IC",-0.3,"")</f>
        <v/>
      </c>
      <c r="J229" s="14" t="str">
        <f aca="false">IF(H229="IV",-0.2,"")</f>
        <v/>
      </c>
      <c r="K229" s="14" t="str">
        <f aca="false">IF(H229="IP",-0.1,"")</f>
        <v/>
      </c>
      <c r="L229" s="14" t="n">
        <f aca="false">IF(H229="IM",0.1,"")</f>
        <v>0.1</v>
      </c>
      <c r="M229" s="14" t="str">
        <f aca="false">IF(H229="SC",0.2,"")</f>
        <v/>
      </c>
      <c r="N229" s="15" t="str">
        <f aca="false">IF(H229="???",0.2,"")</f>
        <v/>
      </c>
      <c r="O229" s="40" t="s">
        <v>22</v>
      </c>
      <c r="P229" s="17" t="str">
        <f aca="false">IF(SUM(Q229:AI229)&gt;0,"",IF(SUM(Q229:AI229)=0,IF(O229&gt;0,1,"")))</f>
        <v/>
      </c>
      <c r="Q229" s="16" t="n">
        <f aca="false">IF(O229="🐭 Mouse",2,"")</f>
        <v>2</v>
      </c>
      <c r="R229" s="16" t="str">
        <f aca="false">IF(O229="🕊 Pigeon",7,"")</f>
        <v/>
      </c>
      <c r="S229" s="16" t="str">
        <f aca="false">IF(O229="🐇 Rabbit",6,"")</f>
        <v/>
      </c>
      <c r="T229" s="16" t="str">
        <f aca="false">IF(O229="🍼 Mammal",16,"")</f>
        <v/>
      </c>
      <c r="U229" s="16" t="str">
        <f aca="false">IF(O229="🐀 Rat",1,"")</f>
        <v/>
      </c>
      <c r="V229" s="16" t="str">
        <f aca="false">IF(O229="🐕 Dog",3,"")</f>
        <v/>
      </c>
      <c r="W229" s="16" t="str">
        <f aca="false">IF(O229="🐹 Guinea Pig",8,"")</f>
        <v/>
      </c>
      <c r="X229" s="16" t="str">
        <f aca="false">IF(O229="🐔 Chicken",9,"")</f>
        <v/>
      </c>
      <c r="Y229" s="16" t="str">
        <f aca="false">IF(O229="🐵 Monkey",5,"")</f>
        <v/>
      </c>
      <c r="Z229" s="16" t="str">
        <f aca="false">IF(O229="🐸 Frog",10,"")</f>
        <v/>
      </c>
      <c r="AA229" s="16" t="str">
        <f aca="false">IF(O229="🐈 Cat",4,"")</f>
        <v/>
      </c>
      <c r="AB229" s="16" t="str">
        <f aca="false">IF(O229="Gecko",15,"")</f>
        <v/>
      </c>
      <c r="AC229" s="16" t="str">
        <f aca="false">IF(O229="Skink",14,"")</f>
        <v/>
      </c>
      <c r="AD229" s="16" t="str">
        <f aca="false">IF(O229="🐄 Cattle",17,"")</f>
        <v/>
      </c>
      <c r="AE229" s="16" t="str">
        <f aca="false">IF(O229="🐷 Pig",19,"")</f>
        <v/>
      </c>
      <c r="AF229" s="16" t="str">
        <f aca="false">IF(O229="Squirrel",11,"")</f>
        <v/>
      </c>
      <c r="AG229" s="16" t="str">
        <f aca="false">IF(O229="🐝 Honey Bee",20,"")</f>
        <v/>
      </c>
      <c r="AH229" s="16" t="str">
        <f aca="false">IF(O229="🦆 Duck",12,"")</f>
        <v/>
      </c>
      <c r="AI229" s="16" t="str">
        <f aca="false">IF(O229="🐦 Bird",13,"")</f>
        <v/>
      </c>
      <c r="AJ229" s="41" t="s">
        <v>337</v>
      </c>
      <c r="AK229" s="40" t="s">
        <v>328</v>
      </c>
      <c r="AL229" s="42" t="s">
        <v>50</v>
      </c>
      <c r="AM229" s="40" t="s">
        <v>51</v>
      </c>
      <c r="AN229" s="40"/>
    </row>
    <row r="230" customFormat="false" ht="30" hidden="false" customHeight="true" outlineLevel="0" collapsed="false">
      <c r="A230" s="38" t="s">
        <v>326</v>
      </c>
      <c r="B230" s="38" t="n">
        <v>15</v>
      </c>
      <c r="C230" s="32" t="n">
        <f aca="false">B230+IF(H230="IV",-0.2,IF(H230="IP",-0.1,IF(H230="IM",0.1,IF(H230="SC",0.2,IF(H230="IC (cerebral)",-0.3,0)))))</f>
        <v>15</v>
      </c>
      <c r="D230" s="33" t="n">
        <f aca="false">VALUE(MID(AJ230,1,FIND(" ",AJ230)))</f>
        <v>0.16</v>
      </c>
      <c r="E230" s="34" t="n">
        <f aca="false">IF(G230="LD50 (median)",1,IF(G230="LDLo (lowest)",0,IF(G230="LD",-1,"")))</f>
        <v>1</v>
      </c>
      <c r="F230" s="34" t="n">
        <f aca="false">IF(O230="🐀 Rat",1,IF(O230="🐭 Mouse",2,IF(O230="🐕 Dog",3,IF(O230="🐵 Monkey",5,IF(O230="🐈 Cat",4,IF(O230="🐇 Rabbit",6,IF(O230="🕊 Pigeon",7,IF(O230="🐹 Guinea Pig",8,IF(O230="🐔 Chicken",9,IF(O230="🐸 Frog",10,IF(O230="🍼 Mammal",10,0)))))))))))</f>
        <v>2</v>
      </c>
      <c r="G230" s="39" t="s">
        <v>47</v>
      </c>
      <c r="H230" s="39" t="s">
        <v>93</v>
      </c>
      <c r="I230" s="14" t="str">
        <f aca="false">IF(H230="IC",-0.3,"")</f>
        <v/>
      </c>
      <c r="J230" s="14" t="str">
        <f aca="false">IF(H230="IV",-0.2,"")</f>
        <v/>
      </c>
      <c r="K230" s="14" t="str">
        <f aca="false">IF(H230="IP",-0.1,"")</f>
        <v/>
      </c>
      <c r="L230" s="14" t="str">
        <f aca="false">IF(H230="IM",0.1,"")</f>
        <v/>
      </c>
      <c r="M230" s="14" t="str">
        <f aca="false">IF(H230="SC",0.2,"")</f>
        <v/>
      </c>
      <c r="N230" s="15" t="n">
        <f aca="false">IF(H230="???",0.2,"")</f>
        <v>0.2</v>
      </c>
      <c r="O230" s="40" t="s">
        <v>22</v>
      </c>
      <c r="P230" s="17" t="str">
        <f aca="false">IF(SUM(Q230:AI230)&gt;0,"",IF(SUM(Q230:AI230)=0,IF(O230&gt;0,1,"")))</f>
        <v/>
      </c>
      <c r="Q230" s="16" t="n">
        <f aca="false">IF(O230="🐭 Mouse",2,"")</f>
        <v>2</v>
      </c>
      <c r="R230" s="16" t="str">
        <f aca="false">IF(O230="🕊 Pigeon",7,"")</f>
        <v/>
      </c>
      <c r="S230" s="16" t="str">
        <f aca="false">IF(O230="🐇 Rabbit",6,"")</f>
        <v/>
      </c>
      <c r="T230" s="16" t="str">
        <f aca="false">IF(O230="🍼 Mammal",16,"")</f>
        <v/>
      </c>
      <c r="U230" s="16" t="str">
        <f aca="false">IF(O230="🐀 Rat",1,"")</f>
        <v/>
      </c>
      <c r="V230" s="16" t="str">
        <f aca="false">IF(O230="🐕 Dog",3,"")</f>
        <v/>
      </c>
      <c r="W230" s="16" t="str">
        <f aca="false">IF(O230="🐹 Guinea Pig",8,"")</f>
        <v/>
      </c>
      <c r="X230" s="16" t="str">
        <f aca="false">IF(O230="🐔 Chicken",9,"")</f>
        <v/>
      </c>
      <c r="Y230" s="16" t="str">
        <f aca="false">IF(O230="🐵 Monkey",5,"")</f>
        <v/>
      </c>
      <c r="Z230" s="16" t="str">
        <f aca="false">IF(O230="🐸 Frog",10,"")</f>
        <v/>
      </c>
      <c r="AA230" s="16" t="str">
        <f aca="false">IF(O230="🐈 Cat",4,"")</f>
        <v/>
      </c>
      <c r="AB230" s="16" t="str">
        <f aca="false">IF(O230="Gecko",15,"")</f>
        <v/>
      </c>
      <c r="AC230" s="16" t="str">
        <f aca="false">IF(O230="Skink",14,"")</f>
        <v/>
      </c>
      <c r="AD230" s="16" t="str">
        <f aca="false">IF(O230="🐄 Cattle",17,"")</f>
        <v/>
      </c>
      <c r="AE230" s="16" t="str">
        <f aca="false">IF(O230="🐷 Pig",19,"")</f>
        <v/>
      </c>
      <c r="AF230" s="16" t="str">
        <f aca="false">IF(O230="Squirrel",11,"")</f>
        <v/>
      </c>
      <c r="AG230" s="16" t="str">
        <f aca="false">IF(O230="🐝 Honey Bee",20,"")</f>
        <v/>
      </c>
      <c r="AH230" s="16" t="str">
        <f aca="false">IF(O230="🦆 Duck",12,"")</f>
        <v/>
      </c>
      <c r="AI230" s="16" t="str">
        <f aca="false">IF(O230="🐦 Bird",13,"")</f>
        <v/>
      </c>
      <c r="AJ230" s="41" t="s">
        <v>337</v>
      </c>
      <c r="AK230" s="40" t="s">
        <v>332</v>
      </c>
      <c r="AL230" s="42" t="s">
        <v>50</v>
      </c>
      <c r="AM230" s="40" t="s">
        <v>51</v>
      </c>
      <c r="AN230" s="40"/>
    </row>
    <row r="231" customFormat="false" ht="30" hidden="false" customHeight="true" outlineLevel="0" collapsed="false">
      <c r="A231" s="38" t="s">
        <v>326</v>
      </c>
      <c r="B231" s="38" t="n">
        <v>15</v>
      </c>
      <c r="C231" s="32" t="n">
        <f aca="false">B231+IF(H231="IV",-0.2,IF(H231="IP",-0.1,IF(H231="IM",0.1,IF(H231="SC",0.2,IF(H231="IC (cerebral)",-0.3,0)))))</f>
        <v>15.2</v>
      </c>
      <c r="D231" s="33" t="n">
        <f aca="false">VALUE(MID(AJ231,1,FIND(" ",AJ231)))</f>
        <v>0.16</v>
      </c>
      <c r="E231" s="34" t="n">
        <f aca="false">IF(G231="LD50 (median)",1,IF(G231="LDLo (lowest)",0,IF(G231="LD",-1,"")))</f>
        <v>1</v>
      </c>
      <c r="F231" s="34" t="n">
        <f aca="false">IF(O231="🐀 Rat",1,IF(O231="🐭 Mouse",2,IF(O231="🐕 Dog",3,IF(O231="🐵 Monkey",5,IF(O231="🐈 Cat",4,IF(O231="🐇 Rabbit",6,IF(O231="🕊 Pigeon",7,IF(O231="🐹 Guinea Pig",8,IF(O231="🐔 Chicken",9,IF(O231="🐸 Frog",10,IF(O231="🍼 Mammal",10,0)))))))))))</f>
        <v>2</v>
      </c>
      <c r="G231" s="39" t="s">
        <v>47</v>
      </c>
      <c r="H231" s="39" t="s">
        <v>18</v>
      </c>
      <c r="I231" s="14" t="str">
        <f aca="false">IF(H231="IC",-0.3,"")</f>
        <v/>
      </c>
      <c r="J231" s="14" t="str">
        <f aca="false">IF(H231="IV",-0.2,"")</f>
        <v/>
      </c>
      <c r="K231" s="14" t="str">
        <f aca="false">IF(H231="IP",-0.1,"")</f>
        <v/>
      </c>
      <c r="L231" s="14" t="str">
        <f aca="false">IF(H231="IM",0.1,"")</f>
        <v/>
      </c>
      <c r="M231" s="14" t="n">
        <f aca="false">IF(H231="SC",0.2,"")</f>
        <v>0.2</v>
      </c>
      <c r="N231" s="15" t="str">
        <f aca="false">IF(H231="???",0.2,"")</f>
        <v/>
      </c>
      <c r="O231" s="40" t="s">
        <v>22</v>
      </c>
      <c r="P231" s="17" t="str">
        <f aca="false">IF(SUM(Q231:AI231)&gt;0,"",IF(SUM(Q231:AI231)=0,IF(O231&gt;0,1,"")))</f>
        <v/>
      </c>
      <c r="Q231" s="16" t="n">
        <f aca="false">IF(O231="🐭 Mouse",2,"")</f>
        <v>2</v>
      </c>
      <c r="R231" s="16" t="str">
        <f aca="false">IF(O231="🕊 Pigeon",7,"")</f>
        <v/>
      </c>
      <c r="S231" s="16" t="str">
        <f aca="false">IF(O231="🐇 Rabbit",6,"")</f>
        <v/>
      </c>
      <c r="T231" s="16" t="str">
        <f aca="false">IF(O231="🍼 Mammal",16,"")</f>
        <v/>
      </c>
      <c r="U231" s="16" t="str">
        <f aca="false">IF(O231="🐀 Rat",1,"")</f>
        <v/>
      </c>
      <c r="V231" s="16" t="str">
        <f aca="false">IF(O231="🐕 Dog",3,"")</f>
        <v/>
      </c>
      <c r="W231" s="16" t="str">
        <f aca="false">IF(O231="🐹 Guinea Pig",8,"")</f>
        <v/>
      </c>
      <c r="X231" s="16" t="str">
        <f aca="false">IF(O231="🐔 Chicken",9,"")</f>
        <v/>
      </c>
      <c r="Y231" s="16" t="str">
        <f aca="false">IF(O231="🐵 Monkey",5,"")</f>
        <v/>
      </c>
      <c r="Z231" s="16" t="str">
        <f aca="false">IF(O231="🐸 Frog",10,"")</f>
        <v/>
      </c>
      <c r="AA231" s="16" t="str">
        <f aca="false">IF(O231="🐈 Cat",4,"")</f>
        <v/>
      </c>
      <c r="AB231" s="16" t="str">
        <f aca="false">IF(O231="Gecko",15,"")</f>
        <v/>
      </c>
      <c r="AC231" s="16" t="str">
        <f aca="false">IF(O231="Skink",14,"")</f>
        <v/>
      </c>
      <c r="AD231" s="16" t="str">
        <f aca="false">IF(O231="🐄 Cattle",17,"")</f>
        <v/>
      </c>
      <c r="AE231" s="16" t="str">
        <f aca="false">IF(O231="🐷 Pig",19,"")</f>
        <v/>
      </c>
      <c r="AF231" s="16" t="str">
        <f aca="false">IF(O231="Squirrel",11,"")</f>
        <v/>
      </c>
      <c r="AG231" s="16" t="str">
        <f aca="false">IF(O231="🐝 Honey Bee",20,"")</f>
        <v/>
      </c>
      <c r="AH231" s="16" t="str">
        <f aca="false">IF(O231="🦆 Duck",12,"")</f>
        <v/>
      </c>
      <c r="AI231" s="16" t="str">
        <f aca="false">IF(O231="🐦 Bird",13,"")</f>
        <v/>
      </c>
      <c r="AJ231" s="41" t="s">
        <v>337</v>
      </c>
      <c r="AK231" s="40" t="s">
        <v>338</v>
      </c>
      <c r="AL231" s="42" t="s">
        <v>50</v>
      </c>
      <c r="AM231" s="40" t="s">
        <v>51</v>
      </c>
      <c r="AN231" s="40"/>
    </row>
    <row r="232" customFormat="false" ht="30" hidden="false" customHeight="true" outlineLevel="0" collapsed="false">
      <c r="A232" s="38" t="s">
        <v>326</v>
      </c>
      <c r="B232" s="38" t="n">
        <v>15</v>
      </c>
      <c r="C232" s="32" t="n">
        <f aca="false">B232+IF(H232="IV",-0.2,IF(H232="IP",-0.1,IF(H232="IM",0.1,IF(H232="SC",0.2,IF(H232="IC (cerebral)",-0.3,0)))))</f>
        <v>15</v>
      </c>
      <c r="D232" s="33" t="n">
        <f aca="false">VALUE(MID(AJ232,1,FIND(" ",AJ232)))</f>
        <v>0.5</v>
      </c>
      <c r="E232" s="34" t="n">
        <f aca="false">IF(G232="LD50 (median)",1,IF(G232="LDLo (lowest)",0,IF(G232="LD",-1,"")))</f>
        <v>0</v>
      </c>
      <c r="F232" s="34" t="n">
        <f aca="false">IF(O232="🐀 Rat",1,IF(O232="🐭 Mouse",2,IF(O232="🐕 Dog",3,IF(O232="🐵 Monkey",5,IF(O232="🐈 Cat",4,IF(O232="🐇 Rabbit",6,IF(O232="🕊 Pigeon",7,IF(O232="🐹 Guinea Pig",8,IF(O232="🐔 Chicken",9,IF(O232="🐸 Frog",10,IF(O232="🍼 Mammal",10,0)))))))))))</f>
        <v>1</v>
      </c>
      <c r="G232" s="39" t="s">
        <v>53</v>
      </c>
      <c r="H232" s="39" t="s">
        <v>93</v>
      </c>
      <c r="I232" s="14" t="str">
        <f aca="false">IF(H232="IC",-0.3,"")</f>
        <v/>
      </c>
      <c r="J232" s="14" t="str">
        <f aca="false">IF(H232="IV",-0.2,"")</f>
        <v/>
      </c>
      <c r="K232" s="14" t="str">
        <f aca="false">IF(H232="IP",-0.1,"")</f>
        <v/>
      </c>
      <c r="L232" s="14" t="str">
        <f aca="false">IF(H232="IM",0.1,"")</f>
        <v/>
      </c>
      <c r="M232" s="14" t="str">
        <f aca="false">IF(H232="SC",0.2,"")</f>
        <v/>
      </c>
      <c r="N232" s="15" t="n">
        <f aca="false">IF(H232="???",0.2,"")</f>
        <v>0.2</v>
      </c>
      <c r="O232" s="40" t="s">
        <v>26</v>
      </c>
      <c r="P232" s="17" t="str">
        <f aca="false">IF(SUM(Q232:AI232)&gt;0,"",IF(SUM(Q232:AI232)=0,IF(O232&gt;0,1,"")))</f>
        <v/>
      </c>
      <c r="Q232" s="16" t="str">
        <f aca="false">IF(O232="🐭 Mouse",2,"")</f>
        <v/>
      </c>
      <c r="R232" s="16" t="str">
        <f aca="false">IF(O232="🕊 Pigeon",7,"")</f>
        <v/>
      </c>
      <c r="S232" s="16" t="str">
        <f aca="false">IF(O232="🐇 Rabbit",6,"")</f>
        <v/>
      </c>
      <c r="T232" s="16" t="str">
        <f aca="false">IF(O232="🍼 Mammal",16,"")</f>
        <v/>
      </c>
      <c r="U232" s="16" t="n">
        <f aca="false">IF(O232="🐀 Rat",1,"")</f>
        <v>1</v>
      </c>
      <c r="V232" s="16" t="str">
        <f aca="false">IF(O232="🐕 Dog",3,"")</f>
        <v/>
      </c>
      <c r="W232" s="16" t="str">
        <f aca="false">IF(O232="🐹 Guinea Pig",8,"")</f>
        <v/>
      </c>
      <c r="X232" s="16" t="str">
        <f aca="false">IF(O232="🐔 Chicken",9,"")</f>
        <v/>
      </c>
      <c r="Y232" s="16" t="str">
        <f aca="false">IF(O232="🐵 Monkey",5,"")</f>
        <v/>
      </c>
      <c r="Z232" s="16" t="str">
        <f aca="false">IF(O232="🐸 Frog",10,"")</f>
        <v/>
      </c>
      <c r="AA232" s="16" t="str">
        <f aca="false">IF(O232="🐈 Cat",4,"")</f>
        <v/>
      </c>
      <c r="AB232" s="16" t="str">
        <f aca="false">IF(O232="Gecko",15,"")</f>
        <v/>
      </c>
      <c r="AC232" s="16" t="str">
        <f aca="false">IF(O232="Skink",14,"")</f>
        <v/>
      </c>
      <c r="AD232" s="16" t="str">
        <f aca="false">IF(O232="🐄 Cattle",17,"")</f>
        <v/>
      </c>
      <c r="AE232" s="16" t="str">
        <f aca="false">IF(O232="🐷 Pig",19,"")</f>
        <v/>
      </c>
      <c r="AF232" s="16" t="str">
        <f aca="false">IF(O232="Squirrel",11,"")</f>
        <v/>
      </c>
      <c r="AG232" s="16" t="str">
        <f aca="false">IF(O232="🐝 Honey Bee",20,"")</f>
        <v/>
      </c>
      <c r="AH232" s="16" t="str">
        <f aca="false">IF(O232="🦆 Duck",12,"")</f>
        <v/>
      </c>
      <c r="AI232" s="16" t="str">
        <f aca="false">IF(O232="🐦 Bird",13,"")</f>
        <v/>
      </c>
      <c r="AJ232" s="41" t="s">
        <v>66</v>
      </c>
      <c r="AK232" s="40" t="s">
        <v>332</v>
      </c>
      <c r="AL232" s="42" t="s">
        <v>50</v>
      </c>
      <c r="AM232" s="40" t="s">
        <v>51</v>
      </c>
      <c r="AN232" s="40"/>
    </row>
    <row r="233" customFormat="false" ht="60" hidden="false" customHeight="true" outlineLevel="0" collapsed="false">
      <c r="A233" s="38" t="s">
        <v>326</v>
      </c>
      <c r="B233" s="38" t="n">
        <v>15</v>
      </c>
      <c r="C233" s="32" t="n">
        <f aca="false">B233+IF(H233="IV",-0.2,IF(H233="IP",-0.1,IF(H233="IM",0.1,IF(H233="SC",0.2,IF(H233="IC (cerebral)",-0.3,0)))))</f>
        <v>14.8</v>
      </c>
      <c r="D233" s="33" t="n">
        <f aca="false">VALUE(MID(AJ233,1,FIND(" ",AJ233)))</f>
        <v>1</v>
      </c>
      <c r="E233" s="34" t="n">
        <f aca="false">IF(G233="LD50 (median)",1,IF(G233="LDLo (lowest)",0,IF(G233="LD",-1,"")))</f>
        <v>0</v>
      </c>
      <c r="F233" s="34" t="n">
        <f aca="false">IF(O233="🐀 Rat",1,IF(O233="🐭 Mouse",2,IF(O233="🐕 Dog",3,IF(O233="🐵 Monkey",5,IF(O233="🐈 Cat",4,IF(O233="🐇 Rabbit",6,IF(O233="🕊 Pigeon",7,IF(O233="🐹 Guinea Pig",8,IF(O233="🐔 Chicken",9,IF(O233="🐸 Frog",10,IF(O233="🍼 Mammal",10,0)))))))))))</f>
        <v>6</v>
      </c>
      <c r="G233" s="39" t="s">
        <v>53</v>
      </c>
      <c r="H233" s="39" t="s">
        <v>15</v>
      </c>
      <c r="I233" s="14" t="str">
        <f aca="false">IF(H233="IC",-0.3,"")</f>
        <v/>
      </c>
      <c r="J233" s="14" t="n">
        <f aca="false">IF(H233="IV",-0.2,"")</f>
        <v>-0.2</v>
      </c>
      <c r="K233" s="14" t="str">
        <f aca="false">IF(H233="IP",-0.1,"")</f>
        <v/>
      </c>
      <c r="L233" s="14" t="str">
        <f aca="false">IF(H233="IM",0.1,"")</f>
        <v/>
      </c>
      <c r="M233" s="14" t="str">
        <f aca="false">IF(H233="SC",0.2,"")</f>
        <v/>
      </c>
      <c r="N233" s="15" t="str">
        <f aca="false">IF(H233="???",0.2,"")</f>
        <v/>
      </c>
      <c r="O233" s="40" t="s">
        <v>24</v>
      </c>
      <c r="P233" s="17" t="str">
        <f aca="false">IF(SUM(Q233:AI233)&gt;0,"",IF(SUM(Q233:AI233)=0,IF(O233&gt;0,1,"")))</f>
        <v/>
      </c>
      <c r="Q233" s="16" t="str">
        <f aca="false">IF(O233="🐭 Mouse",2,"")</f>
        <v/>
      </c>
      <c r="R233" s="16" t="str">
        <f aca="false">IF(O233="🕊 Pigeon",7,"")</f>
        <v/>
      </c>
      <c r="S233" s="16" t="n">
        <f aca="false">IF(O233="🐇 Rabbit",6,"")</f>
        <v>6</v>
      </c>
      <c r="T233" s="16" t="str">
        <f aca="false">IF(O233="🍼 Mammal",16,"")</f>
        <v/>
      </c>
      <c r="U233" s="16" t="str">
        <f aca="false">IF(O233="🐀 Rat",1,"")</f>
        <v/>
      </c>
      <c r="V233" s="16" t="str">
        <f aca="false">IF(O233="🐕 Dog",3,"")</f>
        <v/>
      </c>
      <c r="W233" s="16" t="str">
        <f aca="false">IF(O233="🐹 Guinea Pig",8,"")</f>
        <v/>
      </c>
      <c r="X233" s="16" t="str">
        <f aca="false">IF(O233="🐔 Chicken",9,"")</f>
        <v/>
      </c>
      <c r="Y233" s="16" t="str">
        <f aca="false">IF(O233="🐵 Monkey",5,"")</f>
        <v/>
      </c>
      <c r="Z233" s="16" t="str">
        <f aca="false">IF(O233="🐸 Frog",10,"")</f>
        <v/>
      </c>
      <c r="AA233" s="16" t="str">
        <f aca="false">IF(O233="🐈 Cat",4,"")</f>
        <v/>
      </c>
      <c r="AB233" s="16" t="str">
        <f aca="false">IF(O233="Gecko",15,"")</f>
        <v/>
      </c>
      <c r="AC233" s="16" t="str">
        <f aca="false">IF(O233="Skink",14,"")</f>
        <v/>
      </c>
      <c r="AD233" s="16" t="str">
        <f aca="false">IF(O233="🐄 Cattle",17,"")</f>
        <v/>
      </c>
      <c r="AE233" s="16" t="str">
        <f aca="false">IF(O233="🐷 Pig",19,"")</f>
        <v/>
      </c>
      <c r="AF233" s="16" t="str">
        <f aca="false">IF(O233="Squirrel",11,"")</f>
        <v/>
      </c>
      <c r="AG233" s="16" t="str">
        <f aca="false">IF(O233="🐝 Honey Bee",20,"")</f>
        <v/>
      </c>
      <c r="AH233" s="16" t="str">
        <f aca="false">IF(O233="🦆 Duck",12,"")</f>
        <v/>
      </c>
      <c r="AI233" s="16" t="str">
        <f aca="false">IF(O233="🐦 Bird",13,"")</f>
        <v/>
      </c>
      <c r="AJ233" s="41" t="s">
        <v>129</v>
      </c>
      <c r="AK233" s="40" t="s">
        <v>339</v>
      </c>
      <c r="AL233" s="42" t="s">
        <v>50</v>
      </c>
      <c r="AM233" s="40" t="s">
        <v>51</v>
      </c>
      <c r="AN233" s="40"/>
    </row>
    <row r="234" customFormat="false" ht="15.75" hidden="false" customHeight="false" outlineLevel="0" collapsed="false">
      <c r="C234" s="32"/>
      <c r="D234" s="33"/>
      <c r="E234" s="34"/>
      <c r="F234" s="34"/>
      <c r="G234" s="0"/>
      <c r="H234" s="0"/>
      <c r="I234" s="14" t="str">
        <f aca="false">IF(H234="IC",-0.3,"")</f>
        <v/>
      </c>
      <c r="J234" s="14" t="str">
        <f aca="false">IF(H234="IV",-0.2,"")</f>
        <v/>
      </c>
      <c r="K234" s="14" t="str">
        <f aca="false">IF(H234="IP",-0.1,"")</f>
        <v/>
      </c>
      <c r="L234" s="14" t="str">
        <f aca="false">IF(H234="IM",0.1,"")</f>
        <v/>
      </c>
      <c r="M234" s="14" t="str">
        <f aca="false">IF(H234="SC",0.2,"")</f>
        <v/>
      </c>
      <c r="N234" s="15" t="str">
        <f aca="false">IF(H234="???",0.2,"")</f>
        <v/>
      </c>
      <c r="O234" s="0"/>
      <c r="P234" s="17" t="str">
        <f aca="false">IF(SUM(Q234:AI234)&gt;0,"",IF(SUM(Q234:AI234)=0,IF(O234&gt;0,1,"")))</f>
        <v/>
      </c>
      <c r="Q234" s="16" t="str">
        <f aca="false">IF(O234="🐭 Mouse",2,"")</f>
        <v/>
      </c>
      <c r="R234" s="16" t="str">
        <f aca="false">IF(O234="🕊 Pigeon",7,"")</f>
        <v/>
      </c>
      <c r="S234" s="16" t="str">
        <f aca="false">IF(O234="🐇 Rabbit",6,"")</f>
        <v/>
      </c>
      <c r="T234" s="16" t="str">
        <f aca="false">IF(O234="🍼 Mammal",16,"")</f>
        <v/>
      </c>
      <c r="U234" s="16" t="str">
        <f aca="false">IF(O234="🐀 Rat",1,"")</f>
        <v/>
      </c>
      <c r="V234" s="16" t="str">
        <f aca="false">IF(O234="🐕 Dog",3,"")</f>
        <v/>
      </c>
      <c r="W234" s="16" t="str">
        <f aca="false">IF(O234="🐹 Guinea Pig",8,"")</f>
        <v/>
      </c>
      <c r="X234" s="16" t="str">
        <f aca="false">IF(O234="🐔 Chicken",9,"")</f>
        <v/>
      </c>
      <c r="Y234" s="16" t="str">
        <f aca="false">IF(O234="🐵 Monkey",5,"")</f>
        <v/>
      </c>
      <c r="Z234" s="16" t="str">
        <f aca="false">IF(O234="🐸 Frog",10,"")</f>
        <v/>
      </c>
      <c r="AA234" s="16" t="str">
        <f aca="false">IF(O234="🐈 Cat",4,"")</f>
        <v/>
      </c>
      <c r="AB234" s="16" t="str">
        <f aca="false">IF(O234="Gecko",15,"")</f>
        <v/>
      </c>
      <c r="AC234" s="16" t="str">
        <f aca="false">IF(O234="Skink",14,"")</f>
        <v/>
      </c>
      <c r="AD234" s="16" t="str">
        <f aca="false">IF(O234="🐄 Cattle",17,"")</f>
        <v/>
      </c>
      <c r="AE234" s="16" t="str">
        <f aca="false">IF(O234="🐷 Pig",19,"")</f>
        <v/>
      </c>
      <c r="AF234" s="16" t="str">
        <f aca="false">IF(O234="Squirrel",11,"")</f>
        <v/>
      </c>
      <c r="AG234" s="16" t="str">
        <f aca="false">IF(O234="🐝 Honey Bee",20,"")</f>
        <v/>
      </c>
      <c r="AH234" s="16" t="str">
        <f aca="false">IF(O234="🦆 Duck",12,"")</f>
        <v/>
      </c>
      <c r="AI234" s="16" t="str">
        <f aca="false">IF(O234="🐦 Bird",13,"")</f>
        <v/>
      </c>
      <c r="AJ234" s="0"/>
      <c r="AK234" s="0"/>
      <c r="AL234" s="0"/>
      <c r="AM234" s="0"/>
      <c r="AN234" s="0"/>
    </row>
    <row r="235" customFormat="false" ht="30.75" hidden="false" customHeight="false" outlineLevel="0" collapsed="false">
      <c r="A235" s="38" t="s">
        <v>340</v>
      </c>
      <c r="B235" s="38" t="n">
        <v>16</v>
      </c>
      <c r="C235" s="32" t="n">
        <f aca="false">B235+IF(H235="IV",-0.2,IF(H235="IP",-0.1,IF(H235="IM",0.1,IF(H235="SC",0.2,IF(H235="IC (cerebral)",-0.3,0)))))</f>
        <v>15.8</v>
      </c>
      <c r="D235" s="33" t="n">
        <f aca="false">VALUE(MID(AJ235,1,FIND(" ",AJ235)))</f>
        <v>0.075</v>
      </c>
      <c r="E235" s="34" t="n">
        <f aca="false">IF(G235="LD50 (median)",1,IF(G235="LDLo (lowest)",0,IF(G235="LD",-1,"")))</f>
        <v>1</v>
      </c>
      <c r="F235" s="34" t="n">
        <f aca="false">IF(O235="🐀 Rat",1,IF(O235="🐭 Mouse",2,IF(O235="🐕 Dog",3,IF(O235="🐵 Monkey",5,IF(O235="🐈 Cat",4,IF(O235="🐇 Rabbit",6,IF(O235="🕊 Pigeon",7,IF(O235="🐹 Guinea Pig",8,IF(O235="🐔 Chicken",9,IF(O235="🐸 Frog",10,IF(O235="🍼 Mammal",10,0)))))))))))</f>
        <v>2</v>
      </c>
      <c r="G235" s="39" t="s">
        <v>47</v>
      </c>
      <c r="H235" s="39" t="s">
        <v>15</v>
      </c>
      <c r="I235" s="14" t="str">
        <f aca="false">IF(H235="IC",-0.3,"")</f>
        <v/>
      </c>
      <c r="J235" s="14" t="n">
        <f aca="false">IF(H235="IV",-0.2,"")</f>
        <v>-0.2</v>
      </c>
      <c r="K235" s="14" t="str">
        <f aca="false">IF(H235="IP",-0.1,"")</f>
        <v/>
      </c>
      <c r="L235" s="14" t="str">
        <f aca="false">IF(H235="IM",0.1,"")</f>
        <v/>
      </c>
      <c r="M235" s="14" t="str">
        <f aca="false">IF(H235="SC",0.2,"")</f>
        <v/>
      </c>
      <c r="N235" s="15" t="str">
        <f aca="false">IF(H235="???",0.2,"")</f>
        <v/>
      </c>
      <c r="O235" s="40" t="s">
        <v>22</v>
      </c>
      <c r="P235" s="17" t="str">
        <f aca="false">IF(SUM(Q235:AI235)&gt;0,"",IF(SUM(Q235:AI235)=0,IF(O235&gt;0,1,"")))</f>
        <v/>
      </c>
      <c r="Q235" s="16" t="n">
        <f aca="false">IF(O235="🐭 Mouse",2,"")</f>
        <v>2</v>
      </c>
      <c r="R235" s="16" t="str">
        <f aca="false">IF(O235="🕊 Pigeon",7,"")</f>
        <v/>
      </c>
      <c r="S235" s="16" t="str">
        <f aca="false">IF(O235="🐇 Rabbit",6,"")</f>
        <v/>
      </c>
      <c r="T235" s="16" t="str">
        <f aca="false">IF(O235="🍼 Mammal",16,"")</f>
        <v/>
      </c>
      <c r="U235" s="16" t="str">
        <f aca="false">IF(O235="🐀 Rat",1,"")</f>
        <v/>
      </c>
      <c r="V235" s="16" t="str">
        <f aca="false">IF(O235="🐕 Dog",3,"")</f>
        <v/>
      </c>
      <c r="W235" s="16" t="str">
        <f aca="false">IF(O235="🐹 Guinea Pig",8,"")</f>
        <v/>
      </c>
      <c r="X235" s="16" t="str">
        <f aca="false">IF(O235="🐔 Chicken",9,"")</f>
        <v/>
      </c>
      <c r="Y235" s="16" t="str">
        <f aca="false">IF(O235="🐵 Monkey",5,"")</f>
        <v/>
      </c>
      <c r="Z235" s="16" t="str">
        <f aca="false">IF(O235="🐸 Frog",10,"")</f>
        <v/>
      </c>
      <c r="AA235" s="16" t="str">
        <f aca="false">IF(O235="🐈 Cat",4,"")</f>
        <v/>
      </c>
      <c r="AB235" s="16" t="str">
        <f aca="false">IF(O235="Gecko",15,"")</f>
        <v/>
      </c>
      <c r="AC235" s="16" t="str">
        <f aca="false">IF(O235="Skink",14,"")</f>
        <v/>
      </c>
      <c r="AD235" s="16" t="str">
        <f aca="false">IF(O235="🐄 Cattle",17,"")</f>
        <v/>
      </c>
      <c r="AE235" s="16" t="str">
        <f aca="false">IF(O235="🐷 Pig",19,"")</f>
        <v/>
      </c>
      <c r="AF235" s="16" t="str">
        <f aca="false">IF(O235="Squirrel",11,"")</f>
        <v/>
      </c>
      <c r="AG235" s="16" t="str">
        <f aca="false">IF(O235="🐝 Honey Bee",20,"")</f>
        <v/>
      </c>
      <c r="AH235" s="16" t="str">
        <f aca="false">IF(O235="🦆 Duck",12,"")</f>
        <v/>
      </c>
      <c r="AI235" s="16" t="str">
        <f aca="false">IF(O235="🐦 Bird",13,"")</f>
        <v/>
      </c>
      <c r="AJ235" s="41" t="s">
        <v>341</v>
      </c>
      <c r="AK235" s="40" t="s">
        <v>342</v>
      </c>
      <c r="AL235" s="42" t="s">
        <v>50</v>
      </c>
      <c r="AM235" s="40" t="s">
        <v>51</v>
      </c>
      <c r="AN235" s="40"/>
    </row>
    <row r="236" customFormat="false" ht="15" hidden="false" customHeight="true" outlineLevel="0" collapsed="false">
      <c r="A236" s="38" t="s">
        <v>340</v>
      </c>
      <c r="B236" s="38" t="n">
        <v>16</v>
      </c>
      <c r="C236" s="32" t="n">
        <f aca="false">B236+IF(H236="IV",-0.2,IF(H236="IP",-0.1,IF(H236="IM",0.1,IF(H236="SC",0.2,IF(H236="IC (cerebral)",-0.3,0)))))</f>
        <v>15.8</v>
      </c>
      <c r="D236" s="33" t="n">
        <f aca="false">VALUE(MID(AJ236,1,FIND(" ",AJ236)))</f>
        <v>0.18</v>
      </c>
      <c r="E236" s="34" t="n">
        <f aca="false">IF(G236="LD50 (median)",1,IF(G236="LDLo (lowest)",0,IF(G236="LD",-1,"")))</f>
        <v>1</v>
      </c>
      <c r="F236" s="34" t="n">
        <f aca="false">IF(O236="🐀 Rat",1,IF(O236="🐭 Mouse",2,IF(O236="🐕 Dog",3,IF(O236="🐵 Monkey",5,IF(O236="🐈 Cat",4,IF(O236="🐇 Rabbit",6,IF(O236="🕊 Pigeon",7,IF(O236="🐹 Guinea Pig",8,IF(O236="🐔 Chicken",9,IF(O236="🐸 Frog",10,IF(O236="🍼 Mammal",10,0)))))))))))</f>
        <v>2</v>
      </c>
      <c r="G236" s="39" t="s">
        <v>47</v>
      </c>
      <c r="H236" s="39" t="s">
        <v>15</v>
      </c>
      <c r="I236" s="14" t="str">
        <f aca="false">IF(H236="IC",-0.3,"")</f>
        <v/>
      </c>
      <c r="J236" s="14" t="n">
        <f aca="false">IF(H236="IV",-0.2,"")</f>
        <v>-0.2</v>
      </c>
      <c r="K236" s="14" t="str">
        <f aca="false">IF(H236="IP",-0.1,"")</f>
        <v/>
      </c>
      <c r="L236" s="14" t="str">
        <f aca="false">IF(H236="IM",0.1,"")</f>
        <v/>
      </c>
      <c r="M236" s="14" t="str">
        <f aca="false">IF(H236="SC",0.2,"")</f>
        <v/>
      </c>
      <c r="N236" s="15" t="str">
        <f aca="false">IF(H236="???",0.2,"")</f>
        <v/>
      </c>
      <c r="O236" s="40" t="s">
        <v>22</v>
      </c>
      <c r="P236" s="17" t="str">
        <f aca="false">IF(SUM(Q236:AI236)&gt;0,"",IF(SUM(Q236:AI236)=0,IF(O236&gt;0,1,"")))</f>
        <v/>
      </c>
      <c r="Q236" s="16" t="n">
        <f aca="false">IF(O236="🐭 Mouse",2,"")</f>
        <v>2</v>
      </c>
      <c r="R236" s="16" t="str">
        <f aca="false">IF(O236="🕊 Pigeon",7,"")</f>
        <v/>
      </c>
      <c r="S236" s="16" t="str">
        <f aca="false">IF(O236="🐇 Rabbit",6,"")</f>
        <v/>
      </c>
      <c r="T236" s="16" t="str">
        <f aca="false">IF(O236="🍼 Mammal",16,"")</f>
        <v/>
      </c>
      <c r="U236" s="16" t="str">
        <f aca="false">IF(O236="🐀 Rat",1,"")</f>
        <v/>
      </c>
      <c r="V236" s="16" t="str">
        <f aca="false">IF(O236="🐕 Dog",3,"")</f>
        <v/>
      </c>
      <c r="W236" s="16" t="str">
        <f aca="false">IF(O236="🐹 Guinea Pig",8,"")</f>
        <v/>
      </c>
      <c r="X236" s="16" t="str">
        <f aca="false">IF(O236="🐔 Chicken",9,"")</f>
        <v/>
      </c>
      <c r="Y236" s="16" t="str">
        <f aca="false">IF(O236="🐵 Monkey",5,"")</f>
        <v/>
      </c>
      <c r="Z236" s="16" t="str">
        <f aca="false">IF(O236="🐸 Frog",10,"")</f>
        <v/>
      </c>
      <c r="AA236" s="16" t="str">
        <f aca="false">IF(O236="🐈 Cat",4,"")</f>
        <v/>
      </c>
      <c r="AB236" s="16" t="str">
        <f aca="false">IF(O236="Gecko",15,"")</f>
        <v/>
      </c>
      <c r="AC236" s="16" t="str">
        <f aca="false">IF(O236="Skink",14,"")</f>
        <v/>
      </c>
      <c r="AD236" s="16" t="str">
        <f aca="false">IF(O236="🐄 Cattle",17,"")</f>
        <v/>
      </c>
      <c r="AE236" s="16" t="str">
        <f aca="false">IF(O236="🐷 Pig",19,"")</f>
        <v/>
      </c>
      <c r="AF236" s="16" t="str">
        <f aca="false">IF(O236="Squirrel",11,"")</f>
        <v/>
      </c>
      <c r="AG236" s="16" t="str">
        <f aca="false">IF(O236="🐝 Honey Bee",20,"")</f>
        <v/>
      </c>
      <c r="AH236" s="16" t="str">
        <f aca="false">IF(O236="🦆 Duck",12,"")</f>
        <v/>
      </c>
      <c r="AI236" s="16" t="str">
        <f aca="false">IF(O236="🐦 Bird",13,"")</f>
        <v/>
      </c>
      <c r="AJ236" s="41" t="s">
        <v>170</v>
      </c>
      <c r="AK236" s="40"/>
      <c r="AL236" s="42" t="s">
        <v>343</v>
      </c>
      <c r="AM236" s="40" t="s">
        <v>59</v>
      </c>
      <c r="AN236" s="40"/>
    </row>
    <row r="237" customFormat="false" ht="30" hidden="false" customHeight="true" outlineLevel="0" collapsed="false">
      <c r="A237" s="38" t="s">
        <v>340</v>
      </c>
      <c r="B237" s="38" t="n">
        <v>16</v>
      </c>
      <c r="C237" s="32" t="n">
        <f aca="false">B237+IF(H237="IV",-0.2,IF(H237="IP",-0.1,IF(H237="IM",0.1,IF(H237="SC",0.2,IF(H237="IC (cerebral)",-0.3,0)))))</f>
        <v>16.2</v>
      </c>
      <c r="D237" s="33" t="n">
        <f aca="false">VALUE(MID(AJ237,1,FIND(" ",AJ237)))</f>
        <v>0.25</v>
      </c>
      <c r="E237" s="34" t="n">
        <f aca="false">IF(G237="LD50 (median)",1,IF(G237="LDLo (lowest)",0,IF(G237="LD",-1,"")))</f>
        <v>0</v>
      </c>
      <c r="F237" s="34" t="n">
        <f aca="false">IF(O237="🐀 Rat",1,IF(O237="🐭 Mouse",2,IF(O237="🐕 Dog",3,IF(O237="🐵 Monkey",5,IF(O237="🐈 Cat",4,IF(O237="🐇 Rabbit",6,IF(O237="🕊 Pigeon",7,IF(O237="🐹 Guinea Pig",8,IF(O237="🐔 Chicken",9,IF(O237="🐸 Frog",10,IF(O237="🍼 Mammal",10,0)))))))))))</f>
        <v>2</v>
      </c>
      <c r="G237" s="39" t="s">
        <v>53</v>
      </c>
      <c r="H237" s="39" t="s">
        <v>18</v>
      </c>
      <c r="I237" s="14" t="str">
        <f aca="false">IF(H237="IC",-0.3,"")</f>
        <v/>
      </c>
      <c r="J237" s="14" t="str">
        <f aca="false">IF(H237="IV",-0.2,"")</f>
        <v/>
      </c>
      <c r="K237" s="14" t="str">
        <f aca="false">IF(H237="IP",-0.1,"")</f>
        <v/>
      </c>
      <c r="L237" s="14" t="str">
        <f aca="false">IF(H237="IM",0.1,"")</f>
        <v/>
      </c>
      <c r="M237" s="14" t="n">
        <f aca="false">IF(H237="SC",0.2,"")</f>
        <v>0.2</v>
      </c>
      <c r="N237" s="15" t="str">
        <f aca="false">IF(H237="???",0.2,"")</f>
        <v/>
      </c>
      <c r="O237" s="40" t="s">
        <v>22</v>
      </c>
      <c r="P237" s="17" t="str">
        <f aca="false">IF(SUM(Q237:AI237)&gt;0,"",IF(SUM(Q237:AI237)=0,IF(O237&gt;0,1,"")))</f>
        <v/>
      </c>
      <c r="Q237" s="16" t="n">
        <f aca="false">IF(O237="🐭 Mouse",2,"")</f>
        <v>2</v>
      </c>
      <c r="R237" s="16" t="str">
        <f aca="false">IF(O237="🕊 Pigeon",7,"")</f>
        <v/>
      </c>
      <c r="S237" s="16" t="str">
        <f aca="false">IF(O237="🐇 Rabbit",6,"")</f>
        <v/>
      </c>
      <c r="T237" s="16" t="str">
        <f aca="false">IF(O237="🍼 Mammal",16,"")</f>
        <v/>
      </c>
      <c r="U237" s="16" t="str">
        <f aca="false">IF(O237="🐀 Rat",1,"")</f>
        <v/>
      </c>
      <c r="V237" s="16" t="str">
        <f aca="false">IF(O237="🐕 Dog",3,"")</f>
        <v/>
      </c>
      <c r="W237" s="16" t="str">
        <f aca="false">IF(O237="🐹 Guinea Pig",8,"")</f>
        <v/>
      </c>
      <c r="X237" s="16" t="str">
        <f aca="false">IF(O237="🐔 Chicken",9,"")</f>
        <v/>
      </c>
      <c r="Y237" s="16" t="str">
        <f aca="false">IF(O237="🐵 Monkey",5,"")</f>
        <v/>
      </c>
      <c r="Z237" s="16" t="str">
        <f aca="false">IF(O237="🐸 Frog",10,"")</f>
        <v/>
      </c>
      <c r="AA237" s="16" t="str">
        <f aca="false">IF(O237="🐈 Cat",4,"")</f>
        <v/>
      </c>
      <c r="AB237" s="16" t="str">
        <f aca="false">IF(O237="Gecko",15,"")</f>
        <v/>
      </c>
      <c r="AC237" s="16" t="str">
        <f aca="false">IF(O237="Skink",14,"")</f>
        <v/>
      </c>
      <c r="AD237" s="16" t="str">
        <f aca="false">IF(O237="🐄 Cattle",17,"")</f>
        <v/>
      </c>
      <c r="AE237" s="16" t="str">
        <f aca="false">IF(O237="🐷 Pig",19,"")</f>
        <v/>
      </c>
      <c r="AF237" s="16" t="str">
        <f aca="false">IF(O237="Squirrel",11,"")</f>
        <v/>
      </c>
      <c r="AG237" s="16" t="str">
        <f aca="false">IF(O237="🐝 Honey Bee",20,"")</f>
        <v/>
      </c>
      <c r="AH237" s="16" t="str">
        <f aca="false">IF(O237="🦆 Duck",12,"")</f>
        <v/>
      </c>
      <c r="AI237" s="16" t="str">
        <f aca="false">IF(O237="🐦 Bird",13,"")</f>
        <v/>
      </c>
      <c r="AJ237" s="41" t="s">
        <v>241</v>
      </c>
      <c r="AK237" s="40" t="s">
        <v>344</v>
      </c>
      <c r="AL237" s="42" t="s">
        <v>50</v>
      </c>
      <c r="AM237" s="40" t="s">
        <v>51</v>
      </c>
      <c r="AN237" s="40"/>
    </row>
    <row r="238" customFormat="false" ht="30" hidden="false" customHeight="true" outlineLevel="0" collapsed="false">
      <c r="A238" s="38" t="s">
        <v>340</v>
      </c>
      <c r="B238" s="38" t="n">
        <v>16</v>
      </c>
      <c r="C238" s="32" t="n">
        <f aca="false">B238+IF(H238="IV",-0.2,IF(H238="IP",-0.1,IF(H238="IM",0.1,IF(H238="SC",0.2,IF(H238="IC (cerebral)",-0.3,0)))))</f>
        <v>15.9</v>
      </c>
      <c r="D238" s="33" t="n">
        <f aca="false">VALUE(MID(AJ238,1,FIND(" ",AJ238)))</f>
        <v>0.35</v>
      </c>
      <c r="E238" s="34" t="n">
        <f aca="false">IF(G238="LD50 (median)",1,IF(G238="LDLo (lowest)",0,IF(G238="LD",-1,"")))</f>
        <v>1</v>
      </c>
      <c r="F238" s="34" t="n">
        <f aca="false">IF(O238="🐀 Rat",1,IF(O238="🐭 Mouse",2,IF(O238="🐕 Dog",3,IF(O238="🐵 Monkey",5,IF(O238="🐈 Cat",4,IF(O238="🐇 Rabbit",6,IF(O238="🕊 Pigeon",7,IF(O238="🐹 Guinea Pig",8,IF(O238="🐔 Chicken",9,IF(O238="🐸 Frog",10,IF(O238="🍼 Mammal",10,0)))))))))))</f>
        <v>2</v>
      </c>
      <c r="G238" s="39" t="s">
        <v>47</v>
      </c>
      <c r="H238" s="39" t="s">
        <v>16</v>
      </c>
      <c r="I238" s="14" t="str">
        <f aca="false">IF(H238="IC",-0.3,"")</f>
        <v/>
      </c>
      <c r="J238" s="14" t="str">
        <f aca="false">IF(H238="IV",-0.2,"")</f>
        <v/>
      </c>
      <c r="K238" s="14" t="n">
        <f aca="false">IF(H238="IP",-0.1,"")</f>
        <v>-0.1</v>
      </c>
      <c r="L238" s="14" t="str">
        <f aca="false">IF(H238="IM",0.1,"")</f>
        <v/>
      </c>
      <c r="M238" s="14" t="str">
        <f aca="false">IF(H238="SC",0.2,"")</f>
        <v/>
      </c>
      <c r="N238" s="15" t="str">
        <f aca="false">IF(H238="???",0.2,"")</f>
        <v/>
      </c>
      <c r="O238" s="40" t="s">
        <v>22</v>
      </c>
      <c r="P238" s="17" t="str">
        <f aca="false">IF(SUM(Q238:AI238)&gt;0,"",IF(SUM(Q238:AI238)=0,IF(O238&gt;0,1,"")))</f>
        <v/>
      </c>
      <c r="Q238" s="16" t="n">
        <f aca="false">IF(O238="🐭 Mouse",2,"")</f>
        <v>2</v>
      </c>
      <c r="R238" s="16" t="str">
        <f aca="false">IF(O238="🕊 Pigeon",7,"")</f>
        <v/>
      </c>
      <c r="S238" s="16" t="str">
        <f aca="false">IF(O238="🐇 Rabbit",6,"")</f>
        <v/>
      </c>
      <c r="T238" s="16" t="str">
        <f aca="false">IF(O238="🍼 Mammal",16,"")</f>
        <v/>
      </c>
      <c r="U238" s="16" t="str">
        <f aca="false">IF(O238="🐀 Rat",1,"")</f>
        <v/>
      </c>
      <c r="V238" s="16" t="str">
        <f aca="false">IF(O238="🐕 Dog",3,"")</f>
        <v/>
      </c>
      <c r="W238" s="16" t="str">
        <f aca="false">IF(O238="🐹 Guinea Pig",8,"")</f>
        <v/>
      </c>
      <c r="X238" s="16" t="str">
        <f aca="false">IF(O238="🐔 Chicken",9,"")</f>
        <v/>
      </c>
      <c r="Y238" s="16" t="str">
        <f aca="false">IF(O238="🐵 Monkey",5,"")</f>
        <v/>
      </c>
      <c r="Z238" s="16" t="str">
        <f aca="false">IF(O238="🐸 Frog",10,"")</f>
        <v/>
      </c>
      <c r="AA238" s="16" t="str">
        <f aca="false">IF(O238="🐈 Cat",4,"")</f>
        <v/>
      </c>
      <c r="AB238" s="16" t="str">
        <f aca="false">IF(O238="Gecko",15,"")</f>
        <v/>
      </c>
      <c r="AC238" s="16" t="str">
        <f aca="false">IF(O238="Skink",14,"")</f>
        <v/>
      </c>
      <c r="AD238" s="16" t="str">
        <f aca="false">IF(O238="🐄 Cattle",17,"")</f>
        <v/>
      </c>
      <c r="AE238" s="16" t="str">
        <f aca="false">IF(O238="🐷 Pig",19,"")</f>
        <v/>
      </c>
      <c r="AF238" s="16" t="str">
        <f aca="false">IF(O238="Squirrel",11,"")</f>
        <v/>
      </c>
      <c r="AG238" s="16" t="str">
        <f aca="false">IF(O238="🐝 Honey Bee",20,"")</f>
        <v/>
      </c>
      <c r="AH238" s="16" t="str">
        <f aca="false">IF(O238="🦆 Duck",12,"")</f>
        <v/>
      </c>
      <c r="AI238" s="16" t="str">
        <f aca="false">IF(O238="🐦 Bird",13,"")</f>
        <v/>
      </c>
      <c r="AJ238" s="41" t="s">
        <v>104</v>
      </c>
      <c r="AK238" s="40" t="s">
        <v>345</v>
      </c>
      <c r="AL238" s="42" t="s">
        <v>50</v>
      </c>
      <c r="AM238" s="40" t="s">
        <v>51</v>
      </c>
      <c r="AN238" s="40"/>
    </row>
    <row r="239" customFormat="false" ht="30" hidden="false" customHeight="true" outlineLevel="0" collapsed="false">
      <c r="A239" s="38" t="s">
        <v>340</v>
      </c>
      <c r="B239" s="38" t="n">
        <v>16</v>
      </c>
      <c r="C239" s="32" t="n">
        <f aca="false">B239+IF(H239="IV",-0.2,IF(H239="IP",-0.1,IF(H239="IM",0.1,IF(H239="SC",0.2,IF(H239="IC (cerebral)",-0.3,0)))))</f>
        <v>15.8</v>
      </c>
      <c r="D239" s="33" t="n">
        <f aca="false">VALUE(MID(AJ239,1,FIND(" ",AJ239)))</f>
        <v>0.42</v>
      </c>
      <c r="E239" s="34" t="n">
        <f aca="false">IF(G239="LD50 (median)",1,IF(G239="LDLo (lowest)",0,IF(G239="LD",-1,"")))</f>
        <v>1</v>
      </c>
      <c r="F239" s="34" t="n">
        <f aca="false">IF(O239="🐀 Rat",1,IF(O239="🐭 Mouse",2,IF(O239="🐕 Dog",3,IF(O239="🐵 Monkey",5,IF(O239="🐈 Cat",4,IF(O239="🐇 Rabbit",6,IF(O239="🕊 Pigeon",7,IF(O239="🐹 Guinea Pig",8,IF(O239="🐔 Chicken",9,IF(O239="🐸 Frog",10,IF(O239="🍼 Mammal",10,0)))))))))))</f>
        <v>2</v>
      </c>
      <c r="G239" s="39" t="s">
        <v>47</v>
      </c>
      <c r="H239" s="39" t="s">
        <v>15</v>
      </c>
      <c r="I239" s="14" t="str">
        <f aca="false">IF(H239="IC",-0.3,"")</f>
        <v/>
      </c>
      <c r="J239" s="14" t="n">
        <f aca="false">IF(H239="IV",-0.2,"")</f>
        <v>-0.2</v>
      </c>
      <c r="K239" s="14" t="str">
        <f aca="false">IF(H239="IP",-0.1,"")</f>
        <v/>
      </c>
      <c r="L239" s="14" t="str">
        <f aca="false">IF(H239="IM",0.1,"")</f>
        <v/>
      </c>
      <c r="M239" s="14" t="str">
        <f aca="false">IF(H239="SC",0.2,"")</f>
        <v/>
      </c>
      <c r="N239" s="15" t="str">
        <f aca="false">IF(H239="???",0.2,"")</f>
        <v/>
      </c>
      <c r="O239" s="40" t="s">
        <v>22</v>
      </c>
      <c r="P239" s="17" t="str">
        <f aca="false">IF(SUM(Q239:AI239)&gt;0,"",IF(SUM(Q239:AI239)=0,IF(O239&gt;0,1,"")))</f>
        <v/>
      </c>
      <c r="Q239" s="16" t="n">
        <f aca="false">IF(O239="🐭 Mouse",2,"")</f>
        <v>2</v>
      </c>
      <c r="R239" s="16" t="str">
        <f aca="false">IF(O239="🕊 Pigeon",7,"")</f>
        <v/>
      </c>
      <c r="S239" s="16" t="str">
        <f aca="false">IF(O239="🐇 Rabbit",6,"")</f>
        <v/>
      </c>
      <c r="T239" s="16" t="str">
        <f aca="false">IF(O239="🍼 Mammal",16,"")</f>
        <v/>
      </c>
      <c r="U239" s="16" t="str">
        <f aca="false">IF(O239="🐀 Rat",1,"")</f>
        <v/>
      </c>
      <c r="V239" s="16" t="str">
        <f aca="false">IF(O239="🐕 Dog",3,"")</f>
        <v/>
      </c>
      <c r="W239" s="16" t="str">
        <f aca="false">IF(O239="🐹 Guinea Pig",8,"")</f>
        <v/>
      </c>
      <c r="X239" s="16" t="str">
        <f aca="false">IF(O239="🐔 Chicken",9,"")</f>
        <v/>
      </c>
      <c r="Y239" s="16" t="str">
        <f aca="false">IF(O239="🐵 Monkey",5,"")</f>
        <v/>
      </c>
      <c r="Z239" s="16" t="str">
        <f aca="false">IF(O239="🐸 Frog",10,"")</f>
        <v/>
      </c>
      <c r="AA239" s="16" t="str">
        <f aca="false">IF(O239="🐈 Cat",4,"")</f>
        <v/>
      </c>
      <c r="AB239" s="16" t="str">
        <f aca="false">IF(O239="Gecko",15,"")</f>
        <v/>
      </c>
      <c r="AC239" s="16" t="str">
        <f aca="false">IF(O239="Skink",14,"")</f>
        <v/>
      </c>
      <c r="AD239" s="16" t="str">
        <f aca="false">IF(O239="🐄 Cattle",17,"")</f>
        <v/>
      </c>
      <c r="AE239" s="16" t="str">
        <f aca="false">IF(O239="🐷 Pig",19,"")</f>
        <v/>
      </c>
      <c r="AF239" s="16" t="str">
        <f aca="false">IF(O239="Squirrel",11,"")</f>
        <v/>
      </c>
      <c r="AG239" s="16" t="str">
        <f aca="false">IF(O239="🐝 Honey Bee",20,"")</f>
        <v/>
      </c>
      <c r="AH239" s="16" t="str">
        <f aca="false">IF(O239="🦆 Duck",12,"")</f>
        <v/>
      </c>
      <c r="AI239" s="16" t="str">
        <f aca="false">IF(O239="🐦 Bird",13,"")</f>
        <v/>
      </c>
      <c r="AJ239" s="41" t="s">
        <v>108</v>
      </c>
      <c r="AK239" s="40"/>
      <c r="AL239" s="42" t="s">
        <v>343</v>
      </c>
      <c r="AM239" s="40" t="s">
        <v>59</v>
      </c>
      <c r="AN239" s="40"/>
    </row>
    <row r="240" customFormat="false" ht="30" hidden="false" customHeight="true" outlineLevel="0" collapsed="false">
      <c r="A240" s="38" t="s">
        <v>340</v>
      </c>
      <c r="B240" s="38" t="n">
        <v>16</v>
      </c>
      <c r="C240" s="32" t="n">
        <f aca="false">B240+IF(H240="IV",-0.2,IF(H240="IP",-0.1,IF(H240="IM",0.1,IF(H240="SC",0.2,IF(H240="IC (cerebral)",-0.3,0)))))</f>
        <v>15.8</v>
      </c>
      <c r="D240" s="33" t="n">
        <f aca="false">VALUE(MID(AJ240,1,FIND(" ",AJ240)))</f>
        <v>1.07</v>
      </c>
      <c r="E240" s="34" t="n">
        <f aca="false">IF(G240="LD50 (median)",1,IF(G240="LDLo (lowest)",0,IF(G240="LD",-1,"")))</f>
        <v>1</v>
      </c>
      <c r="F240" s="34" t="n">
        <f aca="false">IF(O240="🐀 Rat",1,IF(O240="🐭 Mouse",2,IF(O240="🐕 Dog",3,IF(O240="🐵 Monkey",5,IF(O240="🐈 Cat",4,IF(O240="🐇 Rabbit",6,IF(O240="🕊 Pigeon",7,IF(O240="🐹 Guinea Pig",8,IF(O240="🐔 Chicken",9,IF(O240="🐸 Frog",10,IF(O240="🍼 Mammal",10,0)))))))))))</f>
        <v>2</v>
      </c>
      <c r="G240" s="39" t="s">
        <v>47</v>
      </c>
      <c r="H240" s="39" t="s">
        <v>15</v>
      </c>
      <c r="I240" s="14" t="str">
        <f aca="false">IF(H240="IC",-0.3,"")</f>
        <v/>
      </c>
      <c r="J240" s="14" t="n">
        <f aca="false">IF(H240="IV",-0.2,"")</f>
        <v>-0.2</v>
      </c>
      <c r="K240" s="14" t="str">
        <f aca="false">IF(H240="IP",-0.1,"")</f>
        <v/>
      </c>
      <c r="L240" s="14" t="str">
        <f aca="false">IF(H240="IM",0.1,"")</f>
        <v/>
      </c>
      <c r="M240" s="14" t="str">
        <f aca="false">IF(H240="SC",0.2,"")</f>
        <v/>
      </c>
      <c r="N240" s="15" t="str">
        <f aca="false">IF(H240="???",0.2,"")</f>
        <v/>
      </c>
      <c r="O240" s="40" t="s">
        <v>22</v>
      </c>
      <c r="P240" s="17" t="str">
        <f aca="false">IF(SUM(Q240:AI240)&gt;0,"",IF(SUM(Q240:AI240)=0,IF(O240&gt;0,1,"")))</f>
        <v/>
      </c>
      <c r="Q240" s="16" t="n">
        <f aca="false">IF(O240="🐭 Mouse",2,"")</f>
        <v>2</v>
      </c>
      <c r="R240" s="16" t="str">
        <f aca="false">IF(O240="🕊 Pigeon",7,"")</f>
        <v/>
      </c>
      <c r="S240" s="16" t="str">
        <f aca="false">IF(O240="🐇 Rabbit",6,"")</f>
        <v/>
      </c>
      <c r="T240" s="16" t="str">
        <f aca="false">IF(O240="🍼 Mammal",16,"")</f>
        <v/>
      </c>
      <c r="U240" s="16" t="str">
        <f aca="false">IF(O240="🐀 Rat",1,"")</f>
        <v/>
      </c>
      <c r="V240" s="16" t="str">
        <f aca="false">IF(O240="🐕 Dog",3,"")</f>
        <v/>
      </c>
      <c r="W240" s="16" t="str">
        <f aca="false">IF(O240="🐹 Guinea Pig",8,"")</f>
        <v/>
      </c>
      <c r="X240" s="16" t="str">
        <f aca="false">IF(O240="🐔 Chicken",9,"")</f>
        <v/>
      </c>
      <c r="Y240" s="16" t="str">
        <f aca="false">IF(O240="🐵 Monkey",5,"")</f>
        <v/>
      </c>
      <c r="Z240" s="16" t="str">
        <f aca="false">IF(O240="🐸 Frog",10,"")</f>
        <v/>
      </c>
      <c r="AA240" s="16" t="str">
        <f aca="false">IF(O240="🐈 Cat",4,"")</f>
        <v/>
      </c>
      <c r="AB240" s="16" t="str">
        <f aca="false">IF(O240="Gecko",15,"")</f>
        <v/>
      </c>
      <c r="AC240" s="16" t="str">
        <f aca="false">IF(O240="Skink",14,"")</f>
        <v/>
      </c>
      <c r="AD240" s="16" t="str">
        <f aca="false">IF(O240="🐄 Cattle",17,"")</f>
        <v/>
      </c>
      <c r="AE240" s="16" t="str">
        <f aca="false">IF(O240="🐷 Pig",19,"")</f>
        <v/>
      </c>
      <c r="AF240" s="16" t="str">
        <f aca="false">IF(O240="Squirrel",11,"")</f>
        <v/>
      </c>
      <c r="AG240" s="16" t="str">
        <f aca="false">IF(O240="🐝 Honey Bee",20,"")</f>
        <v/>
      </c>
      <c r="AH240" s="16" t="str">
        <f aca="false">IF(O240="🦆 Duck",12,"")</f>
        <v/>
      </c>
      <c r="AI240" s="16" t="str">
        <f aca="false">IF(O240="🐦 Bird",13,"")</f>
        <v/>
      </c>
      <c r="AJ240" s="41" t="s">
        <v>346</v>
      </c>
      <c r="AK240" s="40" t="s">
        <v>347</v>
      </c>
      <c r="AL240" s="42" t="s">
        <v>50</v>
      </c>
      <c r="AM240" s="40" t="s">
        <v>51</v>
      </c>
      <c r="AN240" s="40"/>
    </row>
    <row r="241" customFormat="false" ht="15.75" hidden="false" customHeight="false" outlineLevel="0" collapsed="false">
      <c r="C241" s="32"/>
      <c r="D241" s="33"/>
      <c r="E241" s="34"/>
      <c r="F241" s="34"/>
      <c r="G241" s="0"/>
      <c r="H241" s="0"/>
      <c r="I241" s="14" t="str">
        <f aca="false">IF(H241="IC",-0.3,"")</f>
        <v/>
      </c>
      <c r="J241" s="14" t="str">
        <f aca="false">IF(H241="IV",-0.2,"")</f>
        <v/>
      </c>
      <c r="K241" s="14" t="str">
        <f aca="false">IF(H241="IP",-0.1,"")</f>
        <v/>
      </c>
      <c r="L241" s="14" t="str">
        <f aca="false">IF(H241="IM",0.1,"")</f>
        <v/>
      </c>
      <c r="M241" s="14" t="str">
        <f aca="false">IF(H241="SC",0.2,"")</f>
        <v/>
      </c>
      <c r="N241" s="15" t="str">
        <f aca="false">IF(H241="???",0.2,"")</f>
        <v/>
      </c>
      <c r="O241" s="0"/>
      <c r="P241" s="17" t="str">
        <f aca="false">IF(SUM(Q241:AI241)&gt;0,"",IF(SUM(Q241:AI241)=0,IF(O241&gt;0,1,"")))</f>
        <v/>
      </c>
      <c r="Q241" s="16" t="str">
        <f aca="false">IF(O241="🐭 Mouse",2,"")</f>
        <v/>
      </c>
      <c r="R241" s="16" t="str">
        <f aca="false">IF(O241="🕊 Pigeon",7,"")</f>
        <v/>
      </c>
      <c r="S241" s="16" t="str">
        <f aca="false">IF(O241="🐇 Rabbit",6,"")</f>
        <v/>
      </c>
      <c r="T241" s="16" t="str">
        <f aca="false">IF(O241="🍼 Mammal",16,"")</f>
        <v/>
      </c>
      <c r="U241" s="16" t="str">
        <f aca="false">IF(O241="🐀 Rat",1,"")</f>
        <v/>
      </c>
      <c r="V241" s="16" t="str">
        <f aca="false">IF(O241="🐕 Dog",3,"")</f>
        <v/>
      </c>
      <c r="W241" s="16" t="str">
        <f aca="false">IF(O241="🐹 Guinea Pig",8,"")</f>
        <v/>
      </c>
      <c r="X241" s="16" t="str">
        <f aca="false">IF(O241="🐔 Chicken",9,"")</f>
        <v/>
      </c>
      <c r="Y241" s="16" t="str">
        <f aca="false">IF(O241="🐵 Monkey",5,"")</f>
        <v/>
      </c>
      <c r="Z241" s="16" t="str">
        <f aca="false">IF(O241="🐸 Frog",10,"")</f>
        <v/>
      </c>
      <c r="AA241" s="16" t="str">
        <f aca="false">IF(O241="🐈 Cat",4,"")</f>
        <v/>
      </c>
      <c r="AB241" s="16" t="str">
        <f aca="false">IF(O241="Gecko",15,"")</f>
        <v/>
      </c>
      <c r="AC241" s="16" t="str">
        <f aca="false">IF(O241="Skink",14,"")</f>
        <v/>
      </c>
      <c r="AD241" s="16" t="str">
        <f aca="false">IF(O241="🐄 Cattle",17,"")</f>
        <v/>
      </c>
      <c r="AE241" s="16" t="str">
        <f aca="false">IF(O241="🐷 Pig",19,"")</f>
        <v/>
      </c>
      <c r="AF241" s="16" t="str">
        <f aca="false">IF(O241="Squirrel",11,"")</f>
        <v/>
      </c>
      <c r="AG241" s="16" t="str">
        <f aca="false">IF(O241="🐝 Honey Bee",20,"")</f>
        <v/>
      </c>
      <c r="AH241" s="16" t="str">
        <f aca="false">IF(O241="🦆 Duck",12,"")</f>
        <v/>
      </c>
      <c r="AI241" s="16" t="str">
        <f aca="false">IF(O241="🐦 Bird",13,"")</f>
        <v/>
      </c>
      <c r="AJ241" s="0"/>
      <c r="AK241" s="0"/>
      <c r="AL241" s="0"/>
      <c r="AM241" s="0"/>
      <c r="AN241" s="0"/>
    </row>
    <row r="242" customFormat="false" ht="15" hidden="false" customHeight="true" outlineLevel="0" collapsed="false">
      <c r="A242" s="38" t="s">
        <v>348</v>
      </c>
      <c r="B242" s="38" t="n">
        <v>17</v>
      </c>
      <c r="C242" s="32" t="n">
        <f aca="false">B242+IF(H242="IV",-0.2,IF(H242="IP",-0.1,IF(H242="IM",0.1,IF(H242="SC",0.2,IF(H242="IC (cerebral)",-0.3,0)))))</f>
        <v>16.8</v>
      </c>
      <c r="D242" s="33" t="n">
        <f aca="false">VALUE(MID(AJ242,1,FIND(" ",AJ242)))</f>
        <v>0.08</v>
      </c>
      <c r="E242" s="34" t="n">
        <f aca="false">IF(G242="LD50 (median)",1,IF(G242="LDLo (lowest)",0,IF(G242="LD",-1,"")))</f>
        <v>1</v>
      </c>
      <c r="F242" s="34" t="n">
        <f aca="false">IF(O242="🐀 Rat",1,IF(O242="🐭 Mouse",2,IF(O242="🐕 Dog",3,IF(O242="🐵 Monkey",5,IF(O242="🐈 Cat",4,IF(O242="🐇 Rabbit",6,IF(O242="🕊 Pigeon",7,IF(O242="🐹 Guinea Pig",8,IF(O242="🐔 Chicken",9,IF(O242="🐸 Frog",10,IF(O242="🍼 Mammal",10,0)))))))))))</f>
        <v>2</v>
      </c>
      <c r="G242" s="39" t="s">
        <v>47</v>
      </c>
      <c r="H242" s="39" t="s">
        <v>15</v>
      </c>
      <c r="I242" s="14" t="str">
        <f aca="false">IF(H242="IC",-0.3,"")</f>
        <v/>
      </c>
      <c r="J242" s="14" t="n">
        <f aca="false">IF(H242="IV",-0.2,"")</f>
        <v>-0.2</v>
      </c>
      <c r="K242" s="14" t="str">
        <f aca="false">IF(H242="IP",-0.1,"")</f>
        <v/>
      </c>
      <c r="L242" s="14" t="str">
        <f aca="false">IF(H242="IM",0.1,"")</f>
        <v/>
      </c>
      <c r="M242" s="14" t="str">
        <f aca="false">IF(H242="SC",0.2,"")</f>
        <v/>
      </c>
      <c r="N242" s="15" t="str">
        <f aca="false">IF(H242="???",0.2,"")</f>
        <v/>
      </c>
      <c r="O242" s="40" t="s">
        <v>22</v>
      </c>
      <c r="P242" s="17" t="str">
        <f aca="false">IF(SUM(Q242:AI242)&gt;0,"",IF(SUM(Q242:AI242)=0,IF(O242&gt;0,1,"")))</f>
        <v/>
      </c>
      <c r="Q242" s="16" t="n">
        <f aca="false">IF(O242="🐭 Mouse",2,"")</f>
        <v>2</v>
      </c>
      <c r="R242" s="16" t="str">
        <f aca="false">IF(O242="🕊 Pigeon",7,"")</f>
        <v/>
      </c>
      <c r="S242" s="16" t="str">
        <f aca="false">IF(O242="🐇 Rabbit",6,"")</f>
        <v/>
      </c>
      <c r="T242" s="16" t="str">
        <f aca="false">IF(O242="🍼 Mammal",16,"")</f>
        <v/>
      </c>
      <c r="U242" s="16" t="str">
        <f aca="false">IF(O242="🐀 Rat",1,"")</f>
        <v/>
      </c>
      <c r="V242" s="16" t="str">
        <f aca="false">IF(O242="🐕 Dog",3,"")</f>
        <v/>
      </c>
      <c r="W242" s="16" t="str">
        <f aca="false">IF(O242="🐹 Guinea Pig",8,"")</f>
        <v/>
      </c>
      <c r="X242" s="16" t="str">
        <f aca="false">IF(O242="🐔 Chicken",9,"")</f>
        <v/>
      </c>
      <c r="Y242" s="16" t="str">
        <f aca="false">IF(O242="🐵 Monkey",5,"")</f>
        <v/>
      </c>
      <c r="Z242" s="16" t="str">
        <f aca="false">IF(O242="🐸 Frog",10,"")</f>
        <v/>
      </c>
      <c r="AA242" s="16" t="str">
        <f aca="false">IF(O242="🐈 Cat",4,"")</f>
        <v/>
      </c>
      <c r="AB242" s="16" t="str">
        <f aca="false">IF(O242="Gecko",15,"")</f>
        <v/>
      </c>
      <c r="AC242" s="16" t="str">
        <f aca="false">IF(O242="Skink",14,"")</f>
        <v/>
      </c>
      <c r="AD242" s="16" t="str">
        <f aca="false">IF(O242="🐄 Cattle",17,"")</f>
        <v/>
      </c>
      <c r="AE242" s="16" t="str">
        <f aca="false">IF(O242="🐷 Pig",19,"")</f>
        <v/>
      </c>
      <c r="AF242" s="16" t="str">
        <f aca="false">IF(O242="Squirrel",11,"")</f>
        <v/>
      </c>
      <c r="AG242" s="16" t="str">
        <f aca="false">IF(O242="🐝 Honey Bee",20,"")</f>
        <v/>
      </c>
      <c r="AH242" s="16" t="str">
        <f aca="false">IF(O242="🦆 Duck",12,"")</f>
        <v/>
      </c>
      <c r="AI242" s="16" t="str">
        <f aca="false">IF(O242="🐦 Bird",13,"")</f>
        <v/>
      </c>
      <c r="AJ242" s="41" t="s">
        <v>189</v>
      </c>
      <c r="AK242" s="40" t="s">
        <v>349</v>
      </c>
      <c r="AL242" s="42" t="s">
        <v>50</v>
      </c>
      <c r="AM242" s="40" t="s">
        <v>51</v>
      </c>
      <c r="AN242" s="40"/>
    </row>
    <row r="243" customFormat="false" ht="15" hidden="false" customHeight="true" outlineLevel="0" collapsed="false">
      <c r="A243" s="38" t="s">
        <v>348</v>
      </c>
      <c r="B243" s="38" t="n">
        <v>17</v>
      </c>
      <c r="C243" s="32" t="n">
        <f aca="false">B243+IF(H243="IV",-0.2,IF(H243="IP",-0.1,IF(H243="IM",0.1,IF(H243="SC",0.2,IF(H243="IC (cerebral)",-0.3,0)))))</f>
        <v>16.9</v>
      </c>
      <c r="D243" s="33" t="n">
        <f aca="false">VALUE(MID(AJ243,1,FIND(" ",AJ243)))</f>
        <v>1.1</v>
      </c>
      <c r="E243" s="34" t="n">
        <f aca="false">IF(G243="LD50 (median)",1,IF(G243="LDLo (lowest)",0,IF(G243="LD",-1,"")))</f>
        <v>1</v>
      </c>
      <c r="F243" s="34" t="n">
        <f aca="false">IF(O243="🐀 Rat",1,IF(O243="🐭 Mouse",2,IF(O243="🐕 Dog",3,IF(O243="🐵 Monkey",5,IF(O243="🐈 Cat",4,IF(O243="🐇 Rabbit",6,IF(O243="🕊 Pigeon",7,IF(O243="🐹 Guinea Pig",8,IF(O243="🐔 Chicken",9,IF(O243="🐸 Frog",10,IF(O243="🍼 Mammal",10,0)))))))))))</f>
        <v>0</v>
      </c>
      <c r="G243" s="39" t="s">
        <v>47</v>
      </c>
      <c r="H243" s="39" t="s">
        <v>16</v>
      </c>
      <c r="I243" s="14" t="str">
        <f aca="false">IF(H243="IC",-0.3,"")</f>
        <v/>
      </c>
      <c r="J243" s="14" t="str">
        <f aca="false">IF(H243="IV",-0.2,"")</f>
        <v/>
      </c>
      <c r="K243" s="14" t="n">
        <f aca="false">IF(H243="IP",-0.1,"")</f>
        <v>-0.1</v>
      </c>
      <c r="L243" s="14" t="str">
        <f aca="false">IF(H243="IM",0.1,"")</f>
        <v/>
      </c>
      <c r="M243" s="14" t="str">
        <f aca="false">IF(H243="SC",0.2,"")</f>
        <v/>
      </c>
      <c r="N243" s="15" t="str">
        <f aca="false">IF(H243="???",0.2,"")</f>
        <v/>
      </c>
      <c r="O243" s="40" t="s">
        <v>33</v>
      </c>
      <c r="P243" s="17" t="str">
        <f aca="false">IF(SUM(Q243:AI243)&gt;0,"",IF(SUM(Q243:AI243)=0,IF(O243&gt;0,1,"")))</f>
        <v/>
      </c>
      <c r="Q243" s="16" t="str">
        <f aca="false">IF(O243="🐭 Mouse",2,"")</f>
        <v/>
      </c>
      <c r="R243" s="16" t="str">
        <f aca="false">IF(O243="🕊 Pigeon",7,"")</f>
        <v/>
      </c>
      <c r="S243" s="16" t="str">
        <f aca="false">IF(O243="🐇 Rabbit",6,"")</f>
        <v/>
      </c>
      <c r="T243" s="16" t="str">
        <f aca="false">IF(O243="🍼 Mammal",16,"")</f>
        <v/>
      </c>
      <c r="U243" s="16" t="str">
        <f aca="false">IF(O243="🐀 Rat",1,"")</f>
        <v/>
      </c>
      <c r="V243" s="16" t="str">
        <f aca="false">IF(O243="🐕 Dog",3,"")</f>
        <v/>
      </c>
      <c r="W243" s="16" t="str">
        <f aca="false">IF(O243="🐹 Guinea Pig",8,"")</f>
        <v/>
      </c>
      <c r="X243" s="16" t="str">
        <f aca="false">IF(O243="🐔 Chicken",9,"")</f>
        <v/>
      </c>
      <c r="Y243" s="16" t="str">
        <f aca="false">IF(O243="🐵 Monkey",5,"")</f>
        <v/>
      </c>
      <c r="Z243" s="16" t="str">
        <f aca="false">IF(O243="🐸 Frog",10,"")</f>
        <v/>
      </c>
      <c r="AA243" s="16" t="str">
        <f aca="false">IF(O243="🐈 Cat",4,"")</f>
        <v/>
      </c>
      <c r="AB243" s="16" t="n">
        <f aca="false">IF(O243="Gecko",15,"")</f>
        <v>15</v>
      </c>
      <c r="AC243" s="16" t="str">
        <f aca="false">IF(O243="Skink",14,"")</f>
        <v/>
      </c>
      <c r="AD243" s="16" t="str">
        <f aca="false">IF(O243="🐄 Cattle",17,"")</f>
        <v/>
      </c>
      <c r="AE243" s="16" t="str">
        <f aca="false">IF(O243="🐷 Pig",19,"")</f>
        <v/>
      </c>
      <c r="AF243" s="16" t="str">
        <f aca="false">IF(O243="Squirrel",11,"")</f>
        <v/>
      </c>
      <c r="AG243" s="16" t="str">
        <f aca="false">IF(O243="🐝 Honey Bee",20,"")</f>
        <v/>
      </c>
      <c r="AH243" s="16" t="str">
        <f aca="false">IF(O243="🦆 Duck",12,"")</f>
        <v/>
      </c>
      <c r="AI243" s="16" t="str">
        <f aca="false">IF(O243="🐦 Bird",13,"")</f>
        <v/>
      </c>
      <c r="AJ243" s="41" t="s">
        <v>350</v>
      </c>
      <c r="AK243" s="40"/>
      <c r="AL243" s="42" t="s">
        <v>351</v>
      </c>
      <c r="AM243" s="40" t="s">
        <v>59</v>
      </c>
      <c r="AN243" s="40" t="s">
        <v>352</v>
      </c>
    </row>
    <row r="244" customFormat="false" ht="15" hidden="false" customHeight="true" outlineLevel="0" collapsed="false">
      <c r="A244" s="38" t="s">
        <v>348</v>
      </c>
      <c r="B244" s="38" t="n">
        <v>17</v>
      </c>
      <c r="C244" s="32" t="n">
        <f aca="false">B244+IF(H244="IV",-0.2,IF(H244="IP",-0.1,IF(H244="IM",0.1,IF(H244="SC",0.2,IF(H244="IC (cerebral)",-0.3,0)))))</f>
        <v>16.9</v>
      </c>
      <c r="D244" s="33" t="n">
        <f aca="false">VALUE(MID(AJ244,1,FIND(" ",AJ244)))</f>
        <v>1.75</v>
      </c>
      <c r="E244" s="34" t="n">
        <f aca="false">IF(G244="LD50 (median)",1,IF(G244="LDLo (lowest)",0,IF(G244="LD",-1,"")))</f>
        <v>1</v>
      </c>
      <c r="F244" s="34" t="n">
        <f aca="false">IF(O244="🐀 Rat",1,IF(O244="🐭 Mouse",2,IF(O244="🐕 Dog",3,IF(O244="🐵 Monkey",5,IF(O244="🐈 Cat",4,IF(O244="🐇 Rabbit",6,IF(O244="🕊 Pigeon",7,IF(O244="🐹 Guinea Pig",8,IF(O244="🐔 Chicken",9,IF(O244="🐸 Frog",10,IF(O244="🍼 Mammal",10,0)))))))))))</f>
        <v>9</v>
      </c>
      <c r="G244" s="39" t="s">
        <v>47</v>
      </c>
      <c r="H244" s="39" t="s">
        <v>16</v>
      </c>
      <c r="I244" s="14" t="str">
        <f aca="false">IF(H244="IC",-0.3,"")</f>
        <v/>
      </c>
      <c r="J244" s="14" t="str">
        <f aca="false">IF(H244="IV",-0.2,"")</f>
        <v/>
      </c>
      <c r="K244" s="14" t="n">
        <f aca="false">IF(H244="IP",-0.1,"")</f>
        <v>-0.1</v>
      </c>
      <c r="L244" s="14" t="str">
        <f aca="false">IF(H244="IM",0.1,"")</f>
        <v/>
      </c>
      <c r="M244" s="14" t="str">
        <f aca="false">IF(H244="SC",0.2,"")</f>
        <v/>
      </c>
      <c r="N244" s="15" t="str">
        <f aca="false">IF(H244="???",0.2,"")</f>
        <v/>
      </c>
      <c r="O244" s="40" t="s">
        <v>29</v>
      </c>
      <c r="P244" s="17" t="str">
        <f aca="false">IF(SUM(Q244:AI244)&gt;0,"",IF(SUM(Q244:AI244)=0,IF(O244&gt;0,1,"")))</f>
        <v/>
      </c>
      <c r="Q244" s="16" t="str">
        <f aca="false">IF(O244="🐭 Mouse",2,"")</f>
        <v/>
      </c>
      <c r="R244" s="16" t="str">
        <f aca="false">IF(O244="🕊 Pigeon",7,"")</f>
        <v/>
      </c>
      <c r="S244" s="16" t="str">
        <f aca="false">IF(O244="🐇 Rabbit",6,"")</f>
        <v/>
      </c>
      <c r="T244" s="16" t="str">
        <f aca="false">IF(O244="🍼 Mammal",16,"")</f>
        <v/>
      </c>
      <c r="U244" s="16" t="str">
        <f aca="false">IF(O244="🐀 Rat",1,"")</f>
        <v/>
      </c>
      <c r="V244" s="16" t="str">
        <f aca="false">IF(O244="🐕 Dog",3,"")</f>
        <v/>
      </c>
      <c r="W244" s="16" t="str">
        <f aca="false">IF(O244="🐹 Guinea Pig",8,"")</f>
        <v/>
      </c>
      <c r="X244" s="16" t="n">
        <f aca="false">IF(O244="🐔 Chicken",9,"")</f>
        <v>9</v>
      </c>
      <c r="Y244" s="16" t="str">
        <f aca="false">IF(O244="🐵 Monkey",5,"")</f>
        <v/>
      </c>
      <c r="Z244" s="16" t="str">
        <f aca="false">IF(O244="🐸 Frog",10,"")</f>
        <v/>
      </c>
      <c r="AA244" s="16" t="str">
        <f aca="false">IF(O244="🐈 Cat",4,"")</f>
        <v/>
      </c>
      <c r="AB244" s="16" t="str">
        <f aca="false">IF(O244="Gecko",15,"")</f>
        <v/>
      </c>
      <c r="AC244" s="16" t="str">
        <f aca="false">IF(O244="Skink",14,"")</f>
        <v/>
      </c>
      <c r="AD244" s="16" t="str">
        <f aca="false">IF(O244="🐄 Cattle",17,"")</f>
        <v/>
      </c>
      <c r="AE244" s="16" t="str">
        <f aca="false">IF(O244="🐷 Pig",19,"")</f>
        <v/>
      </c>
      <c r="AF244" s="16" t="str">
        <f aca="false">IF(O244="Squirrel",11,"")</f>
        <v/>
      </c>
      <c r="AG244" s="16" t="str">
        <f aca="false">IF(O244="🐝 Honey Bee",20,"")</f>
        <v/>
      </c>
      <c r="AH244" s="16" t="str">
        <f aca="false">IF(O244="🦆 Duck",12,"")</f>
        <v/>
      </c>
      <c r="AI244" s="16" t="str">
        <f aca="false">IF(O244="🐦 Bird",13,"")</f>
        <v/>
      </c>
      <c r="AJ244" s="41" t="s">
        <v>353</v>
      </c>
      <c r="AK244" s="40"/>
      <c r="AL244" s="42" t="s">
        <v>351</v>
      </c>
      <c r="AM244" s="40" t="s">
        <v>59</v>
      </c>
      <c r="AN244" s="40" t="s">
        <v>354</v>
      </c>
    </row>
    <row r="245" customFormat="false" ht="15" hidden="false" customHeight="true" outlineLevel="0" collapsed="false">
      <c r="A245" s="38" t="s">
        <v>348</v>
      </c>
      <c r="B245" s="38" t="n">
        <v>17</v>
      </c>
      <c r="C245" s="32" t="n">
        <f aca="false">B245+IF(H245="IV",-0.2,IF(H245="IP",-0.1,IF(H245="IM",0.1,IF(H245="SC",0.2,IF(H245="IC (cerebral)",-0.3,0)))))</f>
        <v>16.9</v>
      </c>
      <c r="D245" s="33" t="n">
        <f aca="false">VALUE(MID(AJ245,1,FIND(" ",AJ245)))</f>
        <v>2.5</v>
      </c>
      <c r="E245" s="34" t="n">
        <f aca="false">IF(G245="LD50 (median)",1,IF(G245="LDLo (lowest)",0,IF(G245="LD",-1,"")))</f>
        <v>1</v>
      </c>
      <c r="F245" s="34" t="n">
        <f aca="false">IF(O245="🐀 Rat",1,IF(O245="🐭 Mouse",2,IF(O245="🐕 Dog",3,IF(O245="🐵 Monkey",5,IF(O245="🐈 Cat",4,IF(O245="🐇 Rabbit",6,IF(O245="🕊 Pigeon",7,IF(O245="🐹 Guinea Pig",8,IF(O245="🐔 Chicken",9,IF(O245="🐸 Frog",10,IF(O245="🍼 Mammal",10,0)))))))))))</f>
        <v>0</v>
      </c>
      <c r="G245" s="39" t="s">
        <v>47</v>
      </c>
      <c r="H245" s="39" t="s">
        <v>16</v>
      </c>
      <c r="I245" s="14" t="str">
        <f aca="false">IF(H245="IC",-0.3,"")</f>
        <v/>
      </c>
      <c r="J245" s="14" t="str">
        <f aca="false">IF(H245="IV",-0.2,"")</f>
        <v/>
      </c>
      <c r="K245" s="14" t="n">
        <f aca="false">IF(H245="IP",-0.1,"")</f>
        <v>-0.1</v>
      </c>
      <c r="L245" s="14" t="str">
        <f aca="false">IF(H245="IM",0.1,"")</f>
        <v/>
      </c>
      <c r="M245" s="14" t="str">
        <f aca="false">IF(H245="SC",0.2,"")</f>
        <v/>
      </c>
      <c r="N245" s="15" t="str">
        <f aca="false">IF(H245="???",0.2,"")</f>
        <v/>
      </c>
      <c r="O245" s="40" t="s">
        <v>33</v>
      </c>
      <c r="P245" s="17" t="str">
        <f aca="false">IF(SUM(Q245:AI245)&gt;0,"",IF(SUM(Q245:AI245)=0,IF(O245&gt;0,1,"")))</f>
        <v/>
      </c>
      <c r="Q245" s="16" t="str">
        <f aca="false">IF(O245="🐭 Mouse",2,"")</f>
        <v/>
      </c>
      <c r="R245" s="16" t="str">
        <f aca="false">IF(O245="🕊 Pigeon",7,"")</f>
        <v/>
      </c>
      <c r="S245" s="16" t="str">
        <f aca="false">IF(O245="🐇 Rabbit",6,"")</f>
        <v/>
      </c>
      <c r="T245" s="16" t="str">
        <f aca="false">IF(O245="🍼 Mammal",16,"")</f>
        <v/>
      </c>
      <c r="U245" s="16" t="str">
        <f aca="false">IF(O245="🐀 Rat",1,"")</f>
        <v/>
      </c>
      <c r="V245" s="16" t="str">
        <f aca="false">IF(O245="🐕 Dog",3,"")</f>
        <v/>
      </c>
      <c r="W245" s="16" t="str">
        <f aca="false">IF(O245="🐹 Guinea Pig",8,"")</f>
        <v/>
      </c>
      <c r="X245" s="16" t="str">
        <f aca="false">IF(O245="🐔 Chicken",9,"")</f>
        <v/>
      </c>
      <c r="Y245" s="16" t="str">
        <f aca="false">IF(O245="🐵 Monkey",5,"")</f>
        <v/>
      </c>
      <c r="Z245" s="16" t="str">
        <f aca="false">IF(O245="🐸 Frog",10,"")</f>
        <v/>
      </c>
      <c r="AA245" s="16" t="str">
        <f aca="false">IF(O245="🐈 Cat",4,"")</f>
        <v/>
      </c>
      <c r="AB245" s="16" t="n">
        <f aca="false">IF(O245="Gecko",15,"")</f>
        <v>15</v>
      </c>
      <c r="AC245" s="16" t="str">
        <f aca="false">IF(O245="Skink",14,"")</f>
        <v/>
      </c>
      <c r="AD245" s="16" t="str">
        <f aca="false">IF(O245="🐄 Cattle",17,"")</f>
        <v/>
      </c>
      <c r="AE245" s="16" t="str">
        <f aca="false">IF(O245="🐷 Pig",19,"")</f>
        <v/>
      </c>
      <c r="AF245" s="16" t="str">
        <f aca="false">IF(O245="Squirrel",11,"")</f>
        <v/>
      </c>
      <c r="AG245" s="16" t="str">
        <f aca="false">IF(O245="🐝 Honey Bee",20,"")</f>
        <v/>
      </c>
      <c r="AH245" s="16" t="str">
        <f aca="false">IF(O245="🦆 Duck",12,"")</f>
        <v/>
      </c>
      <c r="AI245" s="16" t="str">
        <f aca="false">IF(O245="🐦 Bird",13,"")</f>
        <v/>
      </c>
      <c r="AJ245" s="41" t="s">
        <v>258</v>
      </c>
      <c r="AK245" s="40"/>
      <c r="AL245" s="42" t="s">
        <v>351</v>
      </c>
      <c r="AM245" s="40" t="s">
        <v>59</v>
      </c>
      <c r="AN245" s="40" t="s">
        <v>354</v>
      </c>
    </row>
    <row r="246" customFormat="false" ht="15" hidden="false" customHeight="true" outlineLevel="0" collapsed="false">
      <c r="A246" s="38" t="s">
        <v>348</v>
      </c>
      <c r="B246" s="38" t="n">
        <v>17</v>
      </c>
      <c r="C246" s="32" t="n">
        <f aca="false">B246+IF(H246="IV",-0.2,IF(H246="IP",-0.1,IF(H246="IM",0.1,IF(H246="SC",0.2,IF(H246="IC (cerebral)",-0.3,0)))))</f>
        <v>16.9</v>
      </c>
      <c r="D246" s="33" t="n">
        <f aca="false">VALUE(MID(AJ246,1,FIND(" ",AJ246)))</f>
        <v>4.75</v>
      </c>
      <c r="E246" s="34" t="n">
        <f aca="false">IF(G246="LD50 (median)",1,IF(G246="LDLo (lowest)",0,IF(G246="LD",-1,"")))</f>
        <v>1</v>
      </c>
      <c r="F246" s="34" t="n">
        <f aca="false">IF(O246="🐀 Rat",1,IF(O246="🐭 Mouse",2,IF(O246="🐕 Dog",3,IF(O246="🐵 Monkey",5,IF(O246="🐈 Cat",4,IF(O246="🐇 Rabbit",6,IF(O246="🕊 Pigeon",7,IF(O246="🐹 Guinea Pig",8,IF(O246="🐔 Chicken",9,IF(O246="🐸 Frog",10,IF(O246="🍼 Mammal",10,0)))))))))))</f>
        <v>0</v>
      </c>
      <c r="G246" s="39" t="s">
        <v>47</v>
      </c>
      <c r="H246" s="39" t="s">
        <v>16</v>
      </c>
      <c r="I246" s="14" t="str">
        <f aca="false">IF(H246="IC",-0.3,"")</f>
        <v/>
      </c>
      <c r="J246" s="14" t="str">
        <f aca="false">IF(H246="IV",-0.2,"")</f>
        <v/>
      </c>
      <c r="K246" s="14" t="n">
        <f aca="false">IF(H246="IP",-0.1,"")</f>
        <v>-0.1</v>
      </c>
      <c r="L246" s="14" t="str">
        <f aca="false">IF(H246="IM",0.1,"")</f>
        <v/>
      </c>
      <c r="M246" s="14" t="str">
        <f aca="false">IF(H246="SC",0.2,"")</f>
        <v/>
      </c>
      <c r="N246" s="15" t="str">
        <f aca="false">IF(H246="???",0.2,"")</f>
        <v/>
      </c>
      <c r="O246" s="40" t="s">
        <v>34</v>
      </c>
      <c r="P246" s="17" t="str">
        <f aca="false">IF(SUM(Q246:AI246)&gt;0,"",IF(SUM(Q246:AI246)=0,IF(O246&gt;0,1,"")))</f>
        <v/>
      </c>
      <c r="Q246" s="16" t="str">
        <f aca="false">IF(O246="🐭 Mouse",2,"")</f>
        <v/>
      </c>
      <c r="R246" s="16" t="str">
        <f aca="false">IF(O246="🕊 Pigeon",7,"")</f>
        <v/>
      </c>
      <c r="S246" s="16" t="str">
        <f aca="false">IF(O246="🐇 Rabbit",6,"")</f>
        <v/>
      </c>
      <c r="T246" s="16" t="str">
        <f aca="false">IF(O246="🍼 Mammal",16,"")</f>
        <v/>
      </c>
      <c r="U246" s="16" t="str">
        <f aca="false">IF(O246="🐀 Rat",1,"")</f>
        <v/>
      </c>
      <c r="V246" s="16" t="str">
        <f aca="false">IF(O246="🐕 Dog",3,"")</f>
        <v/>
      </c>
      <c r="W246" s="16" t="str">
        <f aca="false">IF(O246="🐹 Guinea Pig",8,"")</f>
        <v/>
      </c>
      <c r="X246" s="16" t="str">
        <f aca="false">IF(O246="🐔 Chicken",9,"")</f>
        <v/>
      </c>
      <c r="Y246" s="16" t="str">
        <f aca="false">IF(O246="🐵 Monkey",5,"")</f>
        <v/>
      </c>
      <c r="Z246" s="16" t="str">
        <f aca="false">IF(O246="🐸 Frog",10,"")</f>
        <v/>
      </c>
      <c r="AA246" s="16" t="str">
        <f aca="false">IF(O246="🐈 Cat",4,"")</f>
        <v/>
      </c>
      <c r="AB246" s="16" t="str">
        <f aca="false">IF(O246="Gecko",15,"")</f>
        <v/>
      </c>
      <c r="AC246" s="16" t="n">
        <f aca="false">IF(O246="Skink",14,"")</f>
        <v>14</v>
      </c>
      <c r="AD246" s="16" t="str">
        <f aca="false">IF(O246="🐄 Cattle",17,"")</f>
        <v/>
      </c>
      <c r="AE246" s="16" t="str">
        <f aca="false">IF(O246="🐷 Pig",19,"")</f>
        <v/>
      </c>
      <c r="AF246" s="16" t="str">
        <f aca="false">IF(O246="Squirrel",11,"")</f>
        <v/>
      </c>
      <c r="AG246" s="16" t="str">
        <f aca="false">IF(O246="🐝 Honey Bee",20,"")</f>
        <v/>
      </c>
      <c r="AH246" s="16" t="str">
        <f aca="false">IF(O246="🦆 Duck",12,"")</f>
        <v/>
      </c>
      <c r="AI246" s="16" t="str">
        <f aca="false">IF(O246="🐦 Bird",13,"")</f>
        <v/>
      </c>
      <c r="AJ246" s="41" t="s">
        <v>355</v>
      </c>
      <c r="AK246" s="40"/>
      <c r="AL246" s="42" t="s">
        <v>351</v>
      </c>
      <c r="AM246" s="40" t="s">
        <v>59</v>
      </c>
      <c r="AN246" s="40" t="s">
        <v>354</v>
      </c>
    </row>
    <row r="247" customFormat="false" ht="15" hidden="false" customHeight="true" outlineLevel="0" collapsed="false">
      <c r="A247" s="38" t="s">
        <v>348</v>
      </c>
      <c r="B247" s="38" t="n">
        <v>17</v>
      </c>
      <c r="C247" s="32" t="n">
        <f aca="false">B247+IF(H247="IV",-0.2,IF(H247="IP",-0.1,IF(H247="IM",0.1,IF(H247="SC",0.2,IF(H247="IC (cerebral)",-0.3,0)))))</f>
        <v>17</v>
      </c>
      <c r="D247" s="33" t="n">
        <f aca="false">VALUE(MID(AJ247,1,FIND(" ",AJ247)))</f>
        <v>10</v>
      </c>
      <c r="E247" s="34" t="n">
        <f aca="false">IF(G247="LD50 (median)",1,IF(G247="LDLo (lowest)",0,IF(G247="LD",-1,"")))</f>
        <v>1</v>
      </c>
      <c r="F247" s="34" t="n">
        <f aca="false">IF(O247="🐀 Rat",1,IF(O247="🐭 Mouse",2,IF(O247="🐕 Dog",3,IF(O247="🐵 Monkey",5,IF(O247="🐈 Cat",4,IF(O247="🐇 Rabbit",6,IF(O247="🕊 Pigeon",7,IF(O247="🐹 Guinea Pig",8,IF(O247="🐔 Chicken",9,IF(O247="🐸 Frog",10,IF(O247="🍼 Mammal",10,0)))))))))))</f>
        <v>2</v>
      </c>
      <c r="G247" s="39" t="s">
        <v>47</v>
      </c>
      <c r="H247" s="39" t="s">
        <v>93</v>
      </c>
      <c r="I247" s="14" t="str">
        <f aca="false">IF(H247="IC",-0.3,"")</f>
        <v/>
      </c>
      <c r="J247" s="14" t="str">
        <f aca="false">IF(H247="IV",-0.2,"")</f>
        <v/>
      </c>
      <c r="K247" s="14" t="str">
        <f aca="false">IF(H247="IP",-0.1,"")</f>
        <v/>
      </c>
      <c r="L247" s="14" t="str">
        <f aca="false">IF(H247="IM",0.1,"")</f>
        <v/>
      </c>
      <c r="M247" s="14" t="str">
        <f aca="false">IF(H247="SC",0.2,"")</f>
        <v/>
      </c>
      <c r="N247" s="15" t="n">
        <f aca="false">IF(H247="???",0.2,"")</f>
        <v>0.2</v>
      </c>
      <c r="O247" s="40" t="s">
        <v>22</v>
      </c>
      <c r="P247" s="17" t="str">
        <f aca="false">IF(SUM(Q247:AI247)&gt;0,"",IF(SUM(Q247:AI247)=0,IF(O247&gt;0,1,"")))</f>
        <v/>
      </c>
      <c r="Q247" s="16" t="n">
        <f aca="false">IF(O247="🐭 Mouse",2,"")</f>
        <v>2</v>
      </c>
      <c r="R247" s="16" t="str">
        <f aca="false">IF(O247="🕊 Pigeon",7,"")</f>
        <v/>
      </c>
      <c r="S247" s="16" t="str">
        <f aca="false">IF(O247="🐇 Rabbit",6,"")</f>
        <v/>
      </c>
      <c r="T247" s="16" t="str">
        <f aca="false">IF(O247="🍼 Mammal",16,"")</f>
        <v/>
      </c>
      <c r="U247" s="16" t="str">
        <f aca="false">IF(O247="🐀 Rat",1,"")</f>
        <v/>
      </c>
      <c r="V247" s="16" t="str">
        <f aca="false">IF(O247="🐕 Dog",3,"")</f>
        <v/>
      </c>
      <c r="W247" s="16" t="str">
        <f aca="false">IF(O247="🐹 Guinea Pig",8,"")</f>
        <v/>
      </c>
      <c r="X247" s="16" t="str">
        <f aca="false">IF(O247="🐔 Chicken",9,"")</f>
        <v/>
      </c>
      <c r="Y247" s="16" t="str">
        <f aca="false">IF(O247="🐵 Monkey",5,"")</f>
        <v/>
      </c>
      <c r="Z247" s="16" t="str">
        <f aca="false">IF(O247="🐸 Frog",10,"")</f>
        <v/>
      </c>
      <c r="AA247" s="16" t="str">
        <f aca="false">IF(O247="🐈 Cat",4,"")</f>
        <v/>
      </c>
      <c r="AB247" s="16" t="str">
        <f aca="false">IF(O247="Gecko",15,"")</f>
        <v/>
      </c>
      <c r="AC247" s="16" t="str">
        <f aca="false">IF(O247="Skink",14,"")</f>
        <v/>
      </c>
      <c r="AD247" s="16" t="str">
        <f aca="false">IF(O247="🐄 Cattle",17,"")</f>
        <v/>
      </c>
      <c r="AE247" s="16" t="str">
        <f aca="false">IF(O247="🐷 Pig",19,"")</f>
        <v/>
      </c>
      <c r="AF247" s="16" t="str">
        <f aca="false">IF(O247="Squirrel",11,"")</f>
        <v/>
      </c>
      <c r="AG247" s="16" t="str">
        <f aca="false">IF(O247="🐝 Honey Bee",20,"")</f>
        <v/>
      </c>
      <c r="AH247" s="16" t="str">
        <f aca="false">IF(O247="🦆 Duck",12,"")</f>
        <v/>
      </c>
      <c r="AI247" s="16" t="str">
        <f aca="false">IF(O247="🐦 Bird",13,"")</f>
        <v/>
      </c>
      <c r="AJ247" s="41" t="s">
        <v>323</v>
      </c>
      <c r="AK247" s="40" t="s">
        <v>356</v>
      </c>
      <c r="AL247" s="42" t="s">
        <v>351</v>
      </c>
      <c r="AM247" s="40" t="s">
        <v>51</v>
      </c>
      <c r="AN247" s="40"/>
    </row>
    <row r="248" customFormat="false" ht="30" hidden="false" customHeight="true" outlineLevel="0" collapsed="false">
      <c r="A248" s="38" t="s">
        <v>348</v>
      </c>
      <c r="B248" s="38" t="n">
        <v>17</v>
      </c>
      <c r="C248" s="32" t="n">
        <f aca="false">B248+IF(H248="IV",-0.2,IF(H248="IP",-0.1,IF(H248="IM",0.1,IF(H248="SC",0.2,IF(H248="IC (cerebral)",-0.3,0)))))</f>
        <v>16.8</v>
      </c>
      <c r="D248" s="33" t="n">
        <f aca="false">VALUE(MID(AJ248,1,FIND(" ",AJ248)))</f>
        <v>10</v>
      </c>
      <c r="E248" s="34" t="n">
        <f aca="false">IF(G248="LD50 (median)",1,IF(G248="LDLo (lowest)",0,IF(G248="LD",-1,"")))</f>
        <v>1</v>
      </c>
      <c r="F248" s="34" t="n">
        <f aca="false">IF(O248="🐀 Rat",1,IF(O248="🐭 Mouse",2,IF(O248="🐕 Dog",3,IF(O248="🐵 Monkey",5,IF(O248="🐈 Cat",4,IF(O248="🐇 Rabbit",6,IF(O248="🕊 Pigeon",7,IF(O248="🐹 Guinea Pig",8,IF(O248="🐔 Chicken",9,IF(O248="🐸 Frog",10,IF(O248="🍼 Mammal",10,0)))))))))))</f>
        <v>2</v>
      </c>
      <c r="G248" s="39" t="s">
        <v>47</v>
      </c>
      <c r="H248" s="39" t="s">
        <v>15</v>
      </c>
      <c r="I248" s="14" t="str">
        <f aca="false">IF(H248="IC",-0.3,"")</f>
        <v/>
      </c>
      <c r="J248" s="14" t="n">
        <f aca="false">IF(H248="IV",-0.2,"")</f>
        <v>-0.2</v>
      </c>
      <c r="K248" s="14" t="str">
        <f aca="false">IF(H248="IP",-0.1,"")</f>
        <v/>
      </c>
      <c r="L248" s="14" t="str">
        <f aca="false">IF(H248="IM",0.1,"")</f>
        <v/>
      </c>
      <c r="M248" s="14" t="str">
        <f aca="false">IF(H248="SC",0.2,"")</f>
        <v/>
      </c>
      <c r="N248" s="15" t="str">
        <f aca="false">IF(H248="???",0.2,"")</f>
        <v/>
      </c>
      <c r="O248" s="40" t="s">
        <v>22</v>
      </c>
      <c r="P248" s="17" t="str">
        <f aca="false">IF(SUM(Q248:AI248)&gt;0,"",IF(SUM(Q248:AI248)=0,IF(O248&gt;0,1,"")))</f>
        <v/>
      </c>
      <c r="Q248" s="16" t="n">
        <f aca="false">IF(O248="🐭 Mouse",2,"")</f>
        <v>2</v>
      </c>
      <c r="R248" s="16" t="str">
        <f aca="false">IF(O248="🕊 Pigeon",7,"")</f>
        <v/>
      </c>
      <c r="S248" s="16" t="str">
        <f aca="false">IF(O248="🐇 Rabbit",6,"")</f>
        <v/>
      </c>
      <c r="T248" s="16" t="str">
        <f aca="false">IF(O248="🍼 Mammal",16,"")</f>
        <v/>
      </c>
      <c r="U248" s="16" t="str">
        <f aca="false">IF(O248="🐀 Rat",1,"")</f>
        <v/>
      </c>
      <c r="V248" s="16" t="str">
        <f aca="false">IF(O248="🐕 Dog",3,"")</f>
        <v/>
      </c>
      <c r="W248" s="16" t="str">
        <f aca="false">IF(O248="🐹 Guinea Pig",8,"")</f>
        <v/>
      </c>
      <c r="X248" s="16" t="str">
        <f aca="false">IF(O248="🐔 Chicken",9,"")</f>
        <v/>
      </c>
      <c r="Y248" s="16" t="str">
        <f aca="false">IF(O248="🐵 Monkey",5,"")</f>
        <v/>
      </c>
      <c r="Z248" s="16" t="str">
        <f aca="false">IF(O248="🐸 Frog",10,"")</f>
        <v/>
      </c>
      <c r="AA248" s="16" t="str">
        <f aca="false">IF(O248="🐈 Cat",4,"")</f>
        <v/>
      </c>
      <c r="AB248" s="16" t="str">
        <f aca="false">IF(O248="Gecko",15,"")</f>
        <v/>
      </c>
      <c r="AC248" s="16" t="str">
        <f aca="false">IF(O248="Skink",14,"")</f>
        <v/>
      </c>
      <c r="AD248" s="16" t="str">
        <f aca="false">IF(O248="🐄 Cattle",17,"")</f>
        <v/>
      </c>
      <c r="AE248" s="16" t="str">
        <f aca="false">IF(O248="🐷 Pig",19,"")</f>
        <v/>
      </c>
      <c r="AF248" s="16" t="str">
        <f aca="false">IF(O248="Squirrel",11,"")</f>
        <v/>
      </c>
      <c r="AG248" s="16" t="str">
        <f aca="false">IF(O248="🐝 Honey Bee",20,"")</f>
        <v/>
      </c>
      <c r="AH248" s="16" t="str">
        <f aca="false">IF(O248="🦆 Duck",12,"")</f>
        <v/>
      </c>
      <c r="AI248" s="16" t="str">
        <f aca="false">IF(O248="🐦 Bird",13,"")</f>
        <v/>
      </c>
      <c r="AJ248" s="41" t="s">
        <v>323</v>
      </c>
      <c r="AK248" s="40" t="s">
        <v>357</v>
      </c>
      <c r="AL248" s="42" t="s">
        <v>358</v>
      </c>
      <c r="AM248" s="40" t="s">
        <v>51</v>
      </c>
      <c r="AN248" s="40" t="s">
        <v>359</v>
      </c>
    </row>
    <row r="249" customFormat="false" ht="15" hidden="false" customHeight="true" outlineLevel="0" collapsed="false">
      <c r="A249" s="38" t="s">
        <v>348</v>
      </c>
      <c r="B249" s="38" t="n">
        <v>17</v>
      </c>
      <c r="C249" s="32" t="n">
        <f aca="false">B249+IF(H249="IV",-0.2,IF(H249="IP",-0.1,IF(H249="IM",0.1,IF(H249="SC",0.2,IF(H249="IC (cerebral)",-0.3,0)))))</f>
        <v>16.9</v>
      </c>
      <c r="D249" s="33" t="n">
        <f aca="false">VALUE(MID(AJ249,1,FIND(" ",AJ249)))</f>
        <v>10.33</v>
      </c>
      <c r="E249" s="34" t="n">
        <f aca="false">IF(G249="LD50 (median)",1,IF(G249="LDLo (lowest)",0,IF(G249="LD",-1,"")))</f>
        <v>1</v>
      </c>
      <c r="F249" s="34" t="n">
        <f aca="false">IF(O249="🐀 Rat",1,IF(O249="🐭 Mouse",2,IF(O249="🐕 Dog",3,IF(O249="🐵 Monkey",5,IF(O249="🐈 Cat",4,IF(O249="🐇 Rabbit",6,IF(O249="🕊 Pigeon",7,IF(O249="🐹 Guinea Pig",8,IF(O249="🐔 Chicken",9,IF(O249="🐸 Frog",10,IF(O249="🍼 Mammal",10,0)))))))))))</f>
        <v>2</v>
      </c>
      <c r="G249" s="39" t="s">
        <v>47</v>
      </c>
      <c r="H249" s="39" t="s">
        <v>16</v>
      </c>
      <c r="I249" s="14" t="str">
        <f aca="false">IF(H249="IC",-0.3,"")</f>
        <v/>
      </c>
      <c r="J249" s="14" t="str">
        <f aca="false">IF(H249="IV",-0.2,"")</f>
        <v/>
      </c>
      <c r="K249" s="14" t="n">
        <f aca="false">IF(H249="IP",-0.1,"")</f>
        <v>-0.1</v>
      </c>
      <c r="L249" s="14" t="str">
        <f aca="false">IF(H249="IM",0.1,"")</f>
        <v/>
      </c>
      <c r="M249" s="14" t="str">
        <f aca="false">IF(H249="SC",0.2,"")</f>
        <v/>
      </c>
      <c r="N249" s="15" t="str">
        <f aca="false">IF(H249="???",0.2,"")</f>
        <v/>
      </c>
      <c r="O249" s="40" t="s">
        <v>22</v>
      </c>
      <c r="P249" s="17" t="str">
        <f aca="false">IF(SUM(Q249:AI249)&gt;0,"",IF(SUM(Q249:AI249)=0,IF(O249&gt;0,1,"")))</f>
        <v/>
      </c>
      <c r="Q249" s="16" t="n">
        <f aca="false">IF(O249="🐭 Mouse",2,"")</f>
        <v>2</v>
      </c>
      <c r="R249" s="16" t="str">
        <f aca="false">IF(O249="🕊 Pigeon",7,"")</f>
        <v/>
      </c>
      <c r="S249" s="16" t="str">
        <f aca="false">IF(O249="🐇 Rabbit",6,"")</f>
        <v/>
      </c>
      <c r="T249" s="16" t="str">
        <f aca="false">IF(O249="🍼 Mammal",16,"")</f>
        <v/>
      </c>
      <c r="U249" s="16" t="str">
        <f aca="false">IF(O249="🐀 Rat",1,"")</f>
        <v/>
      </c>
      <c r="V249" s="16" t="str">
        <f aca="false">IF(O249="🐕 Dog",3,"")</f>
        <v/>
      </c>
      <c r="W249" s="16" t="str">
        <f aca="false">IF(O249="🐹 Guinea Pig",8,"")</f>
        <v/>
      </c>
      <c r="X249" s="16" t="str">
        <f aca="false">IF(O249="🐔 Chicken",9,"")</f>
        <v/>
      </c>
      <c r="Y249" s="16" t="str">
        <f aca="false">IF(O249="🐵 Monkey",5,"")</f>
        <v/>
      </c>
      <c r="Z249" s="16" t="str">
        <f aca="false">IF(O249="🐸 Frog",10,"")</f>
        <v/>
      </c>
      <c r="AA249" s="16" t="str">
        <f aca="false">IF(O249="🐈 Cat",4,"")</f>
        <v/>
      </c>
      <c r="AB249" s="16" t="str">
        <f aca="false">IF(O249="Gecko",15,"")</f>
        <v/>
      </c>
      <c r="AC249" s="16" t="str">
        <f aca="false">IF(O249="Skink",14,"")</f>
        <v/>
      </c>
      <c r="AD249" s="16" t="str">
        <f aca="false">IF(O249="🐄 Cattle",17,"")</f>
        <v/>
      </c>
      <c r="AE249" s="16" t="str">
        <f aca="false">IF(O249="🐷 Pig",19,"")</f>
        <v/>
      </c>
      <c r="AF249" s="16" t="str">
        <f aca="false">IF(O249="Squirrel",11,"")</f>
        <v/>
      </c>
      <c r="AG249" s="16" t="str">
        <f aca="false">IF(O249="🐝 Honey Bee",20,"")</f>
        <v/>
      </c>
      <c r="AH249" s="16" t="str">
        <f aca="false">IF(O249="🦆 Duck",12,"")</f>
        <v/>
      </c>
      <c r="AI249" s="16" t="str">
        <f aca="false">IF(O249="🐦 Bird",13,"")</f>
        <v/>
      </c>
      <c r="AJ249" s="41" t="s">
        <v>360</v>
      </c>
      <c r="AK249" s="40" t="s">
        <v>361</v>
      </c>
      <c r="AL249" s="42" t="s">
        <v>50</v>
      </c>
      <c r="AM249" s="40" t="s">
        <v>51</v>
      </c>
      <c r="AN249" s="40"/>
    </row>
    <row r="250" customFormat="false" ht="45" hidden="false" customHeight="true" outlineLevel="0" collapsed="false">
      <c r="A250" s="38" t="s">
        <v>348</v>
      </c>
      <c r="B250" s="38" t="n">
        <v>17</v>
      </c>
      <c r="C250" s="32" t="n">
        <f aca="false">B250+IF(H250="IV",-0.2,IF(H250="IP",-0.1,IF(H250="IM",0.1,IF(H250="SC",0.2,IF(H250="IC (cerebral)",-0.3,0)))))</f>
        <v>16.9</v>
      </c>
      <c r="D250" s="33" t="n">
        <f aca="false">VALUE(MID(AJ250,1,FIND(" ",AJ250)))</f>
        <v>10.5</v>
      </c>
      <c r="E250" s="34" t="n">
        <f aca="false">IF(G250="LD50 (median)",1,IF(G250="LDLo (lowest)",0,IF(G250="LD",-1,"")))</f>
        <v>1</v>
      </c>
      <c r="F250" s="34" t="n">
        <f aca="false">IF(O250="🐀 Rat",1,IF(O250="🐭 Mouse",2,IF(O250="🐕 Dog",3,IF(O250="🐵 Monkey",5,IF(O250="🐈 Cat",4,IF(O250="🐇 Rabbit",6,IF(O250="🕊 Pigeon",7,IF(O250="🐹 Guinea Pig",8,IF(O250="🐔 Chicken",9,IF(O250="🐸 Frog",10,IF(O250="🍼 Mammal",10,0)))))))))))</f>
        <v>2</v>
      </c>
      <c r="G250" s="39" t="s">
        <v>47</v>
      </c>
      <c r="H250" s="39" t="s">
        <v>16</v>
      </c>
      <c r="I250" s="14" t="str">
        <f aca="false">IF(H250="IC",-0.3,"")</f>
        <v/>
      </c>
      <c r="J250" s="14" t="str">
        <f aca="false">IF(H250="IV",-0.2,"")</f>
        <v/>
      </c>
      <c r="K250" s="14" t="n">
        <f aca="false">IF(H250="IP",-0.1,"")</f>
        <v>-0.1</v>
      </c>
      <c r="L250" s="14" t="str">
        <f aca="false">IF(H250="IM",0.1,"")</f>
        <v/>
      </c>
      <c r="M250" s="14" t="str">
        <f aca="false">IF(H250="SC",0.2,"")</f>
        <v/>
      </c>
      <c r="N250" s="15" t="str">
        <f aca="false">IF(H250="???",0.2,"")</f>
        <v/>
      </c>
      <c r="O250" s="40" t="s">
        <v>22</v>
      </c>
      <c r="P250" s="17" t="str">
        <f aca="false">IF(SUM(Q250:AI250)&gt;0,"",IF(SUM(Q250:AI250)=0,IF(O250&gt;0,1,"")))</f>
        <v/>
      </c>
      <c r="Q250" s="16" t="n">
        <f aca="false">IF(O250="🐭 Mouse",2,"")</f>
        <v>2</v>
      </c>
      <c r="R250" s="16" t="str">
        <f aca="false">IF(O250="🕊 Pigeon",7,"")</f>
        <v/>
      </c>
      <c r="S250" s="16" t="str">
        <f aca="false">IF(O250="🐇 Rabbit",6,"")</f>
        <v/>
      </c>
      <c r="T250" s="16" t="str">
        <f aca="false">IF(O250="🍼 Mammal",16,"")</f>
        <v/>
      </c>
      <c r="U250" s="16" t="str">
        <f aca="false">IF(O250="🐀 Rat",1,"")</f>
        <v/>
      </c>
      <c r="V250" s="16" t="str">
        <f aca="false">IF(O250="🐕 Dog",3,"")</f>
        <v/>
      </c>
      <c r="W250" s="16" t="str">
        <f aca="false">IF(O250="🐹 Guinea Pig",8,"")</f>
        <v/>
      </c>
      <c r="X250" s="16" t="str">
        <f aca="false">IF(O250="🐔 Chicken",9,"")</f>
        <v/>
      </c>
      <c r="Y250" s="16" t="str">
        <f aca="false">IF(O250="🐵 Monkey",5,"")</f>
        <v/>
      </c>
      <c r="Z250" s="16" t="str">
        <f aca="false">IF(O250="🐸 Frog",10,"")</f>
        <v/>
      </c>
      <c r="AA250" s="16" t="str">
        <f aca="false">IF(O250="🐈 Cat",4,"")</f>
        <v/>
      </c>
      <c r="AB250" s="16" t="str">
        <f aca="false">IF(O250="Gecko",15,"")</f>
        <v/>
      </c>
      <c r="AC250" s="16" t="str">
        <f aca="false">IF(O250="Skink",14,"")</f>
        <v/>
      </c>
      <c r="AD250" s="16" t="str">
        <f aca="false">IF(O250="🐄 Cattle",17,"")</f>
        <v/>
      </c>
      <c r="AE250" s="16" t="str">
        <f aca="false">IF(O250="🐷 Pig",19,"")</f>
        <v/>
      </c>
      <c r="AF250" s="16" t="str">
        <f aca="false">IF(O250="Squirrel",11,"")</f>
        <v/>
      </c>
      <c r="AG250" s="16" t="str">
        <f aca="false">IF(O250="🐝 Honey Bee",20,"")</f>
        <v/>
      </c>
      <c r="AH250" s="16" t="str">
        <f aca="false">IF(O250="🦆 Duck",12,"")</f>
        <v/>
      </c>
      <c r="AI250" s="16" t="str">
        <f aca="false">IF(O250="🐦 Bird",13,"")</f>
        <v/>
      </c>
      <c r="AJ250" s="41" t="s">
        <v>362</v>
      </c>
      <c r="AK250" s="40" t="s">
        <v>363</v>
      </c>
      <c r="AL250" s="42" t="s">
        <v>318</v>
      </c>
      <c r="AM250" s="40" t="s">
        <v>51</v>
      </c>
      <c r="AN250" s="40"/>
    </row>
    <row r="251" customFormat="false" ht="45" hidden="false" customHeight="true" outlineLevel="0" collapsed="false">
      <c r="A251" s="38" t="s">
        <v>348</v>
      </c>
      <c r="B251" s="38" t="n">
        <v>17</v>
      </c>
      <c r="C251" s="32" t="n">
        <f aca="false">B251+IF(H251="IV",-0.2,IF(H251="IP",-0.1,IF(H251="IM",0.1,IF(H251="SC",0.2,IF(H251="IC (cerebral)",-0.3,0)))))</f>
        <v>16.9</v>
      </c>
      <c r="D251" s="33" t="n">
        <f aca="false">VALUE(MID(AJ251,1,FIND(" ",AJ251)))</f>
        <v>15.9</v>
      </c>
      <c r="E251" s="34" t="n">
        <f aca="false">IF(G251="LD50 (median)",1,IF(G251="LDLo (lowest)",0,IF(G251="LD",-1,"")))</f>
        <v>1</v>
      </c>
      <c r="F251" s="34" t="n">
        <f aca="false">IF(O251="🐀 Rat",1,IF(O251="🐭 Mouse",2,IF(O251="🐕 Dog",3,IF(O251="🐵 Monkey",5,IF(O251="🐈 Cat",4,IF(O251="🐇 Rabbit",6,IF(O251="🕊 Pigeon",7,IF(O251="🐹 Guinea Pig",8,IF(O251="🐔 Chicken",9,IF(O251="🐸 Frog",10,IF(O251="🍼 Mammal",10,0)))))))))))</f>
        <v>2</v>
      </c>
      <c r="G251" s="39" t="s">
        <v>47</v>
      </c>
      <c r="H251" s="39" t="s">
        <v>16</v>
      </c>
      <c r="I251" s="14" t="str">
        <f aca="false">IF(H251="IC",-0.3,"")</f>
        <v/>
      </c>
      <c r="J251" s="14" t="str">
        <f aca="false">IF(H251="IV",-0.2,"")</f>
        <v/>
      </c>
      <c r="K251" s="14" t="n">
        <f aca="false">IF(H251="IP",-0.1,"")</f>
        <v>-0.1</v>
      </c>
      <c r="L251" s="14" t="str">
        <f aca="false">IF(H251="IM",0.1,"")</f>
        <v/>
      </c>
      <c r="M251" s="14" t="str">
        <f aca="false">IF(H251="SC",0.2,"")</f>
        <v/>
      </c>
      <c r="N251" s="15" t="str">
        <f aca="false">IF(H251="???",0.2,"")</f>
        <v/>
      </c>
      <c r="O251" s="40" t="s">
        <v>22</v>
      </c>
      <c r="P251" s="17" t="str">
        <f aca="false">IF(SUM(Q251:AI251)&gt;0,"",IF(SUM(Q251:AI251)=0,IF(O251&gt;0,1,"")))</f>
        <v/>
      </c>
      <c r="Q251" s="16" t="n">
        <f aca="false">IF(O251="🐭 Mouse",2,"")</f>
        <v>2</v>
      </c>
      <c r="R251" s="16" t="str">
        <f aca="false">IF(O251="🕊 Pigeon",7,"")</f>
        <v/>
      </c>
      <c r="S251" s="16" t="str">
        <f aca="false">IF(O251="🐇 Rabbit",6,"")</f>
        <v/>
      </c>
      <c r="T251" s="16" t="str">
        <f aca="false">IF(O251="🍼 Mammal",16,"")</f>
        <v/>
      </c>
      <c r="U251" s="16" t="str">
        <f aca="false">IF(O251="🐀 Rat",1,"")</f>
        <v/>
      </c>
      <c r="V251" s="16" t="str">
        <f aca="false">IF(O251="🐕 Dog",3,"")</f>
        <v/>
      </c>
      <c r="W251" s="16" t="str">
        <f aca="false">IF(O251="🐹 Guinea Pig",8,"")</f>
        <v/>
      </c>
      <c r="X251" s="16" t="str">
        <f aca="false">IF(O251="🐔 Chicken",9,"")</f>
        <v/>
      </c>
      <c r="Y251" s="16" t="str">
        <f aca="false">IF(O251="🐵 Monkey",5,"")</f>
        <v/>
      </c>
      <c r="Z251" s="16" t="str">
        <f aca="false">IF(O251="🐸 Frog",10,"")</f>
        <v/>
      </c>
      <c r="AA251" s="16" t="str">
        <f aca="false">IF(O251="🐈 Cat",4,"")</f>
        <v/>
      </c>
      <c r="AB251" s="16" t="str">
        <f aca="false">IF(O251="Gecko",15,"")</f>
        <v/>
      </c>
      <c r="AC251" s="16" t="str">
        <f aca="false">IF(O251="Skink",14,"")</f>
        <v/>
      </c>
      <c r="AD251" s="16" t="str">
        <f aca="false">IF(O251="🐄 Cattle",17,"")</f>
        <v/>
      </c>
      <c r="AE251" s="16" t="str">
        <f aca="false">IF(O251="🐷 Pig",19,"")</f>
        <v/>
      </c>
      <c r="AF251" s="16" t="str">
        <f aca="false">IF(O251="Squirrel",11,"")</f>
        <v/>
      </c>
      <c r="AG251" s="16" t="str">
        <f aca="false">IF(O251="🐝 Honey Bee",20,"")</f>
        <v/>
      </c>
      <c r="AH251" s="16" t="str">
        <f aca="false">IF(O251="🦆 Duck",12,"")</f>
        <v/>
      </c>
      <c r="AI251" s="16" t="str">
        <f aca="false">IF(O251="🐦 Bird",13,"")</f>
        <v/>
      </c>
      <c r="AJ251" s="41" t="s">
        <v>364</v>
      </c>
      <c r="AK251" s="40" t="s">
        <v>365</v>
      </c>
      <c r="AL251" s="42" t="s">
        <v>318</v>
      </c>
      <c r="AM251" s="40" t="s">
        <v>51</v>
      </c>
      <c r="AN251" s="40"/>
    </row>
    <row r="252" customFormat="false" ht="30" hidden="false" customHeight="true" outlineLevel="0" collapsed="false">
      <c r="A252" s="38" t="s">
        <v>348</v>
      </c>
      <c r="B252" s="38" t="n">
        <v>17</v>
      </c>
      <c r="C252" s="32" t="n">
        <f aca="false">B252+IF(H252="IV",-0.2,IF(H252="IP",-0.1,IF(H252="IM",0.1,IF(H252="SC",0.2,IF(H252="IC (cerebral)",-0.3,0)))))</f>
        <v>16.9</v>
      </c>
      <c r="D252" s="33" t="n">
        <f aca="false">VALUE(MID(AJ252,1,FIND(" ",AJ252)))</f>
        <v>18</v>
      </c>
      <c r="E252" s="34" t="n">
        <f aca="false">IF(G252="LD50 (median)",1,IF(G252="LDLo (lowest)",0,IF(G252="LD",-1,"")))</f>
        <v>1</v>
      </c>
      <c r="F252" s="34" t="n">
        <f aca="false">IF(O252="🐀 Rat",1,IF(O252="🐭 Mouse",2,IF(O252="🐕 Dog",3,IF(O252="🐵 Monkey",5,IF(O252="🐈 Cat",4,IF(O252="🐇 Rabbit",6,IF(O252="🕊 Pigeon",7,IF(O252="🐹 Guinea Pig",8,IF(O252="🐔 Chicken",9,IF(O252="🐸 Frog",10,IF(O252="🍼 Mammal",10,0)))))))))))</f>
        <v>2</v>
      </c>
      <c r="G252" s="39" t="s">
        <v>47</v>
      </c>
      <c r="H252" s="39" t="s">
        <v>16</v>
      </c>
      <c r="I252" s="14" t="str">
        <f aca="false">IF(H252="IC",-0.3,"")</f>
        <v/>
      </c>
      <c r="J252" s="14" t="str">
        <f aca="false">IF(H252="IV",-0.2,"")</f>
        <v/>
      </c>
      <c r="K252" s="14" t="n">
        <f aca="false">IF(H252="IP",-0.1,"")</f>
        <v>-0.1</v>
      </c>
      <c r="L252" s="14" t="str">
        <f aca="false">IF(H252="IM",0.1,"")</f>
        <v/>
      </c>
      <c r="M252" s="14" t="str">
        <f aca="false">IF(H252="SC",0.2,"")</f>
        <v/>
      </c>
      <c r="N252" s="15" t="str">
        <f aca="false">IF(H252="???",0.2,"")</f>
        <v/>
      </c>
      <c r="O252" s="40" t="s">
        <v>22</v>
      </c>
      <c r="P252" s="17" t="str">
        <f aca="false">IF(SUM(Q252:AI252)&gt;0,"",IF(SUM(Q252:AI252)=0,IF(O252&gt;0,1,"")))</f>
        <v/>
      </c>
      <c r="Q252" s="16" t="n">
        <f aca="false">IF(O252="🐭 Mouse",2,"")</f>
        <v>2</v>
      </c>
      <c r="R252" s="16" t="str">
        <f aca="false">IF(O252="🕊 Pigeon",7,"")</f>
        <v/>
      </c>
      <c r="S252" s="16" t="str">
        <f aca="false">IF(O252="🐇 Rabbit",6,"")</f>
        <v/>
      </c>
      <c r="T252" s="16" t="str">
        <f aca="false">IF(O252="🍼 Mammal",16,"")</f>
        <v/>
      </c>
      <c r="U252" s="16" t="str">
        <f aca="false">IF(O252="🐀 Rat",1,"")</f>
        <v/>
      </c>
      <c r="V252" s="16" t="str">
        <f aca="false">IF(O252="🐕 Dog",3,"")</f>
        <v/>
      </c>
      <c r="W252" s="16" t="str">
        <f aca="false">IF(O252="🐹 Guinea Pig",8,"")</f>
        <v/>
      </c>
      <c r="X252" s="16" t="str">
        <f aca="false">IF(O252="🐔 Chicken",9,"")</f>
        <v/>
      </c>
      <c r="Y252" s="16" t="str">
        <f aca="false">IF(O252="🐵 Monkey",5,"")</f>
        <v/>
      </c>
      <c r="Z252" s="16" t="str">
        <f aca="false">IF(O252="🐸 Frog",10,"")</f>
        <v/>
      </c>
      <c r="AA252" s="16" t="str">
        <f aca="false">IF(O252="🐈 Cat",4,"")</f>
        <v/>
      </c>
      <c r="AB252" s="16" t="str">
        <f aca="false">IF(O252="Gecko",15,"")</f>
        <v/>
      </c>
      <c r="AC252" s="16" t="str">
        <f aca="false">IF(O252="Skink",14,"")</f>
        <v/>
      </c>
      <c r="AD252" s="16" t="str">
        <f aca="false">IF(O252="🐄 Cattle",17,"")</f>
        <v/>
      </c>
      <c r="AE252" s="16" t="str">
        <f aca="false">IF(O252="🐷 Pig",19,"")</f>
        <v/>
      </c>
      <c r="AF252" s="16" t="str">
        <f aca="false">IF(O252="Squirrel",11,"")</f>
        <v/>
      </c>
      <c r="AG252" s="16" t="str">
        <f aca="false">IF(O252="🐝 Honey Bee",20,"")</f>
        <v/>
      </c>
      <c r="AH252" s="16" t="str">
        <f aca="false">IF(O252="🦆 Duck",12,"")</f>
        <v/>
      </c>
      <c r="AI252" s="16" t="str">
        <f aca="false">IF(O252="🐦 Bird",13,"")</f>
        <v/>
      </c>
      <c r="AJ252" s="41" t="s">
        <v>366</v>
      </c>
      <c r="AK252" s="40"/>
      <c r="AL252" s="42" t="s">
        <v>351</v>
      </c>
      <c r="AM252" s="40" t="s">
        <v>59</v>
      </c>
      <c r="AN252" s="40" t="s">
        <v>367</v>
      </c>
    </row>
    <row r="253" customFormat="false" ht="45" hidden="false" customHeight="true" outlineLevel="0" collapsed="false">
      <c r="A253" s="38" t="s">
        <v>348</v>
      </c>
      <c r="B253" s="38" t="n">
        <v>17</v>
      </c>
      <c r="C253" s="32" t="n">
        <f aca="false">B253+IF(H253="IV",-0.2,IF(H253="IP",-0.1,IF(H253="IM",0.1,IF(H253="SC",0.2,IF(H253="IC (cerebral)",-0.3,0)))))</f>
        <v>16.9</v>
      </c>
      <c r="D253" s="33" t="n">
        <f aca="false">VALUE(MID(AJ253,1,FIND(" ",AJ253)))</f>
        <v>31</v>
      </c>
      <c r="E253" s="34" t="n">
        <f aca="false">IF(G253="LD50 (median)",1,IF(G253="LDLo (lowest)",0,IF(G253="LD",-1,"")))</f>
        <v>1</v>
      </c>
      <c r="F253" s="34" t="n">
        <f aca="false">IF(O253="🐀 Rat",1,IF(O253="🐭 Mouse",2,IF(O253="🐕 Dog",3,IF(O253="🐵 Monkey",5,IF(O253="🐈 Cat",4,IF(O253="🐇 Rabbit",6,IF(O253="🕊 Pigeon",7,IF(O253="🐹 Guinea Pig",8,IF(O253="🐔 Chicken",9,IF(O253="🐸 Frog",10,IF(O253="🍼 Mammal",10,0)))))))))))</f>
        <v>2</v>
      </c>
      <c r="G253" s="39" t="s">
        <v>47</v>
      </c>
      <c r="H253" s="39" t="s">
        <v>16</v>
      </c>
      <c r="I253" s="14" t="str">
        <f aca="false">IF(H253="IC",-0.3,"")</f>
        <v/>
      </c>
      <c r="J253" s="14" t="str">
        <f aca="false">IF(H253="IV",-0.2,"")</f>
        <v/>
      </c>
      <c r="K253" s="14" t="n">
        <f aca="false">IF(H253="IP",-0.1,"")</f>
        <v>-0.1</v>
      </c>
      <c r="L253" s="14" t="str">
        <f aca="false">IF(H253="IM",0.1,"")</f>
        <v/>
      </c>
      <c r="M253" s="14" t="str">
        <f aca="false">IF(H253="SC",0.2,"")</f>
        <v/>
      </c>
      <c r="N253" s="15" t="str">
        <f aca="false">IF(H253="???",0.2,"")</f>
        <v/>
      </c>
      <c r="O253" s="40" t="s">
        <v>22</v>
      </c>
      <c r="P253" s="17" t="str">
        <f aca="false">IF(SUM(Q253:AI253)&gt;0,"",IF(SUM(Q253:AI253)=0,IF(O253&gt;0,1,"")))</f>
        <v/>
      </c>
      <c r="Q253" s="16" t="n">
        <f aca="false">IF(O253="🐭 Mouse",2,"")</f>
        <v>2</v>
      </c>
      <c r="R253" s="16" t="str">
        <f aca="false">IF(O253="🕊 Pigeon",7,"")</f>
        <v/>
      </c>
      <c r="S253" s="16" t="str">
        <f aca="false">IF(O253="🐇 Rabbit",6,"")</f>
        <v/>
      </c>
      <c r="T253" s="16" t="str">
        <f aca="false">IF(O253="🍼 Mammal",16,"")</f>
        <v/>
      </c>
      <c r="U253" s="16" t="str">
        <f aca="false">IF(O253="🐀 Rat",1,"")</f>
        <v/>
      </c>
      <c r="V253" s="16" t="str">
        <f aca="false">IF(O253="🐕 Dog",3,"")</f>
        <v/>
      </c>
      <c r="W253" s="16" t="str">
        <f aca="false">IF(O253="🐹 Guinea Pig",8,"")</f>
        <v/>
      </c>
      <c r="X253" s="16" t="str">
        <f aca="false">IF(O253="🐔 Chicken",9,"")</f>
        <v/>
      </c>
      <c r="Y253" s="16" t="str">
        <f aca="false">IF(O253="🐵 Monkey",5,"")</f>
        <v/>
      </c>
      <c r="Z253" s="16" t="str">
        <f aca="false">IF(O253="🐸 Frog",10,"")</f>
        <v/>
      </c>
      <c r="AA253" s="16" t="str">
        <f aca="false">IF(O253="🐈 Cat",4,"")</f>
        <v/>
      </c>
      <c r="AB253" s="16" t="str">
        <f aca="false">IF(O253="Gecko",15,"")</f>
        <v/>
      </c>
      <c r="AC253" s="16" t="str">
        <f aca="false">IF(O253="Skink",14,"")</f>
        <v/>
      </c>
      <c r="AD253" s="16" t="str">
        <f aca="false">IF(O253="🐄 Cattle",17,"")</f>
        <v/>
      </c>
      <c r="AE253" s="16" t="str">
        <f aca="false">IF(O253="🐷 Pig",19,"")</f>
        <v/>
      </c>
      <c r="AF253" s="16" t="str">
        <f aca="false">IF(O253="Squirrel",11,"")</f>
        <v/>
      </c>
      <c r="AG253" s="16" t="str">
        <f aca="false">IF(O253="🐝 Honey Bee",20,"")</f>
        <v/>
      </c>
      <c r="AH253" s="16" t="str">
        <f aca="false">IF(O253="🦆 Duck",12,"")</f>
        <v/>
      </c>
      <c r="AI253" s="16" t="str">
        <f aca="false">IF(O253="🐦 Bird",13,"")</f>
        <v/>
      </c>
      <c r="AJ253" s="41" t="s">
        <v>368</v>
      </c>
      <c r="AK253" s="40"/>
      <c r="AL253" s="42" t="s">
        <v>351</v>
      </c>
      <c r="AM253" s="40" t="s">
        <v>59</v>
      </c>
      <c r="AN253" s="40" t="s">
        <v>354</v>
      </c>
    </row>
    <row r="254" customFormat="false" ht="30" hidden="false" customHeight="true" outlineLevel="0" collapsed="false">
      <c r="A254" s="38" t="s">
        <v>348</v>
      </c>
      <c r="B254" s="38" t="n">
        <v>17</v>
      </c>
      <c r="C254" s="32" t="n">
        <f aca="false">B254+IF(H254="IV",-0.2,IF(H254="IP",-0.1,IF(H254="IM",0.1,IF(H254="SC",0.2,IF(H254="IC (cerebral)",-0.3,0)))))</f>
        <v>16.9</v>
      </c>
      <c r="D254" s="33" t="n">
        <f aca="false">VALUE(MID(AJ254,1,FIND(" ",AJ254)))</f>
        <v>34.1</v>
      </c>
      <c r="E254" s="34" t="n">
        <f aca="false">IF(G254="LD50 (median)",1,IF(G254="LDLo (lowest)",0,IF(G254="LD",-1,"")))</f>
        <v>1</v>
      </c>
      <c r="F254" s="34" t="n">
        <f aca="false">IF(O254="🐀 Rat",1,IF(O254="🐭 Mouse",2,IF(O254="🐕 Dog",3,IF(O254="🐵 Monkey",5,IF(O254="🐈 Cat",4,IF(O254="🐇 Rabbit",6,IF(O254="🕊 Pigeon",7,IF(O254="🐹 Guinea Pig",8,IF(O254="🐔 Chicken",9,IF(O254="🐸 Frog",10,IF(O254="🍼 Mammal",10,0)))))))))))</f>
        <v>2</v>
      </c>
      <c r="G254" s="39" t="s">
        <v>47</v>
      </c>
      <c r="H254" s="39" t="s">
        <v>16</v>
      </c>
      <c r="I254" s="14" t="str">
        <f aca="false">IF(H254="IC",-0.3,"")</f>
        <v/>
      </c>
      <c r="J254" s="14" t="str">
        <f aca="false">IF(H254="IV",-0.2,"")</f>
        <v/>
      </c>
      <c r="K254" s="14" t="n">
        <f aca="false">IF(H254="IP",-0.1,"")</f>
        <v>-0.1</v>
      </c>
      <c r="L254" s="14" t="str">
        <f aca="false">IF(H254="IM",0.1,"")</f>
        <v/>
      </c>
      <c r="M254" s="14" t="str">
        <f aca="false">IF(H254="SC",0.2,"")</f>
        <v/>
      </c>
      <c r="N254" s="15" t="str">
        <f aca="false">IF(H254="???",0.2,"")</f>
        <v/>
      </c>
      <c r="O254" s="40" t="s">
        <v>22</v>
      </c>
      <c r="P254" s="17" t="str">
        <f aca="false">IF(SUM(Q254:AI254)&gt;0,"",IF(SUM(Q254:AI254)=0,IF(O254&gt;0,1,"")))</f>
        <v/>
      </c>
      <c r="Q254" s="16" t="n">
        <f aca="false">IF(O254="🐭 Mouse",2,"")</f>
        <v>2</v>
      </c>
      <c r="R254" s="16" t="str">
        <f aca="false">IF(O254="🕊 Pigeon",7,"")</f>
        <v/>
      </c>
      <c r="S254" s="16" t="str">
        <f aca="false">IF(O254="🐇 Rabbit",6,"")</f>
        <v/>
      </c>
      <c r="T254" s="16" t="str">
        <f aca="false">IF(O254="🍼 Mammal",16,"")</f>
        <v/>
      </c>
      <c r="U254" s="16" t="str">
        <f aca="false">IF(O254="🐀 Rat",1,"")</f>
        <v/>
      </c>
      <c r="V254" s="16" t="str">
        <f aca="false">IF(O254="🐕 Dog",3,"")</f>
        <v/>
      </c>
      <c r="W254" s="16" t="str">
        <f aca="false">IF(O254="🐹 Guinea Pig",8,"")</f>
        <v/>
      </c>
      <c r="X254" s="16" t="str">
        <f aca="false">IF(O254="🐔 Chicken",9,"")</f>
        <v/>
      </c>
      <c r="Y254" s="16" t="str">
        <f aca="false">IF(O254="🐵 Monkey",5,"")</f>
        <v/>
      </c>
      <c r="Z254" s="16" t="str">
        <f aca="false">IF(O254="🐸 Frog",10,"")</f>
        <v/>
      </c>
      <c r="AA254" s="16" t="str">
        <f aca="false">IF(O254="🐈 Cat",4,"")</f>
        <v/>
      </c>
      <c r="AB254" s="16" t="str">
        <f aca="false">IF(O254="Gecko",15,"")</f>
        <v/>
      </c>
      <c r="AC254" s="16" t="str">
        <f aca="false">IF(O254="Skink",14,"")</f>
        <v/>
      </c>
      <c r="AD254" s="16" t="str">
        <f aca="false">IF(O254="🐄 Cattle",17,"")</f>
        <v/>
      </c>
      <c r="AE254" s="16" t="str">
        <f aca="false">IF(O254="🐷 Pig",19,"")</f>
        <v/>
      </c>
      <c r="AF254" s="16" t="str">
        <f aca="false">IF(O254="Squirrel",11,"")</f>
        <v/>
      </c>
      <c r="AG254" s="16" t="str">
        <f aca="false">IF(O254="🐝 Honey Bee",20,"")</f>
        <v/>
      </c>
      <c r="AH254" s="16" t="str">
        <f aca="false">IF(O254="🦆 Duck",12,"")</f>
        <v/>
      </c>
      <c r="AI254" s="16" t="str">
        <f aca="false">IF(O254="🐦 Bird",13,"")</f>
        <v/>
      </c>
      <c r="AJ254" s="41" t="s">
        <v>369</v>
      </c>
      <c r="AK254" s="40" t="s">
        <v>365</v>
      </c>
      <c r="AL254" s="42" t="s">
        <v>318</v>
      </c>
      <c r="AM254" s="40" t="s">
        <v>51</v>
      </c>
      <c r="AN254" s="40"/>
    </row>
    <row r="255" customFormat="false" ht="30" hidden="false" customHeight="true" outlineLevel="0" collapsed="false">
      <c r="A255" s="38" t="s">
        <v>348</v>
      </c>
      <c r="B255" s="38" t="n">
        <v>17</v>
      </c>
      <c r="C255" s="32" t="n">
        <f aca="false">B255+IF(H255="IV",-0.2,IF(H255="IP",-0.1,IF(H255="IM",0.1,IF(H255="SC",0.2,IF(H255="IC (cerebral)",-0.3,0)))))</f>
        <v>16.8</v>
      </c>
      <c r="D255" s="33" t="n">
        <f aca="false">VALUE(MID(AJ255,1,FIND(" ",AJ255)))</f>
        <v>80</v>
      </c>
      <c r="E255" s="34" t="n">
        <f aca="false">IF(G255="LD50 (median)",1,IF(G255="LDLo (lowest)",0,IF(G255="LD",-1,"")))</f>
        <v>1</v>
      </c>
      <c r="F255" s="34" t="n">
        <f aca="false">IF(O255="🐀 Rat",1,IF(O255="🐭 Mouse",2,IF(O255="🐕 Dog",3,IF(O255="🐵 Monkey",5,IF(O255="🐈 Cat",4,IF(O255="🐇 Rabbit",6,IF(O255="🕊 Pigeon",7,IF(O255="🐹 Guinea Pig",8,IF(O255="🐔 Chicken",9,IF(O255="🐸 Frog",10,IF(O255="🍼 Mammal",10,0)))))))))))</f>
        <v>2</v>
      </c>
      <c r="G255" s="39" t="s">
        <v>47</v>
      </c>
      <c r="H255" s="39" t="s">
        <v>15</v>
      </c>
      <c r="I255" s="14" t="str">
        <f aca="false">IF(H255="IC",-0.3,"")</f>
        <v/>
      </c>
      <c r="J255" s="14" t="n">
        <f aca="false">IF(H255="IV",-0.2,"")</f>
        <v>-0.2</v>
      </c>
      <c r="K255" s="14" t="str">
        <f aca="false">IF(H255="IP",-0.1,"")</f>
        <v/>
      </c>
      <c r="L255" s="14" t="str">
        <f aca="false">IF(H255="IM",0.1,"")</f>
        <v/>
      </c>
      <c r="M255" s="14" t="str">
        <f aca="false">IF(H255="SC",0.2,"")</f>
        <v/>
      </c>
      <c r="N255" s="15" t="str">
        <f aca="false">IF(H255="???",0.2,"")</f>
        <v/>
      </c>
      <c r="O255" s="40" t="s">
        <v>22</v>
      </c>
      <c r="P255" s="17" t="str">
        <f aca="false">IF(SUM(Q255:AI255)&gt;0,"",IF(SUM(Q255:AI255)=0,IF(O255&gt;0,1,"")))</f>
        <v/>
      </c>
      <c r="Q255" s="16" t="n">
        <f aca="false">IF(O255="🐭 Mouse",2,"")</f>
        <v>2</v>
      </c>
      <c r="R255" s="16" t="str">
        <f aca="false">IF(O255="🕊 Pigeon",7,"")</f>
        <v/>
      </c>
      <c r="S255" s="16" t="str">
        <f aca="false">IF(O255="🐇 Rabbit",6,"")</f>
        <v/>
      </c>
      <c r="T255" s="16" t="str">
        <f aca="false">IF(O255="🍼 Mammal",16,"")</f>
        <v/>
      </c>
      <c r="U255" s="16" t="str">
        <f aca="false">IF(O255="🐀 Rat",1,"")</f>
        <v/>
      </c>
      <c r="V255" s="16" t="str">
        <f aca="false">IF(O255="🐕 Dog",3,"")</f>
        <v/>
      </c>
      <c r="W255" s="16" t="str">
        <f aca="false">IF(O255="🐹 Guinea Pig",8,"")</f>
        <v/>
      </c>
      <c r="X255" s="16" t="str">
        <f aca="false">IF(O255="🐔 Chicken",9,"")</f>
        <v/>
      </c>
      <c r="Y255" s="16" t="str">
        <f aca="false">IF(O255="🐵 Monkey",5,"")</f>
        <v/>
      </c>
      <c r="Z255" s="16" t="str">
        <f aca="false">IF(O255="🐸 Frog",10,"")</f>
        <v/>
      </c>
      <c r="AA255" s="16" t="str">
        <f aca="false">IF(O255="🐈 Cat",4,"")</f>
        <v/>
      </c>
      <c r="AB255" s="16" t="str">
        <f aca="false">IF(O255="Gecko",15,"")</f>
        <v/>
      </c>
      <c r="AC255" s="16" t="str">
        <f aca="false">IF(O255="Skink",14,"")</f>
        <v/>
      </c>
      <c r="AD255" s="16" t="str">
        <f aca="false">IF(O255="🐄 Cattle",17,"")</f>
        <v/>
      </c>
      <c r="AE255" s="16" t="str">
        <f aca="false">IF(O255="🐷 Pig",19,"")</f>
        <v/>
      </c>
      <c r="AF255" s="16" t="str">
        <f aca="false">IF(O255="Squirrel",11,"")</f>
        <v/>
      </c>
      <c r="AG255" s="16" t="str">
        <f aca="false">IF(O255="🐝 Honey Bee",20,"")</f>
        <v/>
      </c>
      <c r="AH255" s="16" t="str">
        <f aca="false">IF(O255="🦆 Duck",12,"")</f>
        <v/>
      </c>
      <c r="AI255" s="16" t="str">
        <f aca="false">IF(O255="🐦 Bird",13,"")</f>
        <v/>
      </c>
      <c r="AJ255" s="41" t="s">
        <v>370</v>
      </c>
      <c r="AK255" s="40" t="s">
        <v>371</v>
      </c>
      <c r="AL255" s="42" t="s">
        <v>318</v>
      </c>
      <c r="AM255" s="40" t="s">
        <v>51</v>
      </c>
      <c r="AN255" s="40"/>
    </row>
    <row r="256" customFormat="false" ht="15.75" hidden="false" customHeight="false" outlineLevel="0" collapsed="false">
      <c r="C256" s="32"/>
      <c r="D256" s="33"/>
      <c r="E256" s="34"/>
      <c r="F256" s="34"/>
      <c r="G256" s="0"/>
      <c r="H256" s="0"/>
      <c r="I256" s="14" t="str">
        <f aca="false">IF(H256="IC",-0.3,"")</f>
        <v/>
      </c>
      <c r="J256" s="14" t="str">
        <f aca="false">IF(H256="IV",-0.2,"")</f>
        <v/>
      </c>
      <c r="K256" s="14" t="str">
        <f aca="false">IF(H256="IP",-0.1,"")</f>
        <v/>
      </c>
      <c r="L256" s="14" t="str">
        <f aca="false">IF(H256="IM",0.1,"")</f>
        <v/>
      </c>
      <c r="M256" s="14" t="str">
        <f aca="false">IF(H256="SC",0.2,"")</f>
        <v/>
      </c>
      <c r="N256" s="15" t="str">
        <f aca="false">IF(H256="???",0.2,"")</f>
        <v/>
      </c>
      <c r="O256" s="0"/>
      <c r="P256" s="17" t="str">
        <f aca="false">IF(SUM(Q256:AI256)&gt;0,"",IF(SUM(Q256:AI256)=0,IF(O256&gt;0,1,"")))</f>
        <v/>
      </c>
      <c r="Q256" s="16" t="str">
        <f aca="false">IF(O256="🐭 Mouse",2,"")</f>
        <v/>
      </c>
      <c r="R256" s="16" t="str">
        <f aca="false">IF(O256="🕊 Pigeon",7,"")</f>
        <v/>
      </c>
      <c r="S256" s="16" t="str">
        <f aca="false">IF(O256="🐇 Rabbit",6,"")</f>
        <v/>
      </c>
      <c r="T256" s="16" t="str">
        <f aca="false">IF(O256="🍼 Mammal",16,"")</f>
        <v/>
      </c>
      <c r="U256" s="16" t="str">
        <f aca="false">IF(O256="🐀 Rat",1,"")</f>
        <v/>
      </c>
      <c r="V256" s="16" t="str">
        <f aca="false">IF(O256="🐕 Dog",3,"")</f>
        <v/>
      </c>
      <c r="W256" s="16" t="str">
        <f aca="false">IF(O256="🐹 Guinea Pig",8,"")</f>
        <v/>
      </c>
      <c r="X256" s="16" t="str">
        <f aca="false">IF(O256="🐔 Chicken",9,"")</f>
        <v/>
      </c>
      <c r="Y256" s="16" t="str">
        <f aca="false">IF(O256="🐵 Monkey",5,"")</f>
        <v/>
      </c>
      <c r="Z256" s="16" t="str">
        <f aca="false">IF(O256="🐸 Frog",10,"")</f>
        <v/>
      </c>
      <c r="AA256" s="16" t="str">
        <f aca="false">IF(O256="🐈 Cat",4,"")</f>
        <v/>
      </c>
      <c r="AB256" s="16" t="str">
        <f aca="false">IF(O256="Gecko",15,"")</f>
        <v/>
      </c>
      <c r="AC256" s="16" t="str">
        <f aca="false">IF(O256="Skink",14,"")</f>
        <v/>
      </c>
      <c r="AD256" s="16" t="str">
        <f aca="false">IF(O256="🐄 Cattle",17,"")</f>
        <v/>
      </c>
      <c r="AE256" s="16" t="str">
        <f aca="false">IF(O256="🐷 Pig",19,"")</f>
        <v/>
      </c>
      <c r="AF256" s="16" t="str">
        <f aca="false">IF(O256="Squirrel",11,"")</f>
        <v/>
      </c>
      <c r="AG256" s="16" t="str">
        <f aca="false">IF(O256="🐝 Honey Bee",20,"")</f>
        <v/>
      </c>
      <c r="AH256" s="16" t="str">
        <f aca="false">IF(O256="🦆 Duck",12,"")</f>
        <v/>
      </c>
      <c r="AI256" s="16" t="str">
        <f aca="false">IF(O256="🐦 Bird",13,"")</f>
        <v/>
      </c>
      <c r="AJ256" s="0"/>
      <c r="AK256" s="0"/>
      <c r="AL256" s="0"/>
      <c r="AM256" s="0"/>
      <c r="AN256" s="0"/>
    </row>
    <row r="257" customFormat="false" ht="15" hidden="false" customHeight="true" outlineLevel="0" collapsed="false">
      <c r="A257" s="38" t="s">
        <v>372</v>
      </c>
      <c r="B257" s="38" t="n">
        <v>18</v>
      </c>
      <c r="C257" s="32" t="n">
        <f aca="false">B257+IF(H257="IV",-0.2,IF(H257="IP",-0.1,IF(H257="IM",0.1,IF(H257="SC",0.2,IF(H257="IC (cerebral)",-0.3,0)))))</f>
        <v>18.2</v>
      </c>
      <c r="D257" s="33" t="n">
        <f aca="false">VALUE(MID(AJ257,1,FIND(" ",AJ257)))</f>
        <v>0.055</v>
      </c>
      <c r="E257" s="34" t="n">
        <f aca="false">IF(G257="LD50 (median)",1,IF(G257="LDLo (lowest)",0,IF(G257="LD",-1,"")))</f>
        <v>1</v>
      </c>
      <c r="F257" s="34" t="n">
        <f aca="false">IF(O257="🐀 Rat",1,IF(O257="🐭 Mouse",2,IF(O257="🐕 Dog",3,IF(O257="🐵 Monkey",5,IF(O257="🐈 Cat",4,IF(O257="🐇 Rabbit",6,IF(O257="🕊 Pigeon",7,IF(O257="🐹 Guinea Pig",8,IF(O257="🐔 Chicken",9,IF(O257="🐸 Frog",10,IF(O257="🍼 Mammal",10,0)))))))))))</f>
        <v>2</v>
      </c>
      <c r="G257" s="39" t="s">
        <v>47</v>
      </c>
      <c r="H257" s="39" t="s">
        <v>18</v>
      </c>
      <c r="I257" s="14" t="str">
        <f aca="false">IF(H257="IC",-0.3,"")</f>
        <v/>
      </c>
      <c r="J257" s="14" t="str">
        <f aca="false">IF(H257="IV",-0.2,"")</f>
        <v/>
      </c>
      <c r="K257" s="14" t="str">
        <f aca="false">IF(H257="IP",-0.1,"")</f>
        <v/>
      </c>
      <c r="L257" s="14" t="str">
        <f aca="false">IF(H257="IM",0.1,"")</f>
        <v/>
      </c>
      <c r="M257" s="14" t="n">
        <f aca="false">IF(H257="SC",0.2,"")</f>
        <v>0.2</v>
      </c>
      <c r="N257" s="15" t="str">
        <f aca="false">IF(H257="???",0.2,"")</f>
        <v/>
      </c>
      <c r="O257" s="40" t="s">
        <v>22</v>
      </c>
      <c r="P257" s="17" t="str">
        <f aca="false">IF(SUM(Q257:AI257)&gt;0,"",IF(SUM(Q257:AI257)=0,IF(O257&gt;0,1,"")))</f>
        <v/>
      </c>
      <c r="Q257" s="16" t="n">
        <f aca="false">IF(O257="🐭 Mouse",2,"")</f>
        <v>2</v>
      </c>
      <c r="R257" s="16" t="str">
        <f aca="false">IF(O257="🕊 Pigeon",7,"")</f>
        <v/>
      </c>
      <c r="S257" s="16" t="str">
        <f aca="false">IF(O257="🐇 Rabbit",6,"")</f>
        <v/>
      </c>
      <c r="T257" s="16" t="str">
        <f aca="false">IF(O257="🍼 Mammal",16,"")</f>
        <v/>
      </c>
      <c r="U257" s="16" t="str">
        <f aca="false">IF(O257="🐀 Rat",1,"")</f>
        <v/>
      </c>
      <c r="V257" s="16" t="str">
        <f aca="false">IF(O257="🐕 Dog",3,"")</f>
        <v/>
      </c>
      <c r="W257" s="16" t="str">
        <f aca="false">IF(O257="🐹 Guinea Pig",8,"")</f>
        <v/>
      </c>
      <c r="X257" s="16" t="str">
        <f aca="false">IF(O257="🐔 Chicken",9,"")</f>
        <v/>
      </c>
      <c r="Y257" s="16" t="str">
        <f aca="false">IF(O257="🐵 Monkey",5,"")</f>
        <v/>
      </c>
      <c r="Z257" s="16" t="str">
        <f aca="false">IF(O257="🐸 Frog",10,"")</f>
        <v/>
      </c>
      <c r="AA257" s="16" t="str">
        <f aca="false">IF(O257="🐈 Cat",4,"")</f>
        <v/>
      </c>
      <c r="AB257" s="16" t="str">
        <f aca="false">IF(O257="Gecko",15,"")</f>
        <v/>
      </c>
      <c r="AC257" s="16" t="str">
        <f aca="false">IF(O257="Skink",14,"")</f>
        <v/>
      </c>
      <c r="AD257" s="16" t="str">
        <f aca="false">IF(O257="🐄 Cattle",17,"")</f>
        <v/>
      </c>
      <c r="AE257" s="16" t="str">
        <f aca="false">IF(O257="🐷 Pig",19,"")</f>
        <v/>
      </c>
      <c r="AF257" s="16" t="str">
        <f aca="false">IF(O257="Squirrel",11,"")</f>
        <v/>
      </c>
      <c r="AG257" s="16" t="str">
        <f aca="false">IF(O257="🐝 Honey Bee",20,"")</f>
        <v/>
      </c>
      <c r="AH257" s="16" t="str">
        <f aca="false">IF(O257="🦆 Duck",12,"")</f>
        <v/>
      </c>
      <c r="AI257" s="16" t="str">
        <f aca="false">IF(O257="🐦 Bird",13,"")</f>
        <v/>
      </c>
      <c r="AJ257" s="41" t="s">
        <v>373</v>
      </c>
      <c r="AK257" s="40" t="s">
        <v>374</v>
      </c>
      <c r="AL257" s="42" t="s">
        <v>375</v>
      </c>
      <c r="AM257" s="40" t="s">
        <v>51</v>
      </c>
      <c r="AN257" s="40"/>
    </row>
    <row r="258" customFormat="false" ht="15" hidden="false" customHeight="true" outlineLevel="0" collapsed="false">
      <c r="A258" s="38" t="s">
        <v>372</v>
      </c>
      <c r="B258" s="38" t="n">
        <v>18</v>
      </c>
      <c r="C258" s="32" t="n">
        <f aca="false">B258+IF(H258="IV",-0.2,IF(H258="IP",-0.1,IF(H258="IM",0.1,IF(H258="SC",0.2,IF(H258="IC (cerebral)",-0.3,0)))))</f>
        <v>18.2</v>
      </c>
      <c r="D258" s="33" t="n">
        <f aca="false">VALUE(MID(AJ258,1,FIND(" ",AJ258)))</f>
        <v>0.082</v>
      </c>
      <c r="E258" s="34" t="n">
        <f aca="false">IF(G258="LD50 (median)",1,IF(G258="LDLo (lowest)",0,IF(G258="LD",-1,"")))</f>
        <v>1</v>
      </c>
      <c r="F258" s="34" t="n">
        <f aca="false">IF(O258="🐀 Rat",1,IF(O258="🐭 Mouse",2,IF(O258="🐕 Dog",3,IF(O258="🐵 Monkey",5,IF(O258="🐈 Cat",4,IF(O258="🐇 Rabbit",6,IF(O258="🕊 Pigeon",7,IF(O258="🐹 Guinea Pig",8,IF(O258="🐔 Chicken",9,IF(O258="🐸 Frog",10,IF(O258="🍼 Mammal",10,0)))))))))))</f>
        <v>2</v>
      </c>
      <c r="G258" s="39" t="s">
        <v>47</v>
      </c>
      <c r="H258" s="39" t="s">
        <v>18</v>
      </c>
      <c r="I258" s="14" t="str">
        <f aca="false">IF(H258="IC",-0.3,"")</f>
        <v/>
      </c>
      <c r="J258" s="14" t="str">
        <f aca="false">IF(H258="IV",-0.2,"")</f>
        <v/>
      </c>
      <c r="K258" s="14" t="str">
        <f aca="false">IF(H258="IP",-0.1,"")</f>
        <v/>
      </c>
      <c r="L258" s="14" t="str">
        <f aca="false">IF(H258="IM",0.1,"")</f>
        <v/>
      </c>
      <c r="M258" s="14" t="n">
        <f aca="false">IF(H258="SC",0.2,"")</f>
        <v>0.2</v>
      </c>
      <c r="N258" s="15" t="str">
        <f aca="false">IF(H258="???",0.2,"")</f>
        <v/>
      </c>
      <c r="O258" s="40" t="s">
        <v>22</v>
      </c>
      <c r="P258" s="17" t="str">
        <f aca="false">IF(SUM(Q258:AI258)&gt;0,"",IF(SUM(Q258:AI258)=0,IF(O258&gt;0,1,"")))</f>
        <v/>
      </c>
      <c r="Q258" s="16" t="n">
        <f aca="false">IF(O258="🐭 Mouse",2,"")</f>
        <v>2</v>
      </c>
      <c r="R258" s="16" t="str">
        <f aca="false">IF(O258="🕊 Pigeon",7,"")</f>
        <v/>
      </c>
      <c r="S258" s="16" t="str">
        <f aca="false">IF(O258="🐇 Rabbit",6,"")</f>
        <v/>
      </c>
      <c r="T258" s="16" t="str">
        <f aca="false">IF(O258="🍼 Mammal",16,"")</f>
        <v/>
      </c>
      <c r="U258" s="16" t="str">
        <f aca="false">IF(O258="🐀 Rat",1,"")</f>
        <v/>
      </c>
      <c r="V258" s="16" t="str">
        <f aca="false">IF(O258="🐕 Dog",3,"")</f>
        <v/>
      </c>
      <c r="W258" s="16" t="str">
        <f aca="false">IF(O258="🐹 Guinea Pig",8,"")</f>
        <v/>
      </c>
      <c r="X258" s="16" t="str">
        <f aca="false">IF(O258="🐔 Chicken",9,"")</f>
        <v/>
      </c>
      <c r="Y258" s="16" t="str">
        <f aca="false">IF(O258="🐵 Monkey",5,"")</f>
        <v/>
      </c>
      <c r="Z258" s="16" t="str">
        <f aca="false">IF(O258="🐸 Frog",10,"")</f>
        <v/>
      </c>
      <c r="AA258" s="16" t="str">
        <f aca="false">IF(O258="🐈 Cat",4,"")</f>
        <v/>
      </c>
      <c r="AB258" s="16" t="str">
        <f aca="false">IF(O258="Gecko",15,"")</f>
        <v/>
      </c>
      <c r="AC258" s="16" t="str">
        <f aca="false">IF(O258="Skink",14,"")</f>
        <v/>
      </c>
      <c r="AD258" s="16" t="str">
        <f aca="false">IF(O258="🐄 Cattle",17,"")</f>
        <v/>
      </c>
      <c r="AE258" s="16" t="str">
        <f aca="false">IF(O258="🐷 Pig",19,"")</f>
        <v/>
      </c>
      <c r="AF258" s="16" t="str">
        <f aca="false">IF(O258="Squirrel",11,"")</f>
        <v/>
      </c>
      <c r="AG258" s="16" t="str">
        <f aca="false">IF(O258="🐝 Honey Bee",20,"")</f>
        <v/>
      </c>
      <c r="AH258" s="16" t="str">
        <f aca="false">IF(O258="🦆 Duck",12,"")</f>
        <v/>
      </c>
      <c r="AI258" s="16" t="str">
        <f aca="false">IF(O258="🐦 Bird",13,"")</f>
        <v/>
      </c>
      <c r="AJ258" s="41" t="s">
        <v>376</v>
      </c>
      <c r="AK258" s="40" t="s">
        <v>374</v>
      </c>
      <c r="AL258" s="42" t="s">
        <v>375</v>
      </c>
      <c r="AM258" s="40" t="s">
        <v>51</v>
      </c>
      <c r="AN258" s="40"/>
    </row>
    <row r="259" customFormat="false" ht="15" hidden="false" customHeight="true" outlineLevel="0" collapsed="false">
      <c r="A259" s="38" t="s">
        <v>372</v>
      </c>
      <c r="B259" s="38" t="n">
        <v>18</v>
      </c>
      <c r="C259" s="32" t="n">
        <f aca="false">B259+IF(H259="IV",-0.2,IF(H259="IP",-0.1,IF(H259="IM",0.1,IF(H259="SC",0.2,IF(H259="IC (cerebral)",-0.3,0)))))</f>
        <v>17.8</v>
      </c>
      <c r="D259" s="33" t="n">
        <f aca="false">VALUE(MID(AJ259,1,FIND(" ",AJ259)))</f>
        <v>0.09</v>
      </c>
      <c r="E259" s="34" t="n">
        <f aca="false">IF(G259="LD50 (median)",1,IF(G259="LDLo (lowest)",0,IF(G259="LD",-1,"")))</f>
        <v>1</v>
      </c>
      <c r="F259" s="34" t="n">
        <f aca="false">IF(O259="🐀 Rat",1,IF(O259="🐭 Mouse",2,IF(O259="🐕 Dog",3,IF(O259="🐵 Monkey",5,IF(O259="🐈 Cat",4,IF(O259="🐇 Rabbit",6,IF(O259="🕊 Pigeon",7,IF(O259="🐹 Guinea Pig",8,IF(O259="🐔 Chicken",9,IF(O259="🐸 Frog",10,IF(O259="🍼 Mammal",10,0)))))))))))</f>
        <v>2</v>
      </c>
      <c r="G259" s="39" t="s">
        <v>47</v>
      </c>
      <c r="H259" s="39" t="s">
        <v>15</v>
      </c>
      <c r="I259" s="14" t="str">
        <f aca="false">IF(H259="IC",-0.3,"")</f>
        <v/>
      </c>
      <c r="J259" s="14" t="n">
        <f aca="false">IF(H259="IV",-0.2,"")</f>
        <v>-0.2</v>
      </c>
      <c r="K259" s="14" t="str">
        <f aca="false">IF(H259="IP",-0.1,"")</f>
        <v/>
      </c>
      <c r="L259" s="14" t="str">
        <f aca="false">IF(H259="IM",0.1,"")</f>
        <v/>
      </c>
      <c r="M259" s="14" t="str">
        <f aca="false">IF(H259="SC",0.2,"")</f>
        <v/>
      </c>
      <c r="N259" s="15" t="str">
        <f aca="false">IF(H259="???",0.2,"")</f>
        <v/>
      </c>
      <c r="O259" s="40" t="s">
        <v>22</v>
      </c>
      <c r="P259" s="17" t="str">
        <f aca="false">IF(SUM(Q259:AI259)&gt;0,"",IF(SUM(Q259:AI259)=0,IF(O259&gt;0,1,"")))</f>
        <v/>
      </c>
      <c r="Q259" s="16" t="n">
        <f aca="false">IF(O259="🐭 Mouse",2,"")</f>
        <v>2</v>
      </c>
      <c r="R259" s="16" t="str">
        <f aca="false">IF(O259="🕊 Pigeon",7,"")</f>
        <v/>
      </c>
      <c r="S259" s="16" t="str">
        <f aca="false">IF(O259="🐇 Rabbit",6,"")</f>
        <v/>
      </c>
      <c r="T259" s="16" t="str">
        <f aca="false">IF(O259="🍼 Mammal",16,"")</f>
        <v/>
      </c>
      <c r="U259" s="16" t="str">
        <f aca="false">IF(O259="🐀 Rat",1,"")</f>
        <v/>
      </c>
      <c r="V259" s="16" t="str">
        <f aca="false">IF(O259="🐕 Dog",3,"")</f>
        <v/>
      </c>
      <c r="W259" s="16" t="str">
        <f aca="false">IF(O259="🐹 Guinea Pig",8,"")</f>
        <v/>
      </c>
      <c r="X259" s="16" t="str">
        <f aca="false">IF(O259="🐔 Chicken",9,"")</f>
        <v/>
      </c>
      <c r="Y259" s="16" t="str">
        <f aca="false">IF(O259="🐵 Monkey",5,"")</f>
        <v/>
      </c>
      <c r="Z259" s="16" t="str">
        <f aca="false">IF(O259="🐸 Frog",10,"")</f>
        <v/>
      </c>
      <c r="AA259" s="16" t="str">
        <f aca="false">IF(O259="🐈 Cat",4,"")</f>
        <v/>
      </c>
      <c r="AB259" s="16" t="str">
        <f aca="false">IF(O259="Gecko",15,"")</f>
        <v/>
      </c>
      <c r="AC259" s="16" t="str">
        <f aca="false">IF(O259="Skink",14,"")</f>
        <v/>
      </c>
      <c r="AD259" s="16" t="str">
        <f aca="false">IF(O259="🐄 Cattle",17,"")</f>
        <v/>
      </c>
      <c r="AE259" s="16" t="str">
        <f aca="false">IF(O259="🐷 Pig",19,"")</f>
        <v/>
      </c>
      <c r="AF259" s="16" t="str">
        <f aca="false">IF(O259="Squirrel",11,"")</f>
        <v/>
      </c>
      <c r="AG259" s="16" t="str">
        <f aca="false">IF(O259="🐝 Honey Bee",20,"")</f>
        <v/>
      </c>
      <c r="AH259" s="16" t="str">
        <f aca="false">IF(O259="🦆 Duck",12,"")</f>
        <v/>
      </c>
      <c r="AI259" s="16" t="str">
        <f aca="false">IF(O259="🐦 Bird",13,"")</f>
        <v/>
      </c>
      <c r="AJ259" s="41" t="s">
        <v>215</v>
      </c>
      <c r="AK259" s="40" t="s">
        <v>374</v>
      </c>
      <c r="AL259" s="42" t="s">
        <v>375</v>
      </c>
      <c r="AM259" s="40" t="s">
        <v>51</v>
      </c>
      <c r="AN259" s="40"/>
    </row>
    <row r="260" customFormat="false" ht="15" hidden="false" customHeight="true" outlineLevel="0" collapsed="false">
      <c r="A260" s="38" t="s">
        <v>372</v>
      </c>
      <c r="B260" s="38" t="n">
        <v>18</v>
      </c>
      <c r="C260" s="32" t="n">
        <f aca="false">B260+IF(H260="IV",-0.2,IF(H260="IP",-0.1,IF(H260="IM",0.1,IF(H260="SC",0.2,IF(H260="IC (cerebral)",-0.3,0)))))</f>
        <v>17.8</v>
      </c>
      <c r="D260" s="33" t="n">
        <f aca="false">VALUE(MID(AJ260,1,FIND(" ",AJ260)))</f>
        <v>0.44</v>
      </c>
      <c r="E260" s="34" t="n">
        <f aca="false">IF(G260="LD50 (median)",1,IF(G260="LDLo (lowest)",0,IF(G260="LD",-1,"")))</f>
        <v>1</v>
      </c>
      <c r="F260" s="34" t="n">
        <f aca="false">IF(O260="🐀 Rat",1,IF(O260="🐭 Mouse",2,IF(O260="🐕 Dog",3,IF(O260="🐵 Monkey",5,IF(O260="🐈 Cat",4,IF(O260="🐇 Rabbit",6,IF(O260="🕊 Pigeon",7,IF(O260="🐹 Guinea Pig",8,IF(O260="🐔 Chicken",9,IF(O260="🐸 Frog",10,IF(O260="🍼 Mammal",10,0)))))))))))</f>
        <v>2</v>
      </c>
      <c r="G260" s="39" t="s">
        <v>47</v>
      </c>
      <c r="H260" s="39" t="s">
        <v>15</v>
      </c>
      <c r="I260" s="14" t="str">
        <f aca="false">IF(H260="IC",-0.3,"")</f>
        <v/>
      </c>
      <c r="J260" s="14" t="n">
        <f aca="false">IF(H260="IV",-0.2,"")</f>
        <v>-0.2</v>
      </c>
      <c r="K260" s="14" t="str">
        <f aca="false">IF(H260="IP",-0.1,"")</f>
        <v/>
      </c>
      <c r="L260" s="14" t="str">
        <f aca="false">IF(H260="IM",0.1,"")</f>
        <v/>
      </c>
      <c r="M260" s="14" t="str">
        <f aca="false">IF(H260="SC",0.2,"")</f>
        <v/>
      </c>
      <c r="N260" s="15" t="str">
        <f aca="false">IF(H260="???",0.2,"")</f>
        <v/>
      </c>
      <c r="O260" s="40" t="s">
        <v>22</v>
      </c>
      <c r="P260" s="17" t="str">
        <f aca="false">IF(SUM(Q260:AI260)&gt;0,"",IF(SUM(Q260:AI260)=0,IF(O260&gt;0,1,"")))</f>
        <v/>
      </c>
      <c r="Q260" s="16" t="n">
        <f aca="false">IF(O260="🐭 Mouse",2,"")</f>
        <v>2</v>
      </c>
      <c r="R260" s="16" t="str">
        <f aca="false">IF(O260="🕊 Pigeon",7,"")</f>
        <v/>
      </c>
      <c r="S260" s="16" t="str">
        <f aca="false">IF(O260="🐇 Rabbit",6,"")</f>
        <v/>
      </c>
      <c r="T260" s="16" t="str">
        <f aca="false">IF(O260="🍼 Mammal",16,"")</f>
        <v/>
      </c>
      <c r="U260" s="16" t="str">
        <f aca="false">IF(O260="🐀 Rat",1,"")</f>
        <v/>
      </c>
      <c r="V260" s="16" t="str">
        <f aca="false">IF(O260="🐕 Dog",3,"")</f>
        <v/>
      </c>
      <c r="W260" s="16" t="str">
        <f aca="false">IF(O260="🐹 Guinea Pig",8,"")</f>
        <v/>
      </c>
      <c r="X260" s="16" t="str">
        <f aca="false">IF(O260="🐔 Chicken",9,"")</f>
        <v/>
      </c>
      <c r="Y260" s="16" t="str">
        <f aca="false">IF(O260="🐵 Monkey",5,"")</f>
        <v/>
      </c>
      <c r="Z260" s="16" t="str">
        <f aca="false">IF(O260="🐸 Frog",10,"")</f>
        <v/>
      </c>
      <c r="AA260" s="16" t="str">
        <f aca="false">IF(O260="🐈 Cat",4,"")</f>
        <v/>
      </c>
      <c r="AB260" s="16" t="str">
        <f aca="false">IF(O260="Gecko",15,"")</f>
        <v/>
      </c>
      <c r="AC260" s="16" t="str">
        <f aca="false">IF(O260="Skink",14,"")</f>
        <v/>
      </c>
      <c r="AD260" s="16" t="str">
        <f aca="false">IF(O260="🐄 Cattle",17,"")</f>
        <v/>
      </c>
      <c r="AE260" s="16" t="str">
        <f aca="false">IF(O260="🐷 Pig",19,"")</f>
        <v/>
      </c>
      <c r="AF260" s="16" t="str">
        <f aca="false">IF(O260="Squirrel",11,"")</f>
        <v/>
      </c>
      <c r="AG260" s="16" t="str">
        <f aca="false">IF(O260="🐝 Honey Bee",20,"")</f>
        <v/>
      </c>
      <c r="AH260" s="16" t="str">
        <f aca="false">IF(O260="🦆 Duck",12,"")</f>
        <v/>
      </c>
      <c r="AI260" s="16" t="str">
        <f aca="false">IF(O260="🐦 Bird",13,"")</f>
        <v/>
      </c>
      <c r="AJ260" s="41" t="s">
        <v>143</v>
      </c>
      <c r="AK260" s="40" t="s">
        <v>374</v>
      </c>
      <c r="AL260" s="42" t="s">
        <v>375</v>
      </c>
      <c r="AM260" s="40" t="s">
        <v>51</v>
      </c>
      <c r="AN260" s="48"/>
    </row>
    <row r="261" customFormat="false" ht="15.75" hidden="false" customHeight="false" outlineLevel="0" collapsed="false">
      <c r="C261" s="32"/>
      <c r="D261" s="33"/>
      <c r="E261" s="34"/>
      <c r="F261" s="34"/>
      <c r="G261" s="0"/>
      <c r="H261" s="0"/>
      <c r="I261" s="14" t="str">
        <f aca="false">IF(H261="IC",-0.3,"")</f>
        <v/>
      </c>
      <c r="J261" s="14" t="str">
        <f aca="false">IF(H261="IV",-0.2,"")</f>
        <v/>
      </c>
      <c r="K261" s="14" t="str">
        <f aca="false">IF(H261="IP",-0.1,"")</f>
        <v/>
      </c>
      <c r="L261" s="14" t="str">
        <f aca="false">IF(H261="IM",0.1,"")</f>
        <v/>
      </c>
      <c r="M261" s="14" t="str">
        <f aca="false">IF(H261="SC",0.2,"")</f>
        <v/>
      </c>
      <c r="N261" s="15" t="str">
        <f aca="false">IF(H261="???",0.2,"")</f>
        <v/>
      </c>
      <c r="O261" s="0"/>
      <c r="P261" s="17" t="str">
        <f aca="false">IF(SUM(Q261:AI261)&gt;0,"",IF(SUM(Q261:AI261)=0,IF(O261&gt;0,1,"")))</f>
        <v/>
      </c>
      <c r="Q261" s="16" t="str">
        <f aca="false">IF(O261="🐭 Mouse",2,"")</f>
        <v/>
      </c>
      <c r="R261" s="16" t="str">
        <f aca="false">IF(O261="🕊 Pigeon",7,"")</f>
        <v/>
      </c>
      <c r="S261" s="16" t="str">
        <f aca="false">IF(O261="🐇 Rabbit",6,"")</f>
        <v/>
      </c>
      <c r="T261" s="16" t="str">
        <f aca="false">IF(O261="🍼 Mammal",16,"")</f>
        <v/>
      </c>
      <c r="U261" s="16" t="str">
        <f aca="false">IF(O261="🐀 Rat",1,"")</f>
        <v/>
      </c>
      <c r="V261" s="16" t="str">
        <f aca="false">IF(O261="🐕 Dog",3,"")</f>
        <v/>
      </c>
      <c r="W261" s="16" t="str">
        <f aca="false">IF(O261="🐹 Guinea Pig",8,"")</f>
        <v/>
      </c>
      <c r="X261" s="16" t="str">
        <f aca="false">IF(O261="🐔 Chicken",9,"")</f>
        <v/>
      </c>
      <c r="Y261" s="16" t="str">
        <f aca="false">IF(O261="🐵 Monkey",5,"")</f>
        <v/>
      </c>
      <c r="Z261" s="16" t="str">
        <f aca="false">IF(O261="🐸 Frog",10,"")</f>
        <v/>
      </c>
      <c r="AA261" s="16" t="str">
        <f aca="false">IF(O261="🐈 Cat",4,"")</f>
        <v/>
      </c>
      <c r="AB261" s="16" t="str">
        <f aca="false">IF(O261="Gecko",15,"")</f>
        <v/>
      </c>
      <c r="AC261" s="16" t="str">
        <f aca="false">IF(O261="Skink",14,"")</f>
        <v/>
      </c>
      <c r="AD261" s="16" t="str">
        <f aca="false">IF(O261="🐄 Cattle",17,"")</f>
        <v/>
      </c>
      <c r="AE261" s="16" t="str">
        <f aca="false">IF(O261="🐷 Pig",19,"")</f>
        <v/>
      </c>
      <c r="AF261" s="16" t="str">
        <f aca="false">IF(O261="Squirrel",11,"")</f>
        <v/>
      </c>
      <c r="AG261" s="16" t="str">
        <f aca="false">IF(O261="🐝 Honey Bee",20,"")</f>
        <v/>
      </c>
      <c r="AH261" s="16" t="str">
        <f aca="false">IF(O261="🦆 Duck",12,"")</f>
        <v/>
      </c>
      <c r="AI261" s="16" t="str">
        <f aca="false">IF(O261="🐦 Bird",13,"")</f>
        <v/>
      </c>
      <c r="AJ261" s="0"/>
      <c r="AK261" s="0"/>
      <c r="AL261" s="0"/>
      <c r="AM261" s="0"/>
      <c r="AN261" s="0"/>
    </row>
    <row r="262" customFormat="false" ht="45" hidden="false" customHeight="true" outlineLevel="0" collapsed="false">
      <c r="A262" s="38" t="s">
        <v>377</v>
      </c>
      <c r="B262" s="38" t="n">
        <v>19</v>
      </c>
      <c r="C262" s="32" t="n">
        <f aca="false">B262+IF(H262="IV",-0.2,IF(H262="IP",-0.1,IF(H262="IM",0.1,IF(H262="SC",0.2,IF(H262="IC (cerebral)",-0.3,0)))))</f>
        <v>18.8</v>
      </c>
      <c r="D262" s="33" t="n">
        <f aca="false">VALUE(MID(AJ262,1,FIND(" ",AJ262)))</f>
        <v>0.093</v>
      </c>
      <c r="E262" s="34" t="n">
        <f aca="false">IF(G262="LD50 (median)",1,IF(G262="LDLo (lowest)",0,IF(G262="LD",-1,"")))</f>
        <v>1</v>
      </c>
      <c r="F262" s="34" t="n">
        <f aca="false">IF(O262="🐀 Rat",1,IF(O262="🐭 Mouse",2,IF(O262="🐕 Dog",3,IF(O262="🐵 Monkey",5,IF(O262="🐈 Cat",4,IF(O262="🐇 Rabbit",6,IF(O262="🕊 Pigeon",7,IF(O262="🐹 Guinea Pig",8,IF(O262="🐔 Chicken",9,IF(O262="🐸 Frog",10,IF(O262="🍼 Mammal",10,0)))))))))))</f>
        <v>2</v>
      </c>
      <c r="G262" s="39" t="s">
        <v>47</v>
      </c>
      <c r="H262" s="39" t="s">
        <v>15</v>
      </c>
      <c r="I262" s="14" t="str">
        <f aca="false">IF(H262="IC",-0.3,"")</f>
        <v/>
      </c>
      <c r="J262" s="14" t="n">
        <f aca="false">IF(H262="IV",-0.2,"")</f>
        <v>-0.2</v>
      </c>
      <c r="K262" s="14" t="str">
        <f aca="false">IF(H262="IP",-0.1,"")</f>
        <v/>
      </c>
      <c r="L262" s="14" t="str">
        <f aca="false">IF(H262="IM",0.1,"")</f>
        <v/>
      </c>
      <c r="M262" s="14" t="str">
        <f aca="false">IF(H262="SC",0.2,"")</f>
        <v/>
      </c>
      <c r="N262" s="15" t="str">
        <f aca="false">IF(H262="???",0.2,"")</f>
        <v/>
      </c>
      <c r="O262" s="40" t="s">
        <v>22</v>
      </c>
      <c r="P262" s="17" t="str">
        <f aca="false">IF(SUM(Q262:AI262)&gt;0,"",IF(SUM(Q262:AI262)=0,IF(O262&gt;0,1,"")))</f>
        <v/>
      </c>
      <c r="Q262" s="16" t="n">
        <f aca="false">IF(O262="🐭 Mouse",2,"")</f>
        <v>2</v>
      </c>
      <c r="R262" s="16" t="str">
        <f aca="false">IF(O262="🕊 Pigeon",7,"")</f>
        <v/>
      </c>
      <c r="S262" s="16" t="str">
        <f aca="false">IF(O262="🐇 Rabbit",6,"")</f>
        <v/>
      </c>
      <c r="T262" s="16" t="str">
        <f aca="false">IF(O262="🍼 Mammal",16,"")</f>
        <v/>
      </c>
      <c r="U262" s="16" t="str">
        <f aca="false">IF(O262="🐀 Rat",1,"")</f>
        <v/>
      </c>
      <c r="V262" s="16" t="str">
        <f aca="false">IF(O262="🐕 Dog",3,"")</f>
        <v/>
      </c>
      <c r="W262" s="16" t="str">
        <f aca="false">IF(O262="🐹 Guinea Pig",8,"")</f>
        <v/>
      </c>
      <c r="X262" s="16" t="str">
        <f aca="false">IF(O262="🐔 Chicken",9,"")</f>
        <v/>
      </c>
      <c r="Y262" s="16" t="str">
        <f aca="false">IF(O262="🐵 Monkey",5,"")</f>
        <v/>
      </c>
      <c r="Z262" s="16" t="str">
        <f aca="false">IF(O262="🐸 Frog",10,"")</f>
        <v/>
      </c>
      <c r="AA262" s="16" t="str">
        <f aca="false">IF(O262="🐈 Cat",4,"")</f>
        <v/>
      </c>
      <c r="AB262" s="16" t="str">
        <f aca="false">IF(O262="Gecko",15,"")</f>
        <v/>
      </c>
      <c r="AC262" s="16" t="str">
        <f aca="false">IF(O262="Skink",14,"")</f>
        <v/>
      </c>
      <c r="AD262" s="16" t="str">
        <f aca="false">IF(O262="🐄 Cattle",17,"")</f>
        <v/>
      </c>
      <c r="AE262" s="16" t="str">
        <f aca="false">IF(O262="🐷 Pig",19,"")</f>
        <v/>
      </c>
      <c r="AF262" s="16" t="str">
        <f aca="false">IF(O262="Squirrel",11,"")</f>
        <v/>
      </c>
      <c r="AG262" s="16" t="str">
        <f aca="false">IF(O262="🐝 Honey Bee",20,"")</f>
        <v/>
      </c>
      <c r="AH262" s="16" t="str">
        <f aca="false">IF(O262="🦆 Duck",12,"")</f>
        <v/>
      </c>
      <c r="AI262" s="16" t="str">
        <f aca="false">IF(O262="🐦 Bird",13,"")</f>
        <v/>
      </c>
      <c r="AJ262" s="41" t="s">
        <v>285</v>
      </c>
      <c r="AK262" s="40" t="s">
        <v>378</v>
      </c>
      <c r="AL262" s="42" t="s">
        <v>50</v>
      </c>
      <c r="AM262" s="40" t="s">
        <v>51</v>
      </c>
      <c r="AN262" s="40"/>
    </row>
    <row r="263" customFormat="false" ht="30" hidden="false" customHeight="true" outlineLevel="0" collapsed="false">
      <c r="A263" s="38" t="s">
        <v>377</v>
      </c>
      <c r="B263" s="38" t="n">
        <v>19</v>
      </c>
      <c r="C263" s="32" t="n">
        <f aca="false">B263+IF(H263="IV",-0.2,IF(H263="IP",-0.1,IF(H263="IM",0.1,IF(H263="SC",0.2,IF(H263="IC (cerebral)",-0.3,0)))))</f>
        <v>19.2</v>
      </c>
      <c r="D263" s="33" t="n">
        <f aca="false">VALUE(MID(AJ263,1,FIND(" ",AJ263)))</f>
        <v>0.225</v>
      </c>
      <c r="E263" s="34" t="n">
        <f aca="false">IF(G263="LD50 (median)",1,IF(G263="LDLo (lowest)",0,IF(G263="LD",-1,"")))</f>
        <v>1</v>
      </c>
      <c r="F263" s="34" t="n">
        <f aca="false">IF(O263="🐀 Rat",1,IF(O263="🐭 Mouse",2,IF(O263="🐕 Dog",3,IF(O263="🐵 Monkey",5,IF(O263="🐈 Cat",4,IF(O263="🐇 Rabbit",6,IF(O263="🕊 Pigeon",7,IF(O263="🐹 Guinea Pig",8,IF(O263="🐔 Chicken",9,IF(O263="🐸 Frog",10,IF(O263="🍼 Mammal",10,0)))))))))))</f>
        <v>2</v>
      </c>
      <c r="G263" s="39" t="s">
        <v>47</v>
      </c>
      <c r="H263" s="39" t="s">
        <v>18</v>
      </c>
      <c r="I263" s="14" t="str">
        <f aca="false">IF(H263="IC",-0.3,"")</f>
        <v/>
      </c>
      <c r="J263" s="14" t="str">
        <f aca="false">IF(H263="IV",-0.2,"")</f>
        <v/>
      </c>
      <c r="K263" s="14" t="str">
        <f aca="false">IF(H263="IP",-0.1,"")</f>
        <v/>
      </c>
      <c r="L263" s="14" t="str">
        <f aca="false">IF(H263="IM",0.1,"")</f>
        <v/>
      </c>
      <c r="M263" s="14" t="n">
        <f aca="false">IF(H263="SC",0.2,"")</f>
        <v>0.2</v>
      </c>
      <c r="N263" s="15" t="str">
        <f aca="false">IF(H263="???",0.2,"")</f>
        <v/>
      </c>
      <c r="O263" s="40" t="s">
        <v>22</v>
      </c>
      <c r="P263" s="17" t="str">
        <f aca="false">IF(SUM(Q263:AI263)&gt;0,"",IF(SUM(Q263:AI263)=0,IF(O263&gt;0,1,"")))</f>
        <v/>
      </c>
      <c r="Q263" s="16" t="n">
        <f aca="false">IF(O263="🐭 Mouse",2,"")</f>
        <v>2</v>
      </c>
      <c r="R263" s="16" t="str">
        <f aca="false">IF(O263="🕊 Pigeon",7,"")</f>
        <v/>
      </c>
      <c r="S263" s="16" t="str">
        <f aca="false">IF(O263="🐇 Rabbit",6,"")</f>
        <v/>
      </c>
      <c r="T263" s="16" t="str">
        <f aca="false">IF(O263="🍼 Mammal",16,"")</f>
        <v/>
      </c>
      <c r="U263" s="16" t="str">
        <f aca="false">IF(O263="🐀 Rat",1,"")</f>
        <v/>
      </c>
      <c r="V263" s="16" t="str">
        <f aca="false">IF(O263="🐕 Dog",3,"")</f>
        <v/>
      </c>
      <c r="W263" s="16" t="str">
        <f aca="false">IF(O263="🐹 Guinea Pig",8,"")</f>
        <v/>
      </c>
      <c r="X263" s="16" t="str">
        <f aca="false">IF(O263="🐔 Chicken",9,"")</f>
        <v/>
      </c>
      <c r="Y263" s="16" t="str">
        <f aca="false">IF(O263="🐵 Monkey",5,"")</f>
        <v/>
      </c>
      <c r="Z263" s="16" t="str">
        <f aca="false">IF(O263="🐸 Frog",10,"")</f>
        <v/>
      </c>
      <c r="AA263" s="16" t="str">
        <f aca="false">IF(O263="🐈 Cat",4,"")</f>
        <v/>
      </c>
      <c r="AB263" s="16" t="str">
        <f aca="false">IF(O263="Gecko",15,"")</f>
        <v/>
      </c>
      <c r="AC263" s="16" t="str">
        <f aca="false">IF(O263="Skink",14,"")</f>
        <v/>
      </c>
      <c r="AD263" s="16" t="str">
        <f aca="false">IF(O263="🐄 Cattle",17,"")</f>
        <v/>
      </c>
      <c r="AE263" s="16" t="str">
        <f aca="false">IF(O263="🐷 Pig",19,"")</f>
        <v/>
      </c>
      <c r="AF263" s="16" t="str">
        <f aca="false">IF(O263="Squirrel",11,"")</f>
        <v/>
      </c>
      <c r="AG263" s="16" t="str">
        <f aca="false">IF(O263="🐝 Honey Bee",20,"")</f>
        <v/>
      </c>
      <c r="AH263" s="16" t="str">
        <f aca="false">IF(O263="🦆 Duck",12,"")</f>
        <v/>
      </c>
      <c r="AI263" s="16" t="str">
        <f aca="false">IF(O263="🐦 Bird",13,"")</f>
        <v/>
      </c>
      <c r="AJ263" s="41" t="s">
        <v>90</v>
      </c>
      <c r="AK263" s="40" t="s">
        <v>221</v>
      </c>
      <c r="AL263" s="42" t="s">
        <v>50</v>
      </c>
      <c r="AM263" s="40" t="s">
        <v>51</v>
      </c>
      <c r="AN263" s="40"/>
    </row>
    <row r="264" customFormat="false" ht="30" hidden="false" customHeight="true" outlineLevel="0" collapsed="false">
      <c r="A264" s="38" t="s">
        <v>377</v>
      </c>
      <c r="B264" s="38" t="n">
        <v>19</v>
      </c>
      <c r="C264" s="32" t="n">
        <f aca="false">B264+IF(H264="IV",-0.2,IF(H264="IP",-0.1,IF(H264="IM",0.1,IF(H264="SC",0.2,IF(H264="IC (cerebral)",-0.3,0)))))</f>
        <v>18.9</v>
      </c>
      <c r="D264" s="33" t="n">
        <f aca="false">VALUE(MID(AJ264,1,FIND(" ",AJ264)))</f>
        <v>0.324</v>
      </c>
      <c r="E264" s="34" t="n">
        <f aca="false">IF(G264="LD50 (median)",1,IF(G264="LDLo (lowest)",0,IF(G264="LD",-1,"")))</f>
        <v>1</v>
      </c>
      <c r="F264" s="34" t="n">
        <f aca="false">IF(O264="🐀 Rat",1,IF(O264="🐭 Mouse",2,IF(O264="🐕 Dog",3,IF(O264="🐵 Monkey",5,IF(O264="🐈 Cat",4,IF(O264="🐇 Rabbit",6,IF(O264="🕊 Pigeon",7,IF(O264="🐹 Guinea Pig",8,IF(O264="🐔 Chicken",9,IF(O264="🐸 Frog",10,IF(O264="🍼 Mammal",10,0)))))))))))</f>
        <v>2</v>
      </c>
      <c r="G264" s="39" t="s">
        <v>47</v>
      </c>
      <c r="H264" s="39" t="s">
        <v>16</v>
      </c>
      <c r="I264" s="14" t="str">
        <f aca="false">IF(H264="IC",-0.3,"")</f>
        <v/>
      </c>
      <c r="J264" s="14" t="str">
        <f aca="false">IF(H264="IV",-0.2,"")</f>
        <v/>
      </c>
      <c r="K264" s="14" t="n">
        <f aca="false">IF(H264="IP",-0.1,"")</f>
        <v>-0.1</v>
      </c>
      <c r="L264" s="14" t="str">
        <f aca="false">IF(H264="IM",0.1,"")</f>
        <v/>
      </c>
      <c r="M264" s="14" t="str">
        <f aca="false">IF(H264="SC",0.2,"")</f>
        <v/>
      </c>
      <c r="N264" s="15" t="str">
        <f aca="false">IF(H264="???",0.2,"")</f>
        <v/>
      </c>
      <c r="O264" s="40" t="s">
        <v>22</v>
      </c>
      <c r="P264" s="17" t="str">
        <f aca="false">IF(SUM(Q264:AI264)&gt;0,"",IF(SUM(Q264:AI264)=0,IF(O264&gt;0,1,"")))</f>
        <v/>
      </c>
      <c r="Q264" s="16" t="n">
        <f aca="false">IF(O264="🐭 Mouse",2,"")</f>
        <v>2</v>
      </c>
      <c r="R264" s="16" t="str">
        <f aca="false">IF(O264="🕊 Pigeon",7,"")</f>
        <v/>
      </c>
      <c r="S264" s="16" t="str">
        <f aca="false">IF(O264="🐇 Rabbit",6,"")</f>
        <v/>
      </c>
      <c r="T264" s="16" t="str">
        <f aca="false">IF(O264="🍼 Mammal",16,"")</f>
        <v/>
      </c>
      <c r="U264" s="16" t="str">
        <f aca="false">IF(O264="🐀 Rat",1,"")</f>
        <v/>
      </c>
      <c r="V264" s="16" t="str">
        <f aca="false">IF(O264="🐕 Dog",3,"")</f>
        <v/>
      </c>
      <c r="W264" s="16" t="str">
        <f aca="false">IF(O264="🐹 Guinea Pig",8,"")</f>
        <v/>
      </c>
      <c r="X264" s="16" t="str">
        <f aca="false">IF(O264="🐔 Chicken",9,"")</f>
        <v/>
      </c>
      <c r="Y264" s="16" t="str">
        <f aca="false">IF(O264="🐵 Monkey",5,"")</f>
        <v/>
      </c>
      <c r="Z264" s="16" t="str">
        <f aca="false">IF(O264="🐸 Frog",10,"")</f>
        <v/>
      </c>
      <c r="AA264" s="16" t="str">
        <f aca="false">IF(O264="🐈 Cat",4,"")</f>
        <v/>
      </c>
      <c r="AB264" s="16" t="str">
        <f aca="false">IF(O264="Gecko",15,"")</f>
        <v/>
      </c>
      <c r="AC264" s="16" t="str">
        <f aca="false">IF(O264="Skink",14,"")</f>
        <v/>
      </c>
      <c r="AD264" s="16" t="str">
        <f aca="false">IF(O264="🐄 Cattle",17,"")</f>
        <v/>
      </c>
      <c r="AE264" s="16" t="str">
        <f aca="false">IF(O264="🐷 Pig",19,"")</f>
        <v/>
      </c>
      <c r="AF264" s="16" t="str">
        <f aca="false">IF(O264="Squirrel",11,"")</f>
        <v/>
      </c>
      <c r="AG264" s="16" t="str">
        <f aca="false">IF(O264="🐝 Honey Bee",20,"")</f>
        <v/>
      </c>
      <c r="AH264" s="16" t="str">
        <f aca="false">IF(O264="🦆 Duck",12,"")</f>
        <v/>
      </c>
      <c r="AI264" s="16" t="str">
        <f aca="false">IF(O264="🐦 Bird",13,"")</f>
        <v/>
      </c>
      <c r="AJ264" s="41" t="s">
        <v>379</v>
      </c>
      <c r="AK264" s="40" t="s">
        <v>168</v>
      </c>
      <c r="AL264" s="42" t="s">
        <v>50</v>
      </c>
      <c r="AM264" s="40" t="s">
        <v>51</v>
      </c>
      <c r="AN264" s="40"/>
    </row>
    <row r="265" customFormat="false" ht="15.75" hidden="false" customHeight="false" outlineLevel="0" collapsed="false">
      <c r="C265" s="32"/>
      <c r="D265" s="33"/>
      <c r="E265" s="34"/>
      <c r="F265" s="34"/>
      <c r="G265" s="0"/>
      <c r="H265" s="0"/>
      <c r="I265" s="14" t="str">
        <f aca="false">IF(H265="IC",-0.3,"")</f>
        <v/>
      </c>
      <c r="J265" s="14" t="str">
        <f aca="false">IF(H265="IV",-0.2,"")</f>
        <v/>
      </c>
      <c r="K265" s="14" t="str">
        <f aca="false">IF(H265="IP",-0.1,"")</f>
        <v/>
      </c>
      <c r="L265" s="14" t="str">
        <f aca="false">IF(H265="IM",0.1,"")</f>
        <v/>
      </c>
      <c r="M265" s="14" t="str">
        <f aca="false">IF(H265="SC",0.2,"")</f>
        <v/>
      </c>
      <c r="N265" s="15" t="str">
        <f aca="false">IF(H265="???",0.2,"")</f>
        <v/>
      </c>
      <c r="O265" s="0"/>
      <c r="P265" s="17" t="str">
        <f aca="false">IF(SUM(Q265:AI265)&gt;0,"",IF(SUM(Q265:AI265)=0,IF(O265&gt;0,1,"")))</f>
        <v/>
      </c>
      <c r="Q265" s="16" t="str">
        <f aca="false">IF(O265="🐭 Mouse",2,"")</f>
        <v/>
      </c>
      <c r="R265" s="16" t="str">
        <f aca="false">IF(O265="🕊 Pigeon",7,"")</f>
        <v/>
      </c>
      <c r="S265" s="16" t="str">
        <f aca="false">IF(O265="🐇 Rabbit",6,"")</f>
        <v/>
      </c>
      <c r="T265" s="16" t="str">
        <f aca="false">IF(O265="🍼 Mammal",16,"")</f>
        <v/>
      </c>
      <c r="U265" s="16" t="str">
        <f aca="false">IF(O265="🐀 Rat",1,"")</f>
        <v/>
      </c>
      <c r="V265" s="16" t="str">
        <f aca="false">IF(O265="🐕 Dog",3,"")</f>
        <v/>
      </c>
      <c r="W265" s="16" t="str">
        <f aca="false">IF(O265="🐹 Guinea Pig",8,"")</f>
        <v/>
      </c>
      <c r="X265" s="16" t="str">
        <f aca="false">IF(O265="🐔 Chicken",9,"")</f>
        <v/>
      </c>
      <c r="Y265" s="16" t="str">
        <f aca="false">IF(O265="🐵 Monkey",5,"")</f>
        <v/>
      </c>
      <c r="Z265" s="16" t="str">
        <f aca="false">IF(O265="🐸 Frog",10,"")</f>
        <v/>
      </c>
      <c r="AA265" s="16" t="str">
        <f aca="false">IF(O265="🐈 Cat",4,"")</f>
        <v/>
      </c>
      <c r="AB265" s="16" t="str">
        <f aca="false">IF(O265="Gecko",15,"")</f>
        <v/>
      </c>
      <c r="AC265" s="16" t="str">
        <f aca="false">IF(O265="Skink",14,"")</f>
        <v/>
      </c>
      <c r="AD265" s="16" t="str">
        <f aca="false">IF(O265="🐄 Cattle",17,"")</f>
        <v/>
      </c>
      <c r="AE265" s="16" t="str">
        <f aca="false">IF(O265="🐷 Pig",19,"")</f>
        <v/>
      </c>
      <c r="AF265" s="16" t="str">
        <f aca="false">IF(O265="Squirrel",11,"")</f>
        <v/>
      </c>
      <c r="AG265" s="16" t="str">
        <f aca="false">IF(O265="🐝 Honey Bee",20,"")</f>
        <v/>
      </c>
      <c r="AH265" s="16" t="str">
        <f aca="false">IF(O265="🦆 Duck",12,"")</f>
        <v/>
      </c>
      <c r="AI265" s="16" t="str">
        <f aca="false">IF(O265="🐦 Bird",13,"")</f>
        <v/>
      </c>
      <c r="AJ265" s="0"/>
      <c r="AK265" s="0"/>
      <c r="AL265" s="0"/>
      <c r="AM265" s="0"/>
      <c r="AN265" s="0"/>
    </row>
    <row r="266" customFormat="false" ht="15" hidden="false" customHeight="true" outlineLevel="0" collapsed="false">
      <c r="A266" s="38" t="s">
        <v>380</v>
      </c>
      <c r="B266" s="38" t="n">
        <v>20</v>
      </c>
      <c r="C266" s="32" t="n">
        <f aca="false">B266+IF(H266="IV",-0.2,IF(H266="IP",-0.1,IF(H266="IM",0.1,IF(H266="SC",0.2,IF(H266="IC (cerebral)",-0.3,0)))))</f>
        <v>19.8</v>
      </c>
      <c r="D266" s="33" t="n">
        <f aca="false">VALUE(MID(AJ266,1,FIND(" ",AJ266)))</f>
        <v>0.115</v>
      </c>
      <c r="E266" s="34" t="n">
        <f aca="false">IF(G266="LD50 (median)",1,IF(G266="LDLo (lowest)",0,IF(G266="LD",-1,"")))</f>
        <v>1</v>
      </c>
      <c r="F266" s="34" t="n">
        <f aca="false">IF(O266="🐀 Rat",1,IF(O266="🐭 Mouse",2,IF(O266="🐕 Dog",3,IF(O266="🐵 Monkey",5,IF(O266="🐈 Cat",4,IF(O266="🐇 Rabbit",6,IF(O266="🕊 Pigeon",7,IF(O266="🐹 Guinea Pig",8,IF(O266="🐔 Chicken",9,IF(O266="🐸 Frog",10,IF(O266="🍼 Mammal",10,0)))))))))))</f>
        <v>2</v>
      </c>
      <c r="G266" s="39" t="s">
        <v>47</v>
      </c>
      <c r="H266" s="39" t="s">
        <v>15</v>
      </c>
      <c r="I266" s="14" t="str">
        <f aca="false">IF(H266="IC",-0.3,"")</f>
        <v/>
      </c>
      <c r="J266" s="14" t="n">
        <f aca="false">IF(H266="IV",-0.2,"")</f>
        <v>-0.2</v>
      </c>
      <c r="K266" s="14" t="str">
        <f aca="false">IF(H266="IP",-0.1,"")</f>
        <v/>
      </c>
      <c r="L266" s="14" t="str">
        <f aca="false">IF(H266="IM",0.1,"")</f>
        <v/>
      </c>
      <c r="M266" s="14" t="str">
        <f aca="false">IF(H266="SC",0.2,"")</f>
        <v/>
      </c>
      <c r="N266" s="15" t="str">
        <f aca="false">IF(H266="???",0.2,"")</f>
        <v/>
      </c>
      <c r="O266" s="40" t="s">
        <v>22</v>
      </c>
      <c r="P266" s="17" t="str">
        <f aca="false">IF(SUM(Q266:AI266)&gt;0,"",IF(SUM(Q266:AI266)=0,IF(O266&gt;0,1,"")))</f>
        <v/>
      </c>
      <c r="Q266" s="16" t="n">
        <f aca="false">IF(O266="🐭 Mouse",2,"")</f>
        <v>2</v>
      </c>
      <c r="R266" s="16" t="str">
        <f aca="false">IF(O266="🕊 Pigeon",7,"")</f>
        <v/>
      </c>
      <c r="S266" s="16" t="str">
        <f aca="false">IF(O266="🐇 Rabbit",6,"")</f>
        <v/>
      </c>
      <c r="T266" s="16" t="str">
        <f aca="false">IF(O266="🍼 Mammal",16,"")</f>
        <v/>
      </c>
      <c r="U266" s="16" t="str">
        <f aca="false">IF(O266="🐀 Rat",1,"")</f>
        <v/>
      </c>
      <c r="V266" s="16" t="str">
        <f aca="false">IF(O266="🐕 Dog",3,"")</f>
        <v/>
      </c>
      <c r="W266" s="16" t="str">
        <f aca="false">IF(O266="🐹 Guinea Pig",8,"")</f>
        <v/>
      </c>
      <c r="X266" s="16" t="str">
        <f aca="false">IF(O266="🐔 Chicken",9,"")</f>
        <v/>
      </c>
      <c r="Y266" s="16" t="str">
        <f aca="false">IF(O266="🐵 Monkey",5,"")</f>
        <v/>
      </c>
      <c r="Z266" s="16" t="str">
        <f aca="false">IF(O266="🐸 Frog",10,"")</f>
        <v/>
      </c>
      <c r="AA266" s="16" t="str">
        <f aca="false">IF(O266="🐈 Cat",4,"")</f>
        <v/>
      </c>
      <c r="AB266" s="16" t="str">
        <f aca="false">IF(O266="Gecko",15,"")</f>
        <v/>
      </c>
      <c r="AC266" s="16" t="str">
        <f aca="false">IF(O266="Skink",14,"")</f>
        <v/>
      </c>
      <c r="AD266" s="16" t="str">
        <f aca="false">IF(O266="🐄 Cattle",17,"")</f>
        <v/>
      </c>
      <c r="AE266" s="16" t="str">
        <f aca="false">IF(O266="🐷 Pig",19,"")</f>
        <v/>
      </c>
      <c r="AF266" s="16" t="str">
        <f aca="false">IF(O266="Squirrel",11,"")</f>
        <v/>
      </c>
      <c r="AG266" s="16" t="str">
        <f aca="false">IF(O266="🐝 Honey Bee",20,"")</f>
        <v/>
      </c>
      <c r="AH266" s="16" t="str">
        <f aca="false">IF(O266="🦆 Duck",12,"")</f>
        <v/>
      </c>
      <c r="AI266" s="16" t="str">
        <f aca="false">IF(O266="🐦 Bird",13,"")</f>
        <v/>
      </c>
      <c r="AJ266" s="41" t="s">
        <v>381</v>
      </c>
      <c r="AK266" s="40"/>
      <c r="AL266" s="42" t="s">
        <v>343</v>
      </c>
      <c r="AM266" s="40" t="s">
        <v>59</v>
      </c>
      <c r="AN266" s="40"/>
    </row>
    <row r="267" customFormat="false" ht="15" hidden="false" customHeight="true" outlineLevel="0" collapsed="false">
      <c r="A267" s="38" t="s">
        <v>380</v>
      </c>
      <c r="B267" s="38" t="n">
        <v>20</v>
      </c>
      <c r="C267" s="32" t="n">
        <f aca="false">B267+IF(H267="IV",-0.2,IF(H267="IP",-0.1,IF(H267="IM",0.1,IF(H267="SC",0.2,IF(H267="IC (cerebral)",-0.3,0)))))</f>
        <v>20</v>
      </c>
      <c r="D267" s="33" t="n">
        <f aca="false">VALUE(MID(AJ267,1,FIND(" ",AJ267)))</f>
        <v>0.126</v>
      </c>
      <c r="E267" s="34" t="n">
        <f aca="false">IF(G267="LD50 (median)",1,IF(G267="LDLo (lowest)",0,IF(G267="LD",-1,"")))</f>
        <v>1</v>
      </c>
      <c r="F267" s="34" t="n">
        <f aca="false">IF(O267="🐀 Rat",1,IF(O267="🐭 Mouse",2,IF(O267="🐕 Dog",3,IF(O267="🐵 Monkey",5,IF(O267="🐈 Cat",4,IF(O267="🐇 Rabbit",6,IF(O267="🕊 Pigeon",7,IF(O267="🐹 Guinea Pig",8,IF(O267="🐔 Chicken",9,IF(O267="🐸 Frog",10,IF(O267="🍼 Mammal",10,0)))))))))))</f>
        <v>2</v>
      </c>
      <c r="G267" s="39" t="s">
        <v>47</v>
      </c>
      <c r="H267" s="39" t="s">
        <v>14</v>
      </c>
      <c r="I267" s="14" t="n">
        <f aca="false">IF(H267="IC",-0.3,"")</f>
        <v>-0.3</v>
      </c>
      <c r="J267" s="14" t="str">
        <f aca="false">IF(H267="IV",-0.2,"")</f>
        <v/>
      </c>
      <c r="K267" s="14" t="str">
        <f aca="false">IF(H267="IP",-0.1,"")</f>
        <v/>
      </c>
      <c r="L267" s="14" t="str">
        <f aca="false">IF(H267="IM",0.1,"")</f>
        <v/>
      </c>
      <c r="M267" s="14" t="str">
        <f aca="false">IF(H267="SC",0.2,"")</f>
        <v/>
      </c>
      <c r="N267" s="15" t="str">
        <f aca="false">IF(H267="???",0.2,"")</f>
        <v/>
      </c>
      <c r="O267" s="40" t="s">
        <v>22</v>
      </c>
      <c r="P267" s="17" t="str">
        <f aca="false">IF(SUM(Q267:AI267)&gt;0,"",IF(SUM(Q267:AI267)=0,IF(O267&gt;0,1,"")))</f>
        <v/>
      </c>
      <c r="Q267" s="16" t="n">
        <f aca="false">IF(O267="🐭 Mouse",2,"")</f>
        <v>2</v>
      </c>
      <c r="R267" s="16" t="str">
        <f aca="false">IF(O267="🕊 Pigeon",7,"")</f>
        <v/>
      </c>
      <c r="S267" s="16" t="str">
        <f aca="false">IF(O267="🐇 Rabbit",6,"")</f>
        <v/>
      </c>
      <c r="T267" s="16" t="str">
        <f aca="false">IF(O267="🍼 Mammal",16,"")</f>
        <v/>
      </c>
      <c r="U267" s="16" t="str">
        <f aca="false">IF(O267="🐀 Rat",1,"")</f>
        <v/>
      </c>
      <c r="V267" s="16" t="str">
        <f aca="false">IF(O267="🐕 Dog",3,"")</f>
        <v/>
      </c>
      <c r="W267" s="16" t="str">
        <f aca="false">IF(O267="🐹 Guinea Pig",8,"")</f>
        <v/>
      </c>
      <c r="X267" s="16" t="str">
        <f aca="false">IF(O267="🐔 Chicken",9,"")</f>
        <v/>
      </c>
      <c r="Y267" s="16" t="str">
        <f aca="false">IF(O267="🐵 Monkey",5,"")</f>
        <v/>
      </c>
      <c r="Z267" s="16" t="str">
        <f aca="false">IF(O267="🐸 Frog",10,"")</f>
        <v/>
      </c>
      <c r="AA267" s="16" t="str">
        <f aca="false">IF(O267="🐈 Cat",4,"")</f>
        <v/>
      </c>
      <c r="AB267" s="16" t="str">
        <f aca="false">IF(O267="Gecko",15,"")</f>
        <v/>
      </c>
      <c r="AC267" s="16" t="str">
        <f aca="false">IF(O267="Skink",14,"")</f>
        <v/>
      </c>
      <c r="AD267" s="16" t="str">
        <f aca="false">IF(O267="🐄 Cattle",17,"")</f>
        <v/>
      </c>
      <c r="AE267" s="16" t="str">
        <f aca="false">IF(O267="🐷 Pig",19,"")</f>
        <v/>
      </c>
      <c r="AF267" s="16" t="str">
        <f aca="false">IF(O267="Squirrel",11,"")</f>
        <v/>
      </c>
      <c r="AG267" s="16" t="str">
        <f aca="false">IF(O267="🐝 Honey Bee",20,"")</f>
        <v/>
      </c>
      <c r="AH267" s="16" t="str">
        <f aca="false">IF(O267="🦆 Duck",12,"")</f>
        <v/>
      </c>
      <c r="AI267" s="16" t="str">
        <f aca="false">IF(O267="🐦 Bird",13,"")</f>
        <v/>
      </c>
      <c r="AJ267" s="41" t="s">
        <v>382</v>
      </c>
      <c r="AK267" s="40" t="s">
        <v>78</v>
      </c>
      <c r="AL267" s="42" t="s">
        <v>50</v>
      </c>
      <c r="AM267" s="40" t="s">
        <v>51</v>
      </c>
      <c r="AN267" s="40"/>
    </row>
    <row r="268" customFormat="false" ht="15" hidden="false" customHeight="true" outlineLevel="0" collapsed="false">
      <c r="A268" s="38" t="s">
        <v>380</v>
      </c>
      <c r="B268" s="38" t="n">
        <v>20</v>
      </c>
      <c r="C268" s="32" t="n">
        <f aca="false">B268+IF(H268="IV",-0.2,IF(H268="IP",-0.1,IF(H268="IM",0.1,IF(H268="SC",0.2,IF(H268="IC (cerebral)",-0.3,0)))))</f>
        <v>19.9</v>
      </c>
      <c r="D268" s="33" t="n">
        <f aca="false">VALUE(MID(AJ268,1,FIND(" ",AJ268)))</f>
        <v>0.148</v>
      </c>
      <c r="E268" s="34" t="n">
        <f aca="false">IF(G268="LD50 (median)",1,IF(G268="LDLo (lowest)",0,IF(G268="LD",-1,"")))</f>
        <v>1</v>
      </c>
      <c r="F268" s="34" t="n">
        <f aca="false">IF(O268="🐀 Rat",1,IF(O268="🐭 Mouse",2,IF(O268="🐕 Dog",3,IF(O268="🐵 Monkey",5,IF(O268="🐈 Cat",4,IF(O268="🐇 Rabbit",6,IF(O268="🕊 Pigeon",7,IF(O268="🐹 Guinea Pig",8,IF(O268="🐔 Chicken",9,IF(O268="🐸 Frog",10,IF(O268="🍼 Mammal",10,0)))))))))))</f>
        <v>2</v>
      </c>
      <c r="G268" s="39" t="s">
        <v>47</v>
      </c>
      <c r="H268" s="39" t="s">
        <v>16</v>
      </c>
      <c r="I268" s="14" t="str">
        <f aca="false">IF(H268="IC",-0.3,"")</f>
        <v/>
      </c>
      <c r="J268" s="14" t="str">
        <f aca="false">IF(H268="IV",-0.2,"")</f>
        <v/>
      </c>
      <c r="K268" s="14" t="n">
        <f aca="false">IF(H268="IP",-0.1,"")</f>
        <v>-0.1</v>
      </c>
      <c r="L268" s="14" t="str">
        <f aca="false">IF(H268="IM",0.1,"")</f>
        <v/>
      </c>
      <c r="M268" s="14" t="str">
        <f aca="false">IF(H268="SC",0.2,"")</f>
        <v/>
      </c>
      <c r="N268" s="15" t="str">
        <f aca="false">IF(H268="???",0.2,"")</f>
        <v/>
      </c>
      <c r="O268" s="40" t="s">
        <v>22</v>
      </c>
      <c r="P268" s="17" t="str">
        <f aca="false">IF(SUM(Q268:AI268)&gt;0,"",IF(SUM(Q268:AI268)=0,IF(O268&gt;0,1,"")))</f>
        <v/>
      </c>
      <c r="Q268" s="16" t="n">
        <f aca="false">IF(O268="🐭 Mouse",2,"")</f>
        <v>2</v>
      </c>
      <c r="R268" s="16" t="str">
        <f aca="false">IF(O268="🕊 Pigeon",7,"")</f>
        <v/>
      </c>
      <c r="S268" s="16" t="str">
        <f aca="false">IF(O268="🐇 Rabbit",6,"")</f>
        <v/>
      </c>
      <c r="T268" s="16" t="str">
        <f aca="false">IF(O268="🍼 Mammal",16,"")</f>
        <v/>
      </c>
      <c r="U268" s="16" t="str">
        <f aca="false">IF(O268="🐀 Rat",1,"")</f>
        <v/>
      </c>
      <c r="V268" s="16" t="str">
        <f aca="false">IF(O268="🐕 Dog",3,"")</f>
        <v/>
      </c>
      <c r="W268" s="16" t="str">
        <f aca="false">IF(O268="🐹 Guinea Pig",8,"")</f>
        <v/>
      </c>
      <c r="X268" s="16" t="str">
        <f aca="false">IF(O268="🐔 Chicken",9,"")</f>
        <v/>
      </c>
      <c r="Y268" s="16" t="str">
        <f aca="false">IF(O268="🐵 Monkey",5,"")</f>
        <v/>
      </c>
      <c r="Z268" s="16" t="str">
        <f aca="false">IF(O268="🐸 Frog",10,"")</f>
        <v/>
      </c>
      <c r="AA268" s="16" t="str">
        <f aca="false">IF(O268="🐈 Cat",4,"")</f>
        <v/>
      </c>
      <c r="AB268" s="16" t="str">
        <f aca="false">IF(O268="Gecko",15,"")</f>
        <v/>
      </c>
      <c r="AC268" s="16" t="str">
        <f aca="false">IF(O268="Skink",14,"")</f>
        <v/>
      </c>
      <c r="AD268" s="16" t="str">
        <f aca="false">IF(O268="🐄 Cattle",17,"")</f>
        <v/>
      </c>
      <c r="AE268" s="16" t="str">
        <f aca="false">IF(O268="🐷 Pig",19,"")</f>
        <v/>
      </c>
      <c r="AF268" s="16" t="str">
        <f aca="false">IF(O268="Squirrel",11,"")</f>
        <v/>
      </c>
      <c r="AG268" s="16" t="str">
        <f aca="false">IF(O268="🐝 Honey Bee",20,"")</f>
        <v/>
      </c>
      <c r="AH268" s="16" t="str">
        <f aca="false">IF(O268="🦆 Duck",12,"")</f>
        <v/>
      </c>
      <c r="AI268" s="16" t="str">
        <f aca="false">IF(O268="🐦 Bird",13,"")</f>
        <v/>
      </c>
      <c r="AJ268" s="41" t="s">
        <v>383</v>
      </c>
      <c r="AK268" s="40"/>
      <c r="AL268" s="42" t="s">
        <v>384</v>
      </c>
      <c r="AM268" s="40" t="s">
        <v>59</v>
      </c>
      <c r="AN268" s="40"/>
    </row>
    <row r="269" customFormat="false" ht="15" hidden="false" customHeight="true" outlineLevel="0" collapsed="false">
      <c r="A269" s="38" t="s">
        <v>380</v>
      </c>
      <c r="B269" s="38" t="n">
        <v>20</v>
      </c>
      <c r="C269" s="32" t="n">
        <f aca="false">B269+IF(H269="IV",-0.2,IF(H269="IP",-0.1,IF(H269="IM",0.1,IF(H269="SC",0.2,IF(H269="IC (cerebral)",-0.3,0)))))</f>
        <v>19.8</v>
      </c>
      <c r="D269" s="33" t="n">
        <f aca="false">VALUE(MID(AJ269,1,FIND(" ",AJ269)))</f>
        <v>0.165</v>
      </c>
      <c r="E269" s="34" t="n">
        <f aca="false">IF(G269="LD50 (median)",1,IF(G269="LDLo (lowest)",0,IF(G269="LD",-1,"")))</f>
        <v>1</v>
      </c>
      <c r="F269" s="34" t="n">
        <f aca="false">IF(O269="🐀 Rat",1,IF(O269="🐭 Mouse",2,IF(O269="🐕 Dog",3,IF(O269="🐵 Monkey",5,IF(O269="🐈 Cat",4,IF(O269="🐇 Rabbit",6,IF(O269="🕊 Pigeon",7,IF(O269="🐹 Guinea Pig",8,IF(O269="🐔 Chicken",9,IF(O269="🐸 Frog",10,IF(O269="🍼 Mammal",10,0)))))))))))</f>
        <v>2</v>
      </c>
      <c r="G269" s="39" t="s">
        <v>47</v>
      </c>
      <c r="H269" s="39" t="s">
        <v>15</v>
      </c>
      <c r="I269" s="14" t="str">
        <f aca="false">IF(H269="IC",-0.3,"")</f>
        <v/>
      </c>
      <c r="J269" s="14" t="n">
        <f aca="false">IF(H269="IV",-0.2,"")</f>
        <v>-0.2</v>
      </c>
      <c r="K269" s="14" t="str">
        <f aca="false">IF(H269="IP",-0.1,"")</f>
        <v/>
      </c>
      <c r="L269" s="14" t="str">
        <f aca="false">IF(H269="IM",0.1,"")</f>
        <v/>
      </c>
      <c r="M269" s="14" t="str">
        <f aca="false">IF(H269="SC",0.2,"")</f>
        <v/>
      </c>
      <c r="N269" s="15" t="str">
        <f aca="false">IF(H269="???",0.2,"")</f>
        <v/>
      </c>
      <c r="O269" s="40" t="s">
        <v>22</v>
      </c>
      <c r="P269" s="17" t="str">
        <f aca="false">IF(SUM(Q269:AI269)&gt;0,"",IF(SUM(Q269:AI269)=0,IF(O269&gt;0,1,"")))</f>
        <v/>
      </c>
      <c r="Q269" s="16" t="n">
        <f aca="false">IF(O269="🐭 Mouse",2,"")</f>
        <v>2</v>
      </c>
      <c r="R269" s="16" t="str">
        <f aca="false">IF(O269="🕊 Pigeon",7,"")</f>
        <v/>
      </c>
      <c r="S269" s="16" t="str">
        <f aca="false">IF(O269="🐇 Rabbit",6,"")</f>
        <v/>
      </c>
      <c r="T269" s="16" t="str">
        <f aca="false">IF(O269="🍼 Mammal",16,"")</f>
        <v/>
      </c>
      <c r="U269" s="16" t="str">
        <f aca="false">IF(O269="🐀 Rat",1,"")</f>
        <v/>
      </c>
      <c r="V269" s="16" t="str">
        <f aca="false">IF(O269="🐕 Dog",3,"")</f>
        <v/>
      </c>
      <c r="W269" s="16" t="str">
        <f aca="false">IF(O269="🐹 Guinea Pig",8,"")</f>
        <v/>
      </c>
      <c r="X269" s="16" t="str">
        <f aca="false">IF(O269="🐔 Chicken",9,"")</f>
        <v/>
      </c>
      <c r="Y269" s="16" t="str">
        <f aca="false">IF(O269="🐵 Monkey",5,"")</f>
        <v/>
      </c>
      <c r="Z269" s="16" t="str">
        <f aca="false">IF(O269="🐸 Frog",10,"")</f>
        <v/>
      </c>
      <c r="AA269" s="16" t="str">
        <f aca="false">IF(O269="🐈 Cat",4,"")</f>
        <v/>
      </c>
      <c r="AB269" s="16" t="str">
        <f aca="false">IF(O269="Gecko",15,"")</f>
        <v/>
      </c>
      <c r="AC269" s="16" t="str">
        <f aca="false">IF(O269="Skink",14,"")</f>
        <v/>
      </c>
      <c r="AD269" s="16" t="str">
        <f aca="false">IF(O269="🐄 Cattle",17,"")</f>
        <v/>
      </c>
      <c r="AE269" s="16" t="str">
        <f aca="false">IF(O269="🐷 Pig",19,"")</f>
        <v/>
      </c>
      <c r="AF269" s="16" t="str">
        <f aca="false">IF(O269="Squirrel",11,"")</f>
        <v/>
      </c>
      <c r="AG269" s="16" t="str">
        <f aca="false">IF(O269="🐝 Honey Bee",20,"")</f>
        <v/>
      </c>
      <c r="AH269" s="16" t="str">
        <f aca="false">IF(O269="🦆 Duck",12,"")</f>
        <v/>
      </c>
      <c r="AI269" s="16" t="str">
        <f aca="false">IF(O269="🐦 Bird",13,"")</f>
        <v/>
      </c>
      <c r="AJ269" s="41" t="s">
        <v>385</v>
      </c>
      <c r="AK269" s="40" t="s">
        <v>78</v>
      </c>
      <c r="AL269" s="42" t="s">
        <v>50</v>
      </c>
      <c r="AM269" s="40" t="s">
        <v>51</v>
      </c>
      <c r="AN269" s="40"/>
    </row>
    <row r="270" customFormat="false" ht="30" hidden="false" customHeight="true" outlineLevel="0" collapsed="false">
      <c r="A270" s="38" t="s">
        <v>380</v>
      </c>
      <c r="B270" s="38" t="n">
        <v>20</v>
      </c>
      <c r="C270" s="32" t="n">
        <f aca="false">B270+IF(H270="IV",-0.2,IF(H270="IP",-0.1,IF(H270="IM",0.1,IF(H270="SC",0.2,IF(H270="IC (cerebral)",-0.3,0)))))</f>
        <v>19.8</v>
      </c>
      <c r="D270" s="33" t="n">
        <f aca="false">VALUE(MID(AJ270,1,FIND(" ",AJ270)))</f>
        <v>0.175</v>
      </c>
      <c r="E270" s="34" t="n">
        <f aca="false">IF(G270="LD50 (median)",1,IF(G270="LDLo (lowest)",0,IF(G270="LD",-1,"")))</f>
        <v>1</v>
      </c>
      <c r="F270" s="34" t="n">
        <f aca="false">IF(O270="🐀 Rat",1,IF(O270="🐭 Mouse",2,IF(O270="🐕 Dog",3,IF(O270="🐵 Monkey",5,IF(O270="🐈 Cat",4,IF(O270="🐇 Rabbit",6,IF(O270="🕊 Pigeon",7,IF(O270="🐹 Guinea Pig",8,IF(O270="🐔 Chicken",9,IF(O270="🐸 Frog",10,IF(O270="🍼 Mammal",10,0)))))))))))</f>
        <v>2</v>
      </c>
      <c r="G270" s="39" t="s">
        <v>47</v>
      </c>
      <c r="H270" s="39" t="s">
        <v>15</v>
      </c>
      <c r="I270" s="14" t="str">
        <f aca="false">IF(H270="IC",-0.3,"")</f>
        <v/>
      </c>
      <c r="J270" s="14" t="n">
        <f aca="false">IF(H270="IV",-0.2,"")</f>
        <v>-0.2</v>
      </c>
      <c r="K270" s="14" t="str">
        <f aca="false">IF(H270="IP",-0.1,"")</f>
        <v/>
      </c>
      <c r="L270" s="14" t="str">
        <f aca="false">IF(H270="IM",0.1,"")</f>
        <v/>
      </c>
      <c r="M270" s="14" t="str">
        <f aca="false">IF(H270="SC",0.2,"")</f>
        <v/>
      </c>
      <c r="N270" s="15" t="str">
        <f aca="false">IF(H270="???",0.2,"")</f>
        <v/>
      </c>
      <c r="O270" s="40" t="s">
        <v>22</v>
      </c>
      <c r="P270" s="17" t="str">
        <f aca="false">IF(SUM(Q270:AI270)&gt;0,"",IF(SUM(Q270:AI270)=0,IF(O270&gt;0,1,"")))</f>
        <v/>
      </c>
      <c r="Q270" s="16" t="n">
        <f aca="false">IF(O270="🐭 Mouse",2,"")</f>
        <v>2</v>
      </c>
      <c r="R270" s="16" t="str">
        <f aca="false">IF(O270="🕊 Pigeon",7,"")</f>
        <v/>
      </c>
      <c r="S270" s="16" t="str">
        <f aca="false">IF(O270="🐇 Rabbit",6,"")</f>
        <v/>
      </c>
      <c r="T270" s="16" t="str">
        <f aca="false">IF(O270="🍼 Mammal",16,"")</f>
        <v/>
      </c>
      <c r="U270" s="16" t="str">
        <f aca="false">IF(O270="🐀 Rat",1,"")</f>
        <v/>
      </c>
      <c r="V270" s="16" t="str">
        <f aca="false">IF(O270="🐕 Dog",3,"")</f>
        <v/>
      </c>
      <c r="W270" s="16" t="str">
        <f aca="false">IF(O270="🐹 Guinea Pig",8,"")</f>
        <v/>
      </c>
      <c r="X270" s="16" t="str">
        <f aca="false">IF(O270="🐔 Chicken",9,"")</f>
        <v/>
      </c>
      <c r="Y270" s="16" t="str">
        <f aca="false">IF(O270="🐵 Monkey",5,"")</f>
        <v/>
      </c>
      <c r="Z270" s="16" t="str">
        <f aca="false">IF(O270="🐸 Frog",10,"")</f>
        <v/>
      </c>
      <c r="AA270" s="16" t="str">
        <f aca="false">IF(O270="🐈 Cat",4,"")</f>
        <v/>
      </c>
      <c r="AB270" s="16" t="str">
        <f aca="false">IF(O270="Gecko",15,"")</f>
        <v/>
      </c>
      <c r="AC270" s="16" t="str">
        <f aca="false">IF(O270="Skink",14,"")</f>
        <v/>
      </c>
      <c r="AD270" s="16" t="str">
        <f aca="false">IF(O270="🐄 Cattle",17,"")</f>
        <v/>
      </c>
      <c r="AE270" s="16" t="str">
        <f aca="false">IF(O270="🐷 Pig",19,"")</f>
        <v/>
      </c>
      <c r="AF270" s="16" t="str">
        <f aca="false">IF(O270="Squirrel",11,"")</f>
        <v/>
      </c>
      <c r="AG270" s="16" t="str">
        <f aca="false">IF(O270="🐝 Honey Bee",20,"")</f>
        <v/>
      </c>
      <c r="AH270" s="16" t="str">
        <f aca="false">IF(O270="🦆 Duck",12,"")</f>
        <v/>
      </c>
      <c r="AI270" s="16" t="str">
        <f aca="false">IF(O270="🐦 Bird",13,"")</f>
        <v/>
      </c>
      <c r="AJ270" s="41" t="s">
        <v>386</v>
      </c>
      <c r="AK270" s="40"/>
      <c r="AL270" s="42" t="s">
        <v>76</v>
      </c>
      <c r="AM270" s="40" t="s">
        <v>59</v>
      </c>
      <c r="AN270" s="40" t="s">
        <v>387</v>
      </c>
    </row>
    <row r="271" customFormat="false" ht="30" hidden="false" customHeight="true" outlineLevel="0" collapsed="false">
      <c r="A271" s="38" t="s">
        <v>380</v>
      </c>
      <c r="B271" s="38" t="n">
        <v>20</v>
      </c>
      <c r="C271" s="32" t="n">
        <f aca="false">B271+IF(H271="IV",-0.2,IF(H271="IP",-0.1,IF(H271="IM",0.1,IF(H271="SC",0.2,IF(H271="IC (cerebral)",-0.3,0)))))</f>
        <v>19.8</v>
      </c>
      <c r="D271" s="33" t="n">
        <f aca="false">VALUE(MID(AJ271,1,FIND(" ",AJ271)))</f>
        <v>0.2</v>
      </c>
      <c r="E271" s="34" t="n">
        <f aca="false">IF(G271="LD50 (median)",1,IF(G271="LDLo (lowest)",0,IF(G271="LD",-1,"")))</f>
        <v>0</v>
      </c>
      <c r="F271" s="34" t="n">
        <f aca="false">IF(O271="🐀 Rat",1,IF(O271="🐭 Mouse",2,IF(O271="🐕 Dog",3,IF(O271="🐵 Monkey",5,IF(O271="🐈 Cat",4,IF(O271="🐇 Rabbit",6,IF(O271="🕊 Pigeon",7,IF(O271="🐹 Guinea Pig",8,IF(O271="🐔 Chicken",9,IF(O271="🐸 Frog",10,IF(O271="🍼 Mammal",10,0)))))))))))</f>
        <v>6</v>
      </c>
      <c r="G271" s="39" t="s">
        <v>53</v>
      </c>
      <c r="H271" s="39" t="s">
        <v>15</v>
      </c>
      <c r="I271" s="14" t="str">
        <f aca="false">IF(H271="IC",-0.3,"")</f>
        <v/>
      </c>
      <c r="J271" s="14" t="n">
        <f aca="false">IF(H271="IV",-0.2,"")</f>
        <v>-0.2</v>
      </c>
      <c r="K271" s="14" t="str">
        <f aca="false">IF(H271="IP",-0.1,"")</f>
        <v/>
      </c>
      <c r="L271" s="14" t="str">
        <f aca="false">IF(H271="IM",0.1,"")</f>
        <v/>
      </c>
      <c r="M271" s="14" t="str">
        <f aca="false">IF(H271="SC",0.2,"")</f>
        <v/>
      </c>
      <c r="N271" s="15" t="str">
        <f aca="false">IF(H271="???",0.2,"")</f>
        <v/>
      </c>
      <c r="O271" s="40" t="s">
        <v>24</v>
      </c>
      <c r="P271" s="17" t="str">
        <f aca="false">IF(SUM(Q271:AI271)&gt;0,"",IF(SUM(Q271:AI271)=0,IF(O271&gt;0,1,"")))</f>
        <v/>
      </c>
      <c r="Q271" s="16" t="str">
        <f aca="false">IF(O271="🐭 Mouse",2,"")</f>
        <v/>
      </c>
      <c r="R271" s="16" t="str">
        <f aca="false">IF(O271="🕊 Pigeon",7,"")</f>
        <v/>
      </c>
      <c r="S271" s="16" t="n">
        <f aca="false">IF(O271="🐇 Rabbit",6,"")</f>
        <v>6</v>
      </c>
      <c r="T271" s="16" t="str">
        <f aca="false">IF(O271="🍼 Mammal",16,"")</f>
        <v/>
      </c>
      <c r="U271" s="16" t="str">
        <f aca="false">IF(O271="🐀 Rat",1,"")</f>
        <v/>
      </c>
      <c r="V271" s="16" t="str">
        <f aca="false">IF(O271="🐕 Dog",3,"")</f>
        <v/>
      </c>
      <c r="W271" s="16" t="str">
        <f aca="false">IF(O271="🐹 Guinea Pig",8,"")</f>
        <v/>
      </c>
      <c r="X271" s="16" t="str">
        <f aca="false">IF(O271="🐔 Chicken",9,"")</f>
        <v/>
      </c>
      <c r="Y271" s="16" t="str">
        <f aca="false">IF(O271="🐵 Monkey",5,"")</f>
        <v/>
      </c>
      <c r="Z271" s="16" t="str">
        <f aca="false">IF(O271="🐸 Frog",10,"")</f>
        <v/>
      </c>
      <c r="AA271" s="16" t="str">
        <f aca="false">IF(O271="🐈 Cat",4,"")</f>
        <v/>
      </c>
      <c r="AB271" s="16" t="str">
        <f aca="false">IF(O271="Gecko",15,"")</f>
        <v/>
      </c>
      <c r="AC271" s="16" t="str">
        <f aca="false">IF(O271="Skink",14,"")</f>
        <v/>
      </c>
      <c r="AD271" s="16" t="str">
        <f aca="false">IF(O271="🐄 Cattle",17,"")</f>
        <v/>
      </c>
      <c r="AE271" s="16" t="str">
        <f aca="false">IF(O271="🐷 Pig",19,"")</f>
        <v/>
      </c>
      <c r="AF271" s="16" t="str">
        <f aca="false">IF(O271="Squirrel",11,"")</f>
        <v/>
      </c>
      <c r="AG271" s="16" t="str">
        <f aca="false">IF(O271="🐝 Honey Bee",20,"")</f>
        <v/>
      </c>
      <c r="AH271" s="16" t="str">
        <f aca="false">IF(O271="🦆 Duck",12,"")</f>
        <v/>
      </c>
      <c r="AI271" s="16" t="str">
        <f aca="false">IF(O271="🐦 Bird",13,"")</f>
        <v/>
      </c>
      <c r="AJ271" s="41" t="s">
        <v>171</v>
      </c>
      <c r="AK271" s="40" t="s">
        <v>388</v>
      </c>
      <c r="AL271" s="42" t="s">
        <v>50</v>
      </c>
      <c r="AM271" s="40" t="s">
        <v>51</v>
      </c>
      <c r="AN271" s="40"/>
    </row>
    <row r="272" customFormat="false" ht="30" hidden="false" customHeight="true" outlineLevel="0" collapsed="false">
      <c r="A272" s="38" t="s">
        <v>380</v>
      </c>
      <c r="B272" s="38" t="n">
        <v>20</v>
      </c>
      <c r="C272" s="32" t="n">
        <f aca="false">B272+IF(H272="IV",-0.2,IF(H272="IP",-0.1,IF(H272="IM",0.1,IF(H272="SC",0.2,IF(H272="IC (cerebral)",-0.3,0)))))</f>
        <v>19.8</v>
      </c>
      <c r="D272" s="33" t="n">
        <f aca="false">VALUE(MID(AJ272,1,FIND(" ",AJ272)))</f>
        <v>0.2</v>
      </c>
      <c r="E272" s="34" t="n">
        <f aca="false">IF(G272="LD50 (median)",1,IF(G272="LDLo (lowest)",0,IF(G272="LD",-1,"")))</f>
        <v>0</v>
      </c>
      <c r="F272" s="34" t="n">
        <f aca="false">IF(O272="🐀 Rat",1,IF(O272="🐭 Mouse",2,IF(O272="🐕 Dog",3,IF(O272="🐵 Monkey",5,IF(O272="🐈 Cat",4,IF(O272="🐇 Rabbit",6,IF(O272="🕊 Pigeon",7,IF(O272="🐹 Guinea Pig",8,IF(O272="🐔 Chicken",9,IF(O272="🐸 Frog",10,IF(O272="🍼 Mammal",10,0)))))))))))</f>
        <v>8</v>
      </c>
      <c r="G272" s="39" t="s">
        <v>53</v>
      </c>
      <c r="H272" s="39" t="s">
        <v>15</v>
      </c>
      <c r="I272" s="14" t="str">
        <f aca="false">IF(H272="IC",-0.3,"")</f>
        <v/>
      </c>
      <c r="J272" s="14" t="n">
        <f aca="false">IF(H272="IV",-0.2,"")</f>
        <v>-0.2</v>
      </c>
      <c r="K272" s="14" t="str">
        <f aca="false">IF(H272="IP",-0.1,"")</f>
        <v/>
      </c>
      <c r="L272" s="14" t="str">
        <f aca="false">IF(H272="IM",0.1,"")</f>
        <v/>
      </c>
      <c r="M272" s="14" t="str">
        <f aca="false">IF(H272="SC",0.2,"")</f>
        <v/>
      </c>
      <c r="N272" s="15" t="str">
        <f aca="false">IF(H272="???",0.2,"")</f>
        <v/>
      </c>
      <c r="O272" s="40" t="s">
        <v>28</v>
      </c>
      <c r="P272" s="17" t="str">
        <f aca="false">IF(SUM(Q272:AI272)&gt;0,"",IF(SUM(Q272:AI272)=0,IF(O272&gt;0,1,"")))</f>
        <v/>
      </c>
      <c r="Q272" s="16" t="str">
        <f aca="false">IF(O272="🐭 Mouse",2,"")</f>
        <v/>
      </c>
      <c r="R272" s="16" t="str">
        <f aca="false">IF(O272="🕊 Pigeon",7,"")</f>
        <v/>
      </c>
      <c r="S272" s="16" t="str">
        <f aca="false">IF(O272="🐇 Rabbit",6,"")</f>
        <v/>
      </c>
      <c r="T272" s="16" t="str">
        <f aca="false">IF(O272="🍼 Mammal",16,"")</f>
        <v/>
      </c>
      <c r="U272" s="16" t="str">
        <f aca="false">IF(O272="🐀 Rat",1,"")</f>
        <v/>
      </c>
      <c r="V272" s="16" t="str">
        <f aca="false">IF(O272="🐕 Dog",3,"")</f>
        <v/>
      </c>
      <c r="W272" s="16" t="n">
        <f aca="false">IF(O272="🐹 Guinea Pig",8,"")</f>
        <v>8</v>
      </c>
      <c r="X272" s="16" t="str">
        <f aca="false">IF(O272="🐔 Chicken",9,"")</f>
        <v/>
      </c>
      <c r="Y272" s="16" t="str">
        <f aca="false">IF(O272="🐵 Monkey",5,"")</f>
        <v/>
      </c>
      <c r="Z272" s="16" t="str">
        <f aca="false">IF(O272="🐸 Frog",10,"")</f>
        <v/>
      </c>
      <c r="AA272" s="16" t="str">
        <f aca="false">IF(O272="🐈 Cat",4,"")</f>
        <v/>
      </c>
      <c r="AB272" s="16" t="str">
        <f aca="false">IF(O272="Gecko",15,"")</f>
        <v/>
      </c>
      <c r="AC272" s="16" t="str">
        <f aca="false">IF(O272="Skink",14,"")</f>
        <v/>
      </c>
      <c r="AD272" s="16" t="str">
        <f aca="false">IF(O272="🐄 Cattle",17,"")</f>
        <v/>
      </c>
      <c r="AE272" s="16" t="str">
        <f aca="false">IF(O272="🐷 Pig",19,"")</f>
        <v/>
      </c>
      <c r="AF272" s="16" t="str">
        <f aca="false">IF(O272="Squirrel",11,"")</f>
        <v/>
      </c>
      <c r="AG272" s="16" t="str">
        <f aca="false">IF(O272="🐝 Honey Bee",20,"")</f>
        <v/>
      </c>
      <c r="AH272" s="16" t="str">
        <f aca="false">IF(O272="🦆 Duck",12,"")</f>
        <v/>
      </c>
      <c r="AI272" s="16" t="str">
        <f aca="false">IF(O272="🐦 Bird",13,"")</f>
        <v/>
      </c>
      <c r="AJ272" s="41" t="s">
        <v>171</v>
      </c>
      <c r="AK272" s="40" t="s">
        <v>388</v>
      </c>
      <c r="AL272" s="42" t="s">
        <v>50</v>
      </c>
      <c r="AM272" s="40" t="s">
        <v>51</v>
      </c>
      <c r="AN272" s="40"/>
    </row>
    <row r="273" customFormat="false" ht="30" hidden="false" customHeight="true" outlineLevel="0" collapsed="false">
      <c r="A273" s="38" t="s">
        <v>380</v>
      </c>
      <c r="B273" s="38" t="n">
        <v>20</v>
      </c>
      <c r="C273" s="32" t="n">
        <f aca="false">B273+IF(H273="IV",-0.2,IF(H273="IP",-0.1,IF(H273="IM",0.1,IF(H273="SC",0.2,IF(H273="IC (cerebral)",-0.3,0)))))</f>
        <v>20.2</v>
      </c>
      <c r="D273" s="33" t="n">
        <f aca="false">VALUE(MID(AJ273,1,FIND(" ",AJ273)))</f>
        <v>0.24</v>
      </c>
      <c r="E273" s="34" t="n">
        <f aca="false">IF(G273="LD50 (median)",1,IF(G273="LDLo (lowest)",0,IF(G273="LD",-1,"")))</f>
        <v>1</v>
      </c>
      <c r="F273" s="34" t="n">
        <f aca="false">IF(O273="🐀 Rat",1,IF(O273="🐭 Mouse",2,IF(O273="🐕 Dog",3,IF(O273="🐵 Monkey",5,IF(O273="🐈 Cat",4,IF(O273="🐇 Rabbit",6,IF(O273="🕊 Pigeon",7,IF(O273="🐹 Guinea Pig",8,IF(O273="🐔 Chicken",9,IF(O273="🐸 Frog",10,IF(O273="🍼 Mammal",10,0)))))))))))</f>
        <v>2</v>
      </c>
      <c r="G273" s="39" t="s">
        <v>47</v>
      </c>
      <c r="H273" s="39" t="s">
        <v>18</v>
      </c>
      <c r="I273" s="14" t="str">
        <f aca="false">IF(H273="IC",-0.3,"")</f>
        <v/>
      </c>
      <c r="J273" s="14" t="str">
        <f aca="false">IF(H273="IV",-0.2,"")</f>
        <v/>
      </c>
      <c r="K273" s="14" t="str">
        <f aca="false">IF(H273="IP",-0.1,"")</f>
        <v/>
      </c>
      <c r="L273" s="14" t="str">
        <f aca="false">IF(H273="IM",0.1,"")</f>
        <v/>
      </c>
      <c r="M273" s="14" t="n">
        <f aca="false">IF(H273="SC",0.2,"")</f>
        <v>0.2</v>
      </c>
      <c r="N273" s="15" t="str">
        <f aca="false">IF(H273="???",0.2,"")</f>
        <v/>
      </c>
      <c r="O273" s="40" t="s">
        <v>22</v>
      </c>
      <c r="P273" s="17" t="str">
        <f aca="false">IF(SUM(Q273:AI273)&gt;0,"",IF(SUM(Q273:AI273)=0,IF(O273&gt;0,1,"")))</f>
        <v/>
      </c>
      <c r="Q273" s="16" t="n">
        <f aca="false">IF(O273="🐭 Mouse",2,"")</f>
        <v>2</v>
      </c>
      <c r="R273" s="16" t="str">
        <f aca="false">IF(O273="🕊 Pigeon",7,"")</f>
        <v/>
      </c>
      <c r="S273" s="16" t="str">
        <f aca="false">IF(O273="🐇 Rabbit",6,"")</f>
        <v/>
      </c>
      <c r="T273" s="16" t="str">
        <f aca="false">IF(O273="🍼 Mammal",16,"")</f>
        <v/>
      </c>
      <c r="U273" s="16" t="str">
        <f aca="false">IF(O273="🐀 Rat",1,"")</f>
        <v/>
      </c>
      <c r="V273" s="16" t="str">
        <f aca="false">IF(O273="🐕 Dog",3,"")</f>
        <v/>
      </c>
      <c r="W273" s="16" t="str">
        <f aca="false">IF(O273="🐹 Guinea Pig",8,"")</f>
        <v/>
      </c>
      <c r="X273" s="16" t="str">
        <f aca="false">IF(O273="🐔 Chicken",9,"")</f>
        <v/>
      </c>
      <c r="Y273" s="16" t="str">
        <f aca="false">IF(O273="🐵 Monkey",5,"")</f>
        <v/>
      </c>
      <c r="Z273" s="16" t="str">
        <f aca="false">IF(O273="🐸 Frog",10,"")</f>
        <v/>
      </c>
      <c r="AA273" s="16" t="str">
        <f aca="false">IF(O273="🐈 Cat",4,"")</f>
        <v/>
      </c>
      <c r="AB273" s="16" t="str">
        <f aca="false">IF(O273="Gecko",15,"")</f>
        <v/>
      </c>
      <c r="AC273" s="16" t="str">
        <f aca="false">IF(O273="Skink",14,"")</f>
        <v/>
      </c>
      <c r="AD273" s="16" t="str">
        <f aca="false">IF(O273="🐄 Cattle",17,"")</f>
        <v/>
      </c>
      <c r="AE273" s="16" t="str">
        <f aca="false">IF(O273="🐷 Pig",19,"")</f>
        <v/>
      </c>
      <c r="AF273" s="16" t="str">
        <f aca="false">IF(O273="Squirrel",11,"")</f>
        <v/>
      </c>
      <c r="AG273" s="16" t="str">
        <f aca="false">IF(O273="🐝 Honey Bee",20,"")</f>
        <v/>
      </c>
      <c r="AH273" s="16" t="str">
        <f aca="false">IF(O273="🦆 Duck",12,"")</f>
        <v/>
      </c>
      <c r="AI273" s="16" t="str">
        <f aca="false">IF(O273="🐦 Bird",13,"")</f>
        <v/>
      </c>
      <c r="AJ273" s="41" t="s">
        <v>389</v>
      </c>
      <c r="AK273" s="40" t="s">
        <v>221</v>
      </c>
      <c r="AL273" s="42" t="s">
        <v>50</v>
      </c>
      <c r="AM273" s="40" t="s">
        <v>51</v>
      </c>
      <c r="AN273" s="40"/>
    </row>
    <row r="274" customFormat="false" ht="30" hidden="false" customHeight="true" outlineLevel="0" collapsed="false">
      <c r="A274" s="38" t="s">
        <v>380</v>
      </c>
      <c r="B274" s="38" t="n">
        <v>20</v>
      </c>
      <c r="C274" s="32" t="n">
        <f aca="false">B274+IF(H274="IV",-0.2,IF(H274="IP",-0.1,IF(H274="IM",0.1,IF(H274="SC",0.2,IF(H274="IC (cerebral)",-0.3,0)))))</f>
        <v>20.2</v>
      </c>
      <c r="D274" s="33" t="n">
        <f aca="false">VALUE(MID(AJ274,1,FIND(" ",AJ274)))</f>
        <v>0.3</v>
      </c>
      <c r="E274" s="34" t="n">
        <f aca="false">IF(G274="LD50 (median)",1,IF(G274="LDLo (lowest)",0,IF(G274="LD",-1,"")))</f>
        <v>0</v>
      </c>
      <c r="F274" s="34" t="n">
        <f aca="false">IF(O274="🐀 Rat",1,IF(O274="🐭 Mouse",2,IF(O274="🐕 Dog",3,IF(O274="🐵 Monkey",5,IF(O274="🐈 Cat",4,IF(O274="🐇 Rabbit",6,IF(O274="🕊 Pigeon",7,IF(O274="🐹 Guinea Pig",8,IF(O274="🐔 Chicken",9,IF(O274="🐸 Frog",10,IF(O274="🍼 Mammal",10,0)))))))))))</f>
        <v>8</v>
      </c>
      <c r="G274" s="39" t="s">
        <v>53</v>
      </c>
      <c r="H274" s="39" t="s">
        <v>18</v>
      </c>
      <c r="I274" s="14" t="str">
        <f aca="false">IF(H274="IC",-0.3,"")</f>
        <v/>
      </c>
      <c r="J274" s="14" t="str">
        <f aca="false">IF(H274="IV",-0.2,"")</f>
        <v/>
      </c>
      <c r="K274" s="14" t="str">
        <f aca="false">IF(H274="IP",-0.1,"")</f>
        <v/>
      </c>
      <c r="L274" s="14" t="str">
        <f aca="false">IF(H274="IM",0.1,"")</f>
        <v/>
      </c>
      <c r="M274" s="14" t="n">
        <f aca="false">IF(H274="SC",0.2,"")</f>
        <v>0.2</v>
      </c>
      <c r="N274" s="15" t="str">
        <f aca="false">IF(H274="???",0.2,"")</f>
        <v/>
      </c>
      <c r="O274" s="40" t="s">
        <v>28</v>
      </c>
      <c r="P274" s="17" t="str">
        <f aca="false">IF(SUM(Q274:AI274)&gt;0,"",IF(SUM(Q274:AI274)=0,IF(O274&gt;0,1,"")))</f>
        <v/>
      </c>
      <c r="Q274" s="16" t="str">
        <f aca="false">IF(O274="🐭 Mouse",2,"")</f>
        <v/>
      </c>
      <c r="R274" s="16" t="str">
        <f aca="false">IF(O274="🕊 Pigeon",7,"")</f>
        <v/>
      </c>
      <c r="S274" s="16" t="str">
        <f aca="false">IF(O274="🐇 Rabbit",6,"")</f>
        <v/>
      </c>
      <c r="T274" s="16" t="str">
        <f aca="false">IF(O274="🍼 Mammal",16,"")</f>
        <v/>
      </c>
      <c r="U274" s="16" t="str">
        <f aca="false">IF(O274="🐀 Rat",1,"")</f>
        <v/>
      </c>
      <c r="V274" s="16" t="str">
        <f aca="false">IF(O274="🐕 Dog",3,"")</f>
        <v/>
      </c>
      <c r="W274" s="16" t="n">
        <f aca="false">IF(O274="🐹 Guinea Pig",8,"")</f>
        <v>8</v>
      </c>
      <c r="X274" s="16" t="str">
        <f aca="false">IF(O274="🐔 Chicken",9,"")</f>
        <v/>
      </c>
      <c r="Y274" s="16" t="str">
        <f aca="false">IF(O274="🐵 Monkey",5,"")</f>
        <v/>
      </c>
      <c r="Z274" s="16" t="str">
        <f aca="false">IF(O274="🐸 Frog",10,"")</f>
        <v/>
      </c>
      <c r="AA274" s="16" t="str">
        <f aca="false">IF(O274="🐈 Cat",4,"")</f>
        <v/>
      </c>
      <c r="AB274" s="16" t="str">
        <f aca="false">IF(O274="Gecko",15,"")</f>
        <v/>
      </c>
      <c r="AC274" s="16" t="str">
        <f aca="false">IF(O274="Skink",14,"")</f>
        <v/>
      </c>
      <c r="AD274" s="16" t="str">
        <f aca="false">IF(O274="🐄 Cattle",17,"")</f>
        <v/>
      </c>
      <c r="AE274" s="16" t="str">
        <f aca="false">IF(O274="🐷 Pig",19,"")</f>
        <v/>
      </c>
      <c r="AF274" s="16" t="str">
        <f aca="false">IF(O274="Squirrel",11,"")</f>
        <v/>
      </c>
      <c r="AG274" s="16" t="str">
        <f aca="false">IF(O274="🐝 Honey Bee",20,"")</f>
        <v/>
      </c>
      <c r="AH274" s="16" t="str">
        <f aca="false">IF(O274="🦆 Duck",12,"")</f>
        <v/>
      </c>
      <c r="AI274" s="16" t="str">
        <f aca="false">IF(O274="🐦 Bird",13,"")</f>
        <v/>
      </c>
      <c r="AJ274" s="41" t="s">
        <v>136</v>
      </c>
      <c r="AK274" s="40" t="s">
        <v>388</v>
      </c>
      <c r="AL274" s="42" t="s">
        <v>50</v>
      </c>
      <c r="AM274" s="40" t="s">
        <v>51</v>
      </c>
      <c r="AN274" s="40"/>
    </row>
    <row r="275" customFormat="false" ht="30" hidden="false" customHeight="true" outlineLevel="0" collapsed="false">
      <c r="A275" s="38" t="s">
        <v>380</v>
      </c>
      <c r="B275" s="38" t="n">
        <v>20</v>
      </c>
      <c r="C275" s="32" t="n">
        <f aca="false">B275+IF(H275="IV",-0.2,IF(H275="IP",-0.1,IF(H275="IM",0.1,IF(H275="SC",0.2,IF(H275="IC (cerebral)",-0.3,0)))))</f>
        <v>20.2</v>
      </c>
      <c r="D275" s="33" t="n">
        <f aca="false">VALUE(MID(AJ275,1,FIND(" ",AJ275)))</f>
        <v>0.3</v>
      </c>
      <c r="E275" s="34" t="n">
        <f aca="false">IF(G275="LD50 (median)",1,IF(G275="LDLo (lowest)",0,IF(G275="LD",-1,"")))</f>
        <v>0</v>
      </c>
      <c r="F275" s="34" t="n">
        <f aca="false">IF(O275="🐀 Rat",1,IF(O275="🐭 Mouse",2,IF(O275="🐕 Dog",3,IF(O275="🐵 Monkey",5,IF(O275="🐈 Cat",4,IF(O275="🐇 Rabbit",6,IF(O275="🕊 Pigeon",7,IF(O275="🐹 Guinea Pig",8,IF(O275="🐔 Chicken",9,IF(O275="🐸 Frog",10,IF(O275="🍼 Mammal",10,0)))))))))))</f>
        <v>6</v>
      </c>
      <c r="G275" s="39" t="s">
        <v>53</v>
      </c>
      <c r="H275" s="39" t="s">
        <v>18</v>
      </c>
      <c r="I275" s="14" t="str">
        <f aca="false">IF(H275="IC",-0.3,"")</f>
        <v/>
      </c>
      <c r="J275" s="14" t="str">
        <f aca="false">IF(H275="IV",-0.2,"")</f>
        <v/>
      </c>
      <c r="K275" s="14" t="str">
        <f aca="false">IF(H275="IP",-0.1,"")</f>
        <v/>
      </c>
      <c r="L275" s="14" t="str">
        <f aca="false">IF(H275="IM",0.1,"")</f>
        <v/>
      </c>
      <c r="M275" s="14" t="n">
        <f aca="false">IF(H275="SC",0.2,"")</f>
        <v>0.2</v>
      </c>
      <c r="N275" s="15" t="str">
        <f aca="false">IF(H275="???",0.2,"")</f>
        <v/>
      </c>
      <c r="O275" s="40" t="s">
        <v>24</v>
      </c>
      <c r="P275" s="17" t="str">
        <f aca="false">IF(SUM(Q275:AI275)&gt;0,"",IF(SUM(Q275:AI275)=0,IF(O275&gt;0,1,"")))</f>
        <v/>
      </c>
      <c r="Q275" s="16" t="str">
        <f aca="false">IF(O275="🐭 Mouse",2,"")</f>
        <v/>
      </c>
      <c r="R275" s="16" t="str">
        <f aca="false">IF(O275="🕊 Pigeon",7,"")</f>
        <v/>
      </c>
      <c r="S275" s="16" t="n">
        <f aca="false">IF(O275="🐇 Rabbit",6,"")</f>
        <v>6</v>
      </c>
      <c r="T275" s="16" t="str">
        <f aca="false">IF(O275="🍼 Mammal",16,"")</f>
        <v/>
      </c>
      <c r="U275" s="16" t="str">
        <f aca="false">IF(O275="🐀 Rat",1,"")</f>
        <v/>
      </c>
      <c r="V275" s="16" t="str">
        <f aca="false">IF(O275="🐕 Dog",3,"")</f>
        <v/>
      </c>
      <c r="W275" s="16" t="str">
        <f aca="false">IF(O275="🐹 Guinea Pig",8,"")</f>
        <v/>
      </c>
      <c r="X275" s="16" t="str">
        <f aca="false">IF(O275="🐔 Chicken",9,"")</f>
        <v/>
      </c>
      <c r="Y275" s="16" t="str">
        <f aca="false">IF(O275="🐵 Monkey",5,"")</f>
        <v/>
      </c>
      <c r="Z275" s="16" t="str">
        <f aca="false">IF(O275="🐸 Frog",10,"")</f>
        <v/>
      </c>
      <c r="AA275" s="16" t="str">
        <f aca="false">IF(O275="🐈 Cat",4,"")</f>
        <v/>
      </c>
      <c r="AB275" s="16" t="str">
        <f aca="false">IF(O275="Gecko",15,"")</f>
        <v/>
      </c>
      <c r="AC275" s="16" t="str">
        <f aca="false">IF(O275="Skink",14,"")</f>
        <v/>
      </c>
      <c r="AD275" s="16" t="str">
        <f aca="false">IF(O275="🐄 Cattle",17,"")</f>
        <v/>
      </c>
      <c r="AE275" s="16" t="str">
        <f aca="false">IF(O275="🐷 Pig",19,"")</f>
        <v/>
      </c>
      <c r="AF275" s="16" t="str">
        <f aca="false">IF(O275="Squirrel",11,"")</f>
        <v/>
      </c>
      <c r="AG275" s="16" t="str">
        <f aca="false">IF(O275="🐝 Honey Bee",20,"")</f>
        <v/>
      </c>
      <c r="AH275" s="16" t="str">
        <f aca="false">IF(O275="🦆 Duck",12,"")</f>
        <v/>
      </c>
      <c r="AI275" s="16" t="str">
        <f aca="false">IF(O275="🐦 Bird",13,"")</f>
        <v/>
      </c>
      <c r="AJ275" s="41" t="s">
        <v>136</v>
      </c>
      <c r="AK275" s="40" t="s">
        <v>388</v>
      </c>
      <c r="AL275" s="42" t="s">
        <v>50</v>
      </c>
      <c r="AM275" s="40" t="s">
        <v>51</v>
      </c>
      <c r="AN275" s="40"/>
    </row>
    <row r="276" customFormat="false" ht="30" hidden="false" customHeight="true" outlineLevel="0" collapsed="false">
      <c r="A276" s="38" t="s">
        <v>380</v>
      </c>
      <c r="B276" s="38" t="n">
        <v>20</v>
      </c>
      <c r="C276" s="32" t="n">
        <f aca="false">B276+IF(H276="IV",-0.2,IF(H276="IP",-0.1,IF(H276="IM",0.1,IF(H276="SC",0.2,IF(H276="IC (cerebral)",-0.3,0)))))</f>
        <v>19.9</v>
      </c>
      <c r="D276" s="33" t="n">
        <f aca="false">VALUE(MID(AJ276,1,FIND(" ",AJ276)))</f>
        <v>0.329</v>
      </c>
      <c r="E276" s="34" t="n">
        <f aca="false">IF(G276="LD50 (median)",1,IF(G276="LDLo (lowest)",0,IF(G276="LD",-1,"")))</f>
        <v>1</v>
      </c>
      <c r="F276" s="34" t="n">
        <f aca="false">IF(O276="🐀 Rat",1,IF(O276="🐭 Mouse",2,IF(O276="🐕 Dog",3,IF(O276="🐵 Monkey",5,IF(O276="🐈 Cat",4,IF(O276="🐇 Rabbit",6,IF(O276="🕊 Pigeon",7,IF(O276="🐹 Guinea Pig",8,IF(O276="🐔 Chicken",9,IF(O276="🐸 Frog",10,IF(O276="🍼 Mammal",10,0)))))))))))</f>
        <v>2</v>
      </c>
      <c r="G276" s="39" t="s">
        <v>47</v>
      </c>
      <c r="H276" s="39" t="s">
        <v>16</v>
      </c>
      <c r="I276" s="14" t="str">
        <f aca="false">IF(H276="IC",-0.3,"")</f>
        <v/>
      </c>
      <c r="J276" s="14" t="str">
        <f aca="false">IF(H276="IV",-0.2,"")</f>
        <v/>
      </c>
      <c r="K276" s="14" t="n">
        <f aca="false">IF(H276="IP",-0.1,"")</f>
        <v>-0.1</v>
      </c>
      <c r="L276" s="14" t="str">
        <f aca="false">IF(H276="IM",0.1,"")</f>
        <v/>
      </c>
      <c r="M276" s="14" t="str">
        <f aca="false">IF(H276="SC",0.2,"")</f>
        <v/>
      </c>
      <c r="N276" s="15" t="str">
        <f aca="false">IF(H276="???",0.2,"")</f>
        <v/>
      </c>
      <c r="O276" s="40" t="s">
        <v>22</v>
      </c>
      <c r="P276" s="17" t="str">
        <f aca="false">IF(SUM(Q276:AI276)&gt;0,"",IF(SUM(Q276:AI276)=0,IF(O276&gt;0,1,"")))</f>
        <v/>
      </c>
      <c r="Q276" s="16" t="n">
        <f aca="false">IF(O276="🐭 Mouse",2,"")</f>
        <v>2</v>
      </c>
      <c r="R276" s="16" t="str">
        <f aca="false">IF(O276="🕊 Pigeon",7,"")</f>
        <v/>
      </c>
      <c r="S276" s="16" t="str">
        <f aca="false">IF(O276="🐇 Rabbit",6,"")</f>
        <v/>
      </c>
      <c r="T276" s="16" t="str">
        <f aca="false">IF(O276="🍼 Mammal",16,"")</f>
        <v/>
      </c>
      <c r="U276" s="16" t="str">
        <f aca="false">IF(O276="🐀 Rat",1,"")</f>
        <v/>
      </c>
      <c r="V276" s="16" t="str">
        <f aca="false">IF(O276="🐕 Dog",3,"")</f>
        <v/>
      </c>
      <c r="W276" s="16" t="str">
        <f aca="false">IF(O276="🐹 Guinea Pig",8,"")</f>
        <v/>
      </c>
      <c r="X276" s="16" t="str">
        <f aca="false">IF(O276="🐔 Chicken",9,"")</f>
        <v/>
      </c>
      <c r="Y276" s="16" t="str">
        <f aca="false">IF(O276="🐵 Monkey",5,"")</f>
        <v/>
      </c>
      <c r="Z276" s="16" t="str">
        <f aca="false">IF(O276="🐸 Frog",10,"")</f>
        <v/>
      </c>
      <c r="AA276" s="16" t="str">
        <f aca="false">IF(O276="🐈 Cat",4,"")</f>
        <v/>
      </c>
      <c r="AB276" s="16" t="str">
        <f aca="false">IF(O276="Gecko",15,"")</f>
        <v/>
      </c>
      <c r="AC276" s="16" t="str">
        <f aca="false">IF(O276="Skink",14,"")</f>
        <v/>
      </c>
      <c r="AD276" s="16" t="str">
        <f aca="false">IF(O276="🐄 Cattle",17,"")</f>
        <v/>
      </c>
      <c r="AE276" s="16" t="str">
        <f aca="false">IF(O276="🐷 Pig",19,"")</f>
        <v/>
      </c>
      <c r="AF276" s="16" t="str">
        <f aca="false">IF(O276="Squirrel",11,"")</f>
        <v/>
      </c>
      <c r="AG276" s="16" t="str">
        <f aca="false">IF(O276="🐝 Honey Bee",20,"")</f>
        <v/>
      </c>
      <c r="AH276" s="16" t="str">
        <f aca="false">IF(O276="🦆 Duck",12,"")</f>
        <v/>
      </c>
      <c r="AI276" s="16" t="str">
        <f aca="false">IF(O276="🐦 Bird",13,"")</f>
        <v/>
      </c>
      <c r="AJ276" s="41" t="s">
        <v>291</v>
      </c>
      <c r="AK276" s="40" t="s">
        <v>168</v>
      </c>
      <c r="AL276" s="42" t="s">
        <v>50</v>
      </c>
      <c r="AM276" s="40" t="s">
        <v>51</v>
      </c>
      <c r="AN276" s="40"/>
    </row>
    <row r="277" customFormat="false" ht="30" hidden="false" customHeight="true" outlineLevel="0" collapsed="false">
      <c r="A277" s="38" t="s">
        <v>380</v>
      </c>
      <c r="B277" s="38" t="n">
        <v>20</v>
      </c>
      <c r="C277" s="32" t="n">
        <f aca="false">B277+IF(H277="IV",-0.2,IF(H277="IP",-0.1,IF(H277="IM",0.1,IF(H277="SC",0.2,IF(H277="IC (cerebral)",-0.3,0)))))</f>
        <v>19.8</v>
      </c>
      <c r="D277" s="33" t="n">
        <f aca="false">VALUE(MID(AJ277,1,FIND(" ",AJ277)))</f>
        <v>0.34</v>
      </c>
      <c r="E277" s="34" t="n">
        <f aca="false">IF(G277="LD50 (median)",1,IF(G277="LDLo (lowest)",0,IF(G277="LD",-1,"")))</f>
        <v>1</v>
      </c>
      <c r="F277" s="34" t="n">
        <f aca="false">IF(O277="🐀 Rat",1,IF(O277="🐭 Mouse",2,IF(O277="🐕 Dog",3,IF(O277="🐵 Monkey",5,IF(O277="🐈 Cat",4,IF(O277="🐇 Rabbit",6,IF(O277="🕊 Pigeon",7,IF(O277="🐹 Guinea Pig",8,IF(O277="🐔 Chicken",9,IF(O277="🐸 Frog",10,IF(O277="🍼 Mammal",10,0)))))))))))</f>
        <v>2</v>
      </c>
      <c r="G277" s="39" t="s">
        <v>47</v>
      </c>
      <c r="H277" s="39" t="s">
        <v>15</v>
      </c>
      <c r="I277" s="14" t="str">
        <f aca="false">IF(H277="IC",-0.3,"")</f>
        <v/>
      </c>
      <c r="J277" s="14" t="n">
        <f aca="false">IF(H277="IV",-0.2,"")</f>
        <v>-0.2</v>
      </c>
      <c r="K277" s="14" t="str">
        <f aca="false">IF(H277="IP",-0.1,"")</f>
        <v/>
      </c>
      <c r="L277" s="14" t="str">
        <f aca="false">IF(H277="IM",0.1,"")</f>
        <v/>
      </c>
      <c r="M277" s="14" t="str">
        <f aca="false">IF(H277="SC",0.2,"")</f>
        <v/>
      </c>
      <c r="N277" s="15" t="str">
        <f aca="false">IF(H277="???",0.2,"")</f>
        <v/>
      </c>
      <c r="O277" s="40" t="s">
        <v>22</v>
      </c>
      <c r="P277" s="17" t="str">
        <f aca="false">IF(SUM(Q277:AI277)&gt;0,"",IF(SUM(Q277:AI277)=0,IF(O277&gt;0,1,"")))</f>
        <v/>
      </c>
      <c r="Q277" s="16" t="n">
        <f aca="false">IF(O277="🐭 Mouse",2,"")</f>
        <v>2</v>
      </c>
      <c r="R277" s="16" t="str">
        <f aca="false">IF(O277="🕊 Pigeon",7,"")</f>
        <v/>
      </c>
      <c r="S277" s="16" t="str">
        <f aca="false">IF(O277="🐇 Rabbit",6,"")</f>
        <v/>
      </c>
      <c r="T277" s="16" t="str">
        <f aca="false">IF(O277="🍼 Mammal",16,"")</f>
        <v/>
      </c>
      <c r="U277" s="16" t="str">
        <f aca="false">IF(O277="🐀 Rat",1,"")</f>
        <v/>
      </c>
      <c r="V277" s="16" t="str">
        <f aca="false">IF(O277="🐕 Dog",3,"")</f>
        <v/>
      </c>
      <c r="W277" s="16" t="str">
        <f aca="false">IF(O277="🐹 Guinea Pig",8,"")</f>
        <v/>
      </c>
      <c r="X277" s="16" t="str">
        <f aca="false">IF(O277="🐔 Chicken",9,"")</f>
        <v/>
      </c>
      <c r="Y277" s="16" t="str">
        <f aca="false">IF(O277="🐵 Monkey",5,"")</f>
        <v/>
      </c>
      <c r="Z277" s="16" t="str">
        <f aca="false">IF(O277="🐸 Frog",10,"")</f>
        <v/>
      </c>
      <c r="AA277" s="16" t="str">
        <f aca="false">IF(O277="🐈 Cat",4,"")</f>
        <v/>
      </c>
      <c r="AB277" s="16" t="str">
        <f aca="false">IF(O277="Gecko",15,"")</f>
        <v/>
      </c>
      <c r="AC277" s="16" t="str">
        <f aca="false">IF(O277="Skink",14,"")</f>
        <v/>
      </c>
      <c r="AD277" s="16" t="str">
        <f aca="false">IF(O277="🐄 Cattle",17,"")</f>
        <v/>
      </c>
      <c r="AE277" s="16" t="str">
        <f aca="false">IF(O277="🐷 Pig",19,"")</f>
        <v/>
      </c>
      <c r="AF277" s="16" t="str">
        <f aca="false">IF(O277="Squirrel",11,"")</f>
        <v/>
      </c>
      <c r="AG277" s="16" t="str">
        <f aca="false">IF(O277="🐝 Honey Bee",20,"")</f>
        <v/>
      </c>
      <c r="AH277" s="16" t="str">
        <f aca="false">IF(O277="🦆 Duck",12,"")</f>
        <v/>
      </c>
      <c r="AI277" s="16" t="str">
        <f aca="false">IF(O277="🐦 Bird",13,"")</f>
        <v/>
      </c>
      <c r="AJ277" s="41" t="s">
        <v>390</v>
      </c>
      <c r="AK277" s="40"/>
      <c r="AL277" s="42" t="s">
        <v>343</v>
      </c>
      <c r="AM277" s="40" t="s">
        <v>59</v>
      </c>
      <c r="AN277" s="40"/>
    </row>
    <row r="278" customFormat="false" ht="30" hidden="false" customHeight="true" outlineLevel="0" collapsed="false">
      <c r="A278" s="38" t="s">
        <v>380</v>
      </c>
      <c r="B278" s="38" t="n">
        <v>20</v>
      </c>
      <c r="C278" s="32" t="n">
        <f aca="false">B278+IF(H278="IV",-0.2,IF(H278="IP",-0.1,IF(H278="IM",0.1,IF(H278="SC",0.2,IF(H278="IC (cerebral)",-0.3,0)))))</f>
        <v>19.8</v>
      </c>
      <c r="D278" s="33" t="n">
        <f aca="false">VALUE(MID(AJ278,1,FIND(" ",AJ278)))</f>
        <v>0.5</v>
      </c>
      <c r="E278" s="34" t="n">
        <f aca="false">IF(G278="LD50 (median)",1,IF(G278="LDLo (lowest)",0,IF(G278="LD",-1,"")))</f>
        <v>0</v>
      </c>
      <c r="F278" s="34" t="n">
        <f aca="false">IF(O278="🐀 Rat",1,IF(O278="🐭 Mouse",2,IF(O278="🐕 Dog",3,IF(O278="🐵 Monkey",5,IF(O278="🐈 Cat",4,IF(O278="🐇 Rabbit",6,IF(O278="🕊 Pigeon",7,IF(O278="🐹 Guinea Pig",8,IF(O278="🐔 Chicken",9,IF(O278="🐸 Frog",10,IF(O278="🍼 Mammal",10,0)))))))))))</f>
        <v>2</v>
      </c>
      <c r="G278" s="39" t="s">
        <v>53</v>
      </c>
      <c r="H278" s="39" t="s">
        <v>15</v>
      </c>
      <c r="I278" s="14" t="str">
        <f aca="false">IF(H278="IC",-0.3,"")</f>
        <v/>
      </c>
      <c r="J278" s="14" t="n">
        <f aca="false">IF(H278="IV",-0.2,"")</f>
        <v>-0.2</v>
      </c>
      <c r="K278" s="14" t="str">
        <f aca="false">IF(H278="IP",-0.1,"")</f>
        <v/>
      </c>
      <c r="L278" s="14" t="str">
        <f aca="false">IF(H278="IM",0.1,"")</f>
        <v/>
      </c>
      <c r="M278" s="14" t="str">
        <f aca="false">IF(H278="SC",0.2,"")</f>
        <v/>
      </c>
      <c r="N278" s="15" t="str">
        <f aca="false">IF(H278="???",0.2,"")</f>
        <v/>
      </c>
      <c r="O278" s="40" t="s">
        <v>22</v>
      </c>
      <c r="P278" s="17" t="str">
        <f aca="false">IF(SUM(Q278:AI278)&gt;0,"",IF(SUM(Q278:AI278)=0,IF(O278&gt;0,1,"")))</f>
        <v/>
      </c>
      <c r="Q278" s="16" t="n">
        <f aca="false">IF(O278="🐭 Mouse",2,"")</f>
        <v>2</v>
      </c>
      <c r="R278" s="16" t="str">
        <f aca="false">IF(O278="🕊 Pigeon",7,"")</f>
        <v/>
      </c>
      <c r="S278" s="16" t="str">
        <f aca="false">IF(O278="🐇 Rabbit",6,"")</f>
        <v/>
      </c>
      <c r="T278" s="16" t="str">
        <f aca="false">IF(O278="🍼 Mammal",16,"")</f>
        <v/>
      </c>
      <c r="U278" s="16" t="str">
        <f aca="false">IF(O278="🐀 Rat",1,"")</f>
        <v/>
      </c>
      <c r="V278" s="16" t="str">
        <f aca="false">IF(O278="🐕 Dog",3,"")</f>
        <v/>
      </c>
      <c r="W278" s="16" t="str">
        <f aca="false">IF(O278="🐹 Guinea Pig",8,"")</f>
        <v/>
      </c>
      <c r="X278" s="16" t="str">
        <f aca="false">IF(O278="🐔 Chicken",9,"")</f>
        <v/>
      </c>
      <c r="Y278" s="16" t="str">
        <f aca="false">IF(O278="🐵 Monkey",5,"")</f>
        <v/>
      </c>
      <c r="Z278" s="16" t="str">
        <f aca="false">IF(O278="🐸 Frog",10,"")</f>
        <v/>
      </c>
      <c r="AA278" s="16" t="str">
        <f aca="false">IF(O278="🐈 Cat",4,"")</f>
        <v/>
      </c>
      <c r="AB278" s="16" t="str">
        <f aca="false">IF(O278="Gecko",15,"")</f>
        <v/>
      </c>
      <c r="AC278" s="16" t="str">
        <f aca="false">IF(O278="Skink",14,"")</f>
        <v/>
      </c>
      <c r="AD278" s="16" t="str">
        <f aca="false">IF(O278="🐄 Cattle",17,"")</f>
        <v/>
      </c>
      <c r="AE278" s="16" t="str">
        <f aca="false">IF(O278="🐷 Pig",19,"")</f>
        <v/>
      </c>
      <c r="AF278" s="16" t="str">
        <f aca="false">IF(O278="Squirrel",11,"")</f>
        <v/>
      </c>
      <c r="AG278" s="16" t="str">
        <f aca="false">IF(O278="🐝 Honey Bee",20,"")</f>
        <v/>
      </c>
      <c r="AH278" s="16" t="str">
        <f aca="false">IF(O278="🦆 Duck",12,"")</f>
        <v/>
      </c>
      <c r="AI278" s="16" t="str">
        <f aca="false">IF(O278="🐦 Bird",13,"")</f>
        <v/>
      </c>
      <c r="AJ278" s="41" t="s">
        <v>66</v>
      </c>
      <c r="AK278" s="40" t="s">
        <v>388</v>
      </c>
      <c r="AL278" s="42" t="s">
        <v>50</v>
      </c>
      <c r="AM278" s="40" t="s">
        <v>51</v>
      </c>
      <c r="AN278" s="40"/>
    </row>
    <row r="279" customFormat="false" ht="30" hidden="false" customHeight="true" outlineLevel="0" collapsed="false">
      <c r="A279" s="38" t="s">
        <v>380</v>
      </c>
      <c r="B279" s="38" t="n">
        <v>20</v>
      </c>
      <c r="C279" s="32" t="n">
        <f aca="false">B279+IF(H279="IV",-0.2,IF(H279="IP",-0.1,IF(H279="IM",0.1,IF(H279="SC",0.2,IF(H279="IC (cerebral)",-0.3,0)))))</f>
        <v>20.2</v>
      </c>
      <c r="D279" s="33" t="n">
        <f aca="false">VALUE(MID(AJ279,1,FIND(" ",AJ279)))</f>
        <v>0.5</v>
      </c>
      <c r="E279" s="34" t="n">
        <f aca="false">IF(G279="LD50 (median)",1,IF(G279="LDLo (lowest)",0,IF(G279="LD",-1,"")))</f>
        <v>0</v>
      </c>
      <c r="F279" s="34" t="n">
        <f aca="false">IF(O279="🐀 Rat",1,IF(O279="🐭 Mouse",2,IF(O279="🐕 Dog",3,IF(O279="🐵 Monkey",5,IF(O279="🐈 Cat",4,IF(O279="🐇 Rabbit",6,IF(O279="🕊 Pigeon",7,IF(O279="🐹 Guinea Pig",8,IF(O279="🐔 Chicken",9,IF(O279="🐸 Frog",10,IF(O279="🍼 Mammal",10,0)))))))))))</f>
        <v>2</v>
      </c>
      <c r="G279" s="39" t="s">
        <v>53</v>
      </c>
      <c r="H279" s="39" t="s">
        <v>18</v>
      </c>
      <c r="I279" s="14" t="str">
        <f aca="false">IF(H279="IC",-0.3,"")</f>
        <v/>
      </c>
      <c r="J279" s="14" t="str">
        <f aca="false">IF(H279="IV",-0.2,"")</f>
        <v/>
      </c>
      <c r="K279" s="14" t="str">
        <f aca="false">IF(H279="IP",-0.1,"")</f>
        <v/>
      </c>
      <c r="L279" s="14" t="str">
        <f aca="false">IF(H279="IM",0.1,"")</f>
        <v/>
      </c>
      <c r="M279" s="14" t="n">
        <f aca="false">IF(H279="SC",0.2,"")</f>
        <v>0.2</v>
      </c>
      <c r="N279" s="15" t="str">
        <f aca="false">IF(H279="???",0.2,"")</f>
        <v/>
      </c>
      <c r="O279" s="40" t="s">
        <v>22</v>
      </c>
      <c r="P279" s="17" t="str">
        <f aca="false">IF(SUM(Q279:AI279)&gt;0,"",IF(SUM(Q279:AI279)=0,IF(O279&gt;0,1,"")))</f>
        <v/>
      </c>
      <c r="Q279" s="16" t="n">
        <f aca="false">IF(O279="🐭 Mouse",2,"")</f>
        <v>2</v>
      </c>
      <c r="R279" s="16" t="str">
        <f aca="false">IF(O279="🕊 Pigeon",7,"")</f>
        <v/>
      </c>
      <c r="S279" s="16" t="str">
        <f aca="false">IF(O279="🐇 Rabbit",6,"")</f>
        <v/>
      </c>
      <c r="T279" s="16" t="str">
        <f aca="false">IF(O279="🍼 Mammal",16,"")</f>
        <v/>
      </c>
      <c r="U279" s="16" t="str">
        <f aca="false">IF(O279="🐀 Rat",1,"")</f>
        <v/>
      </c>
      <c r="V279" s="16" t="str">
        <f aca="false">IF(O279="🐕 Dog",3,"")</f>
        <v/>
      </c>
      <c r="W279" s="16" t="str">
        <f aca="false">IF(O279="🐹 Guinea Pig",8,"")</f>
        <v/>
      </c>
      <c r="X279" s="16" t="str">
        <f aca="false">IF(O279="🐔 Chicken",9,"")</f>
        <v/>
      </c>
      <c r="Y279" s="16" t="str">
        <f aca="false">IF(O279="🐵 Monkey",5,"")</f>
        <v/>
      </c>
      <c r="Z279" s="16" t="str">
        <f aca="false">IF(O279="🐸 Frog",10,"")</f>
        <v/>
      </c>
      <c r="AA279" s="16" t="str">
        <f aca="false">IF(O279="🐈 Cat",4,"")</f>
        <v/>
      </c>
      <c r="AB279" s="16" t="str">
        <f aca="false">IF(O279="Gecko",15,"")</f>
        <v/>
      </c>
      <c r="AC279" s="16" t="str">
        <f aca="false">IF(O279="Skink",14,"")</f>
        <v/>
      </c>
      <c r="AD279" s="16" t="str">
        <f aca="false">IF(O279="🐄 Cattle",17,"")</f>
        <v/>
      </c>
      <c r="AE279" s="16" t="str">
        <f aca="false">IF(O279="🐷 Pig",19,"")</f>
        <v/>
      </c>
      <c r="AF279" s="16" t="str">
        <f aca="false">IF(O279="Squirrel",11,"")</f>
        <v/>
      </c>
      <c r="AG279" s="16" t="str">
        <f aca="false">IF(O279="🐝 Honey Bee",20,"")</f>
        <v/>
      </c>
      <c r="AH279" s="16" t="str">
        <f aca="false">IF(O279="🦆 Duck",12,"")</f>
        <v/>
      </c>
      <c r="AI279" s="16" t="str">
        <f aca="false">IF(O279="🐦 Bird",13,"")</f>
        <v/>
      </c>
      <c r="AJ279" s="41" t="s">
        <v>66</v>
      </c>
      <c r="AK279" s="40" t="s">
        <v>388</v>
      </c>
      <c r="AL279" s="42" t="s">
        <v>50</v>
      </c>
      <c r="AM279" s="40" t="s">
        <v>51</v>
      </c>
      <c r="AN279" s="40"/>
    </row>
    <row r="280" customFormat="false" ht="15.75" hidden="false" customHeight="false" outlineLevel="0" collapsed="false">
      <c r="C280" s="32"/>
      <c r="D280" s="33"/>
      <c r="E280" s="34"/>
      <c r="F280" s="34"/>
      <c r="G280" s="0"/>
      <c r="H280" s="0"/>
      <c r="I280" s="14" t="str">
        <f aca="false">IF(H280="IC",-0.3,"")</f>
        <v/>
      </c>
      <c r="J280" s="14" t="str">
        <f aca="false">IF(H280="IV",-0.2,"")</f>
        <v/>
      </c>
      <c r="K280" s="14" t="str">
        <f aca="false">IF(H280="IP",-0.1,"")</f>
        <v/>
      </c>
      <c r="L280" s="14" t="str">
        <f aca="false">IF(H280="IM",0.1,"")</f>
        <v/>
      </c>
      <c r="M280" s="14" t="str">
        <f aca="false">IF(H280="SC",0.2,"")</f>
        <v/>
      </c>
      <c r="N280" s="15" t="str">
        <f aca="false">IF(H280="???",0.2,"")</f>
        <v/>
      </c>
      <c r="O280" s="0"/>
      <c r="P280" s="17" t="str">
        <f aca="false">IF(SUM(Q280:AI280)&gt;0,"",IF(SUM(Q280:AI280)=0,IF(O280&gt;0,1,"")))</f>
        <v/>
      </c>
      <c r="Q280" s="16" t="str">
        <f aca="false">IF(O280="🐭 Mouse",2,"")</f>
        <v/>
      </c>
      <c r="R280" s="16" t="str">
        <f aca="false">IF(O280="🕊 Pigeon",7,"")</f>
        <v/>
      </c>
      <c r="S280" s="16" t="str">
        <f aca="false">IF(O280="🐇 Rabbit",6,"")</f>
        <v/>
      </c>
      <c r="T280" s="16" t="str">
        <f aca="false">IF(O280="🍼 Mammal",16,"")</f>
        <v/>
      </c>
      <c r="U280" s="16" t="str">
        <f aca="false">IF(O280="🐀 Rat",1,"")</f>
        <v/>
      </c>
      <c r="V280" s="16" t="str">
        <f aca="false">IF(O280="🐕 Dog",3,"")</f>
        <v/>
      </c>
      <c r="W280" s="16" t="str">
        <f aca="false">IF(O280="🐹 Guinea Pig",8,"")</f>
        <v/>
      </c>
      <c r="X280" s="16" t="str">
        <f aca="false">IF(O280="🐔 Chicken",9,"")</f>
        <v/>
      </c>
      <c r="Y280" s="16" t="str">
        <f aca="false">IF(O280="🐵 Monkey",5,"")</f>
        <v/>
      </c>
      <c r="Z280" s="16" t="str">
        <f aca="false">IF(O280="🐸 Frog",10,"")</f>
        <v/>
      </c>
      <c r="AA280" s="16" t="str">
        <f aca="false">IF(O280="🐈 Cat",4,"")</f>
        <v/>
      </c>
      <c r="AB280" s="16" t="str">
        <f aca="false">IF(O280="Gecko",15,"")</f>
        <v/>
      </c>
      <c r="AC280" s="16" t="str">
        <f aca="false">IF(O280="Skink",14,"")</f>
        <v/>
      </c>
      <c r="AD280" s="16" t="str">
        <f aca="false">IF(O280="🐄 Cattle",17,"")</f>
        <v/>
      </c>
      <c r="AE280" s="16" t="str">
        <f aca="false">IF(O280="🐷 Pig",19,"")</f>
        <v/>
      </c>
      <c r="AF280" s="16" t="str">
        <f aca="false">IF(O280="Squirrel",11,"")</f>
        <v/>
      </c>
      <c r="AG280" s="16" t="str">
        <f aca="false">IF(O280="🐝 Honey Bee",20,"")</f>
        <v/>
      </c>
      <c r="AH280" s="16" t="str">
        <f aca="false">IF(O280="🦆 Duck",12,"")</f>
        <v/>
      </c>
      <c r="AI280" s="16" t="str">
        <f aca="false">IF(O280="🐦 Bird",13,"")</f>
        <v/>
      </c>
      <c r="AJ280" s="0"/>
      <c r="AK280" s="0"/>
      <c r="AL280" s="0"/>
      <c r="AM280" s="0"/>
      <c r="AN280" s="0"/>
    </row>
    <row r="281" customFormat="false" ht="30" hidden="false" customHeight="true" outlineLevel="0" collapsed="false">
      <c r="A281" s="38" t="s">
        <v>391</v>
      </c>
      <c r="B281" s="38" t="n">
        <v>21</v>
      </c>
      <c r="C281" s="32" t="n">
        <f aca="false">B281+IF(H281="IV",-0.2,IF(H281="IP",-0.1,IF(H281="IM",0.1,IF(H281="SC",0.2,IF(H281="IC (cerebral)",-0.3,0)))))</f>
        <v>20.8</v>
      </c>
      <c r="D281" s="33" t="n">
        <f aca="false">VALUE(MID(AJ281,1,FIND(" ",AJ281)))</f>
        <v>0.12</v>
      </c>
      <c r="E281" s="34" t="n">
        <f aca="false">IF(G281="LD50 (median)",1,IF(G281="LDLo (lowest)",0,IF(G281="LD",-1,"")))</f>
        <v>1</v>
      </c>
      <c r="F281" s="34" t="n">
        <f aca="false">IF(O281="🐀 Rat",1,IF(O281="🐭 Mouse",2,IF(O281="🐕 Dog",3,IF(O281="🐵 Monkey",5,IF(O281="🐈 Cat",4,IF(O281="🐇 Rabbit",6,IF(O281="🕊 Pigeon",7,IF(O281="🐹 Guinea Pig",8,IF(O281="🐔 Chicken",9,IF(O281="🐸 Frog",10,IF(O281="🍼 Mammal",10,0)))))))))))</f>
        <v>2</v>
      </c>
      <c r="G281" s="39" t="s">
        <v>47</v>
      </c>
      <c r="H281" s="39" t="s">
        <v>15</v>
      </c>
      <c r="I281" s="14" t="str">
        <f aca="false">IF(H281="IC",-0.3,"")</f>
        <v/>
      </c>
      <c r="J281" s="14" t="n">
        <f aca="false">IF(H281="IV",-0.2,"")</f>
        <v>-0.2</v>
      </c>
      <c r="K281" s="14" t="str">
        <f aca="false">IF(H281="IP",-0.1,"")</f>
        <v/>
      </c>
      <c r="L281" s="14" t="str">
        <f aca="false">IF(H281="IM",0.1,"")</f>
        <v/>
      </c>
      <c r="M281" s="14" t="str">
        <f aca="false">IF(H281="SC",0.2,"")</f>
        <v/>
      </c>
      <c r="N281" s="15" t="str">
        <f aca="false">IF(H281="???",0.2,"")</f>
        <v/>
      </c>
      <c r="O281" s="40" t="s">
        <v>22</v>
      </c>
      <c r="P281" s="17" t="str">
        <f aca="false">IF(SUM(Q281:AI281)&gt;0,"",IF(SUM(Q281:AI281)=0,IF(O281&gt;0,1,"")))</f>
        <v/>
      </c>
      <c r="Q281" s="16" t="n">
        <f aca="false">IF(O281="🐭 Mouse",2,"")</f>
        <v>2</v>
      </c>
      <c r="R281" s="16" t="str">
        <f aca="false">IF(O281="🕊 Pigeon",7,"")</f>
        <v/>
      </c>
      <c r="S281" s="16" t="str">
        <f aca="false">IF(O281="🐇 Rabbit",6,"")</f>
        <v/>
      </c>
      <c r="T281" s="16" t="str">
        <f aca="false">IF(O281="🍼 Mammal",16,"")</f>
        <v/>
      </c>
      <c r="U281" s="16" t="str">
        <f aca="false">IF(O281="🐀 Rat",1,"")</f>
        <v/>
      </c>
      <c r="V281" s="16" t="str">
        <f aca="false">IF(O281="🐕 Dog",3,"")</f>
        <v/>
      </c>
      <c r="W281" s="16" t="str">
        <f aca="false">IF(O281="🐹 Guinea Pig",8,"")</f>
        <v/>
      </c>
      <c r="X281" s="16" t="str">
        <f aca="false">IF(O281="🐔 Chicken",9,"")</f>
        <v/>
      </c>
      <c r="Y281" s="16" t="str">
        <f aca="false">IF(O281="🐵 Monkey",5,"")</f>
        <v/>
      </c>
      <c r="Z281" s="16" t="str">
        <f aca="false">IF(O281="🐸 Frog",10,"")</f>
        <v/>
      </c>
      <c r="AA281" s="16" t="str">
        <f aca="false">IF(O281="🐈 Cat",4,"")</f>
        <v/>
      </c>
      <c r="AB281" s="16" t="str">
        <f aca="false">IF(O281="Gecko",15,"")</f>
        <v/>
      </c>
      <c r="AC281" s="16" t="str">
        <f aca="false">IF(O281="Skink",14,"")</f>
        <v/>
      </c>
      <c r="AD281" s="16" t="str">
        <f aca="false">IF(O281="🐄 Cattle",17,"")</f>
        <v/>
      </c>
      <c r="AE281" s="16" t="str">
        <f aca="false">IF(O281="🐷 Pig",19,"")</f>
        <v/>
      </c>
      <c r="AF281" s="16" t="str">
        <f aca="false">IF(O281="Squirrel",11,"")</f>
        <v/>
      </c>
      <c r="AG281" s="16" t="str">
        <f aca="false">IF(O281="🐝 Honey Bee",20,"")</f>
        <v/>
      </c>
      <c r="AH281" s="16" t="str">
        <f aca="false">IF(O281="🦆 Duck",12,"")</f>
        <v/>
      </c>
      <c r="AI281" s="16" t="str">
        <f aca="false">IF(O281="🐦 Bird",13,"")</f>
        <v/>
      </c>
      <c r="AJ281" s="41" t="s">
        <v>218</v>
      </c>
      <c r="AK281" s="40" t="s">
        <v>392</v>
      </c>
      <c r="AL281" s="42" t="s">
        <v>50</v>
      </c>
      <c r="AM281" s="40" t="s">
        <v>51</v>
      </c>
      <c r="AN281" s="40"/>
    </row>
    <row r="282" customFormat="false" ht="30" hidden="false" customHeight="true" outlineLevel="0" collapsed="false">
      <c r="A282" s="38" t="s">
        <v>391</v>
      </c>
      <c r="B282" s="38" t="n">
        <v>21</v>
      </c>
      <c r="C282" s="32" t="n">
        <f aca="false">B282+IF(H282="IV",-0.2,IF(H282="IP",-0.1,IF(H282="IM",0.1,IF(H282="SC",0.2,IF(H282="IC (cerebral)",-0.3,0)))))</f>
        <v>21.1</v>
      </c>
      <c r="D282" s="33" t="n">
        <f aca="false">VALUE(MID(AJ282,1,FIND(" ",AJ282)))</f>
        <v>0.12</v>
      </c>
      <c r="E282" s="34" t="n">
        <f aca="false">IF(G282="LD50 (median)",1,IF(G282="LDLo (lowest)",0,IF(G282="LD",-1,"")))</f>
        <v>1</v>
      </c>
      <c r="F282" s="34" t="n">
        <f aca="false">IF(O282="🐀 Rat",1,IF(O282="🐭 Mouse",2,IF(O282="🐕 Dog",3,IF(O282="🐵 Monkey",5,IF(O282="🐈 Cat",4,IF(O282="🐇 Rabbit",6,IF(O282="🕊 Pigeon",7,IF(O282="🐹 Guinea Pig",8,IF(O282="🐔 Chicken",9,IF(O282="🐸 Frog",10,IF(O282="🍼 Mammal",10,0)))))))))))</f>
        <v>2</v>
      </c>
      <c r="G282" s="39" t="s">
        <v>47</v>
      </c>
      <c r="H282" s="39" t="s">
        <v>17</v>
      </c>
      <c r="I282" s="14" t="str">
        <f aca="false">IF(H282="IC",-0.3,"")</f>
        <v/>
      </c>
      <c r="J282" s="14" t="str">
        <f aca="false">IF(H282="IV",-0.2,"")</f>
        <v/>
      </c>
      <c r="K282" s="14" t="str">
        <f aca="false">IF(H282="IP",-0.1,"")</f>
        <v/>
      </c>
      <c r="L282" s="14" t="n">
        <f aca="false">IF(H282="IM",0.1,"")</f>
        <v>0.1</v>
      </c>
      <c r="M282" s="14" t="str">
        <f aca="false">IF(H282="SC",0.2,"")</f>
        <v/>
      </c>
      <c r="N282" s="15" t="str">
        <f aca="false">IF(H282="???",0.2,"")</f>
        <v/>
      </c>
      <c r="O282" s="40" t="s">
        <v>22</v>
      </c>
      <c r="P282" s="17" t="str">
        <f aca="false">IF(SUM(Q282:AI282)&gt;0,"",IF(SUM(Q282:AI282)=0,IF(O282&gt;0,1,"")))</f>
        <v/>
      </c>
      <c r="Q282" s="16" t="n">
        <f aca="false">IF(O282="🐭 Mouse",2,"")</f>
        <v>2</v>
      </c>
      <c r="R282" s="16" t="str">
        <f aca="false">IF(O282="🕊 Pigeon",7,"")</f>
        <v/>
      </c>
      <c r="S282" s="16" t="str">
        <f aca="false">IF(O282="🐇 Rabbit",6,"")</f>
        <v/>
      </c>
      <c r="T282" s="16" t="str">
        <f aca="false">IF(O282="🍼 Mammal",16,"")</f>
        <v/>
      </c>
      <c r="U282" s="16" t="str">
        <f aca="false">IF(O282="🐀 Rat",1,"")</f>
        <v/>
      </c>
      <c r="V282" s="16" t="str">
        <f aca="false">IF(O282="🐕 Dog",3,"")</f>
        <v/>
      </c>
      <c r="W282" s="16" t="str">
        <f aca="false">IF(O282="🐹 Guinea Pig",8,"")</f>
        <v/>
      </c>
      <c r="X282" s="16" t="str">
        <f aca="false">IF(O282="🐔 Chicken",9,"")</f>
        <v/>
      </c>
      <c r="Y282" s="16" t="str">
        <f aca="false">IF(O282="🐵 Monkey",5,"")</f>
        <v/>
      </c>
      <c r="Z282" s="16" t="str">
        <f aca="false">IF(O282="🐸 Frog",10,"")</f>
        <v/>
      </c>
      <c r="AA282" s="16" t="str">
        <f aca="false">IF(O282="🐈 Cat",4,"")</f>
        <v/>
      </c>
      <c r="AB282" s="16" t="str">
        <f aca="false">IF(O282="Gecko",15,"")</f>
        <v/>
      </c>
      <c r="AC282" s="16" t="str">
        <f aca="false">IF(O282="Skink",14,"")</f>
        <v/>
      </c>
      <c r="AD282" s="16" t="str">
        <f aca="false">IF(O282="🐄 Cattle",17,"")</f>
        <v/>
      </c>
      <c r="AE282" s="16" t="str">
        <f aca="false">IF(O282="🐷 Pig",19,"")</f>
        <v/>
      </c>
      <c r="AF282" s="16" t="str">
        <f aca="false">IF(O282="Squirrel",11,"")</f>
        <v/>
      </c>
      <c r="AG282" s="16" t="str">
        <f aca="false">IF(O282="🐝 Honey Bee",20,"")</f>
        <v/>
      </c>
      <c r="AH282" s="16" t="str">
        <f aca="false">IF(O282="🦆 Duck",12,"")</f>
        <v/>
      </c>
      <c r="AI282" s="16" t="str">
        <f aca="false">IF(O282="🐦 Bird",13,"")</f>
        <v/>
      </c>
      <c r="AJ282" s="41" t="s">
        <v>218</v>
      </c>
      <c r="AK282" s="40" t="s">
        <v>392</v>
      </c>
      <c r="AL282" s="42" t="s">
        <v>50</v>
      </c>
      <c r="AM282" s="40" t="s">
        <v>51</v>
      </c>
      <c r="AN282" s="40"/>
    </row>
    <row r="283" customFormat="false" ht="30" hidden="false" customHeight="true" outlineLevel="0" collapsed="false">
      <c r="A283" s="38" t="s">
        <v>391</v>
      </c>
      <c r="B283" s="38" t="n">
        <v>22</v>
      </c>
      <c r="C283" s="32" t="n">
        <f aca="false">B283+IF(H283="IV",-0.2,IF(H283="IP",-0.1,IF(H283="IM",0.1,IF(H283="SC",0.2,IF(H283="IC (cerebral)",-0.3,0)))))</f>
        <v>21.8</v>
      </c>
      <c r="D283" s="33" t="n">
        <f aca="false">VALUE(MID(AJ283,1,FIND(" ",AJ283)))</f>
        <v>0.12</v>
      </c>
      <c r="E283" s="34" t="n">
        <f aca="false">IF(G283="LD50 (median)",1,IF(G283="LDLo (lowest)",0,IF(G283="LD",-1,"")))</f>
        <v>1</v>
      </c>
      <c r="F283" s="34" t="n">
        <f aca="false">IF(O283="🐀 Rat",1,IF(O283="🐭 Mouse",2,IF(O283="🐕 Dog",3,IF(O283="🐵 Monkey",5,IF(O283="🐈 Cat",4,IF(O283="🐇 Rabbit",6,IF(O283="🕊 Pigeon",7,IF(O283="🐹 Guinea Pig",8,IF(O283="🐔 Chicken",9,IF(O283="🐸 Frog",10,IF(O283="🍼 Mammal",10,0)))))))))))</f>
        <v>2</v>
      </c>
      <c r="G283" s="39" t="s">
        <v>47</v>
      </c>
      <c r="H283" s="39" t="s">
        <v>15</v>
      </c>
      <c r="I283" s="14" t="str">
        <f aca="false">IF(H283="IC",-0.3,"")</f>
        <v/>
      </c>
      <c r="J283" s="14" t="n">
        <f aca="false">IF(H283="IV",-0.2,"")</f>
        <v>-0.2</v>
      </c>
      <c r="K283" s="14" t="str">
        <f aca="false">IF(H283="IP",-0.1,"")</f>
        <v/>
      </c>
      <c r="L283" s="14" t="str">
        <f aca="false">IF(H283="IM",0.1,"")</f>
        <v/>
      </c>
      <c r="M283" s="14" t="str">
        <f aca="false">IF(H283="SC",0.2,"")</f>
        <v/>
      </c>
      <c r="N283" s="15" t="str">
        <f aca="false">IF(H283="???",0.2,"")</f>
        <v/>
      </c>
      <c r="O283" s="40" t="s">
        <v>22</v>
      </c>
      <c r="P283" s="17" t="str">
        <f aca="false">IF(SUM(Q283:AI283)&gt;0,"",IF(SUM(Q283:AI283)=0,IF(O283&gt;0,1,"")))</f>
        <v/>
      </c>
      <c r="Q283" s="16" t="n">
        <f aca="false">IF(O283="🐭 Mouse",2,"")</f>
        <v>2</v>
      </c>
      <c r="R283" s="16" t="str">
        <f aca="false">IF(O283="🕊 Pigeon",7,"")</f>
        <v/>
      </c>
      <c r="S283" s="16" t="str">
        <f aca="false">IF(O283="🐇 Rabbit",6,"")</f>
        <v/>
      </c>
      <c r="T283" s="16" t="str">
        <f aca="false">IF(O283="🍼 Mammal",16,"")</f>
        <v/>
      </c>
      <c r="U283" s="16" t="str">
        <f aca="false">IF(O283="🐀 Rat",1,"")</f>
        <v/>
      </c>
      <c r="V283" s="16" t="str">
        <f aca="false">IF(O283="🐕 Dog",3,"")</f>
        <v/>
      </c>
      <c r="W283" s="16" t="str">
        <f aca="false">IF(O283="🐹 Guinea Pig",8,"")</f>
        <v/>
      </c>
      <c r="X283" s="16" t="str">
        <f aca="false">IF(O283="🐔 Chicken",9,"")</f>
        <v/>
      </c>
      <c r="Y283" s="16" t="str">
        <f aca="false">IF(O283="🐵 Monkey",5,"")</f>
        <v/>
      </c>
      <c r="Z283" s="16" t="str">
        <f aca="false">IF(O283="🐸 Frog",10,"")</f>
        <v/>
      </c>
      <c r="AA283" s="16" t="str">
        <f aca="false">IF(O283="🐈 Cat",4,"")</f>
        <v/>
      </c>
      <c r="AB283" s="16" t="str">
        <f aca="false">IF(O283="Gecko",15,"")</f>
        <v/>
      </c>
      <c r="AC283" s="16" t="str">
        <f aca="false">IF(O283="Skink",14,"")</f>
        <v/>
      </c>
      <c r="AD283" s="16" t="str">
        <f aca="false">IF(O283="🐄 Cattle",17,"")</f>
        <v/>
      </c>
      <c r="AE283" s="16" t="str">
        <f aca="false">IF(O283="🐷 Pig",19,"")</f>
        <v/>
      </c>
      <c r="AF283" s="16" t="str">
        <f aca="false">IF(O283="Squirrel",11,"")</f>
        <v/>
      </c>
      <c r="AG283" s="16" t="str">
        <f aca="false">IF(O283="🐝 Honey Bee",20,"")</f>
        <v/>
      </c>
      <c r="AH283" s="16" t="str">
        <f aca="false">IF(O283="🦆 Duck",12,"")</f>
        <v/>
      </c>
      <c r="AI283" s="16" t="str">
        <f aca="false">IF(O283="🐦 Bird",13,"")</f>
        <v/>
      </c>
      <c r="AJ283" s="41" t="s">
        <v>218</v>
      </c>
      <c r="AK283" s="40" t="s">
        <v>392</v>
      </c>
      <c r="AL283" s="42" t="s">
        <v>50</v>
      </c>
      <c r="AM283" s="40" t="s">
        <v>51</v>
      </c>
      <c r="AN283" s="40"/>
    </row>
    <row r="284" customFormat="false" ht="30" hidden="false" customHeight="true" outlineLevel="0" collapsed="false">
      <c r="A284" s="38" t="s">
        <v>391</v>
      </c>
      <c r="B284" s="38" t="n">
        <v>22</v>
      </c>
      <c r="C284" s="32" t="n">
        <f aca="false">B284+IF(H284="IV",-0.2,IF(H284="IP",-0.1,IF(H284="IM",0.1,IF(H284="SC",0.2,IF(H284="IC (cerebral)",-0.3,0)))))</f>
        <v>22.1</v>
      </c>
      <c r="D284" s="33" t="n">
        <f aca="false">VALUE(MID(AJ284,1,FIND(" ",AJ284)))</f>
        <v>0.12</v>
      </c>
      <c r="E284" s="34" t="n">
        <f aca="false">IF(G284="LD50 (median)",1,IF(G284="LDLo (lowest)",0,IF(G284="LD",-1,"")))</f>
        <v>1</v>
      </c>
      <c r="F284" s="34" t="n">
        <f aca="false">IF(O284="🐀 Rat",1,IF(O284="🐭 Mouse",2,IF(O284="🐕 Dog",3,IF(O284="🐵 Monkey",5,IF(O284="🐈 Cat",4,IF(O284="🐇 Rabbit",6,IF(O284="🕊 Pigeon",7,IF(O284="🐹 Guinea Pig",8,IF(O284="🐔 Chicken",9,IF(O284="🐸 Frog",10,IF(O284="🍼 Mammal",10,0)))))))))))</f>
        <v>2</v>
      </c>
      <c r="G284" s="39" t="s">
        <v>47</v>
      </c>
      <c r="H284" s="39" t="s">
        <v>17</v>
      </c>
      <c r="I284" s="14" t="str">
        <f aca="false">IF(H284="IC",-0.3,"")</f>
        <v/>
      </c>
      <c r="J284" s="14" t="str">
        <f aca="false">IF(H284="IV",-0.2,"")</f>
        <v/>
      </c>
      <c r="K284" s="14" t="str">
        <f aca="false">IF(H284="IP",-0.1,"")</f>
        <v/>
      </c>
      <c r="L284" s="14" t="n">
        <f aca="false">IF(H284="IM",0.1,"")</f>
        <v>0.1</v>
      </c>
      <c r="M284" s="14" t="str">
        <f aca="false">IF(H284="SC",0.2,"")</f>
        <v/>
      </c>
      <c r="N284" s="15" t="str">
        <f aca="false">IF(H284="???",0.2,"")</f>
        <v/>
      </c>
      <c r="O284" s="40" t="s">
        <v>22</v>
      </c>
      <c r="P284" s="17" t="str">
        <f aca="false">IF(SUM(Q284:AI284)&gt;0,"",IF(SUM(Q284:AI284)=0,IF(O284&gt;0,1,"")))</f>
        <v/>
      </c>
      <c r="Q284" s="16" t="n">
        <f aca="false">IF(O284="🐭 Mouse",2,"")</f>
        <v>2</v>
      </c>
      <c r="R284" s="16" t="str">
        <f aca="false">IF(O284="🕊 Pigeon",7,"")</f>
        <v/>
      </c>
      <c r="S284" s="16" t="str">
        <f aca="false">IF(O284="🐇 Rabbit",6,"")</f>
        <v/>
      </c>
      <c r="T284" s="16" t="str">
        <f aca="false">IF(O284="🍼 Mammal",16,"")</f>
        <v/>
      </c>
      <c r="U284" s="16" t="str">
        <f aca="false">IF(O284="🐀 Rat",1,"")</f>
        <v/>
      </c>
      <c r="V284" s="16" t="str">
        <f aca="false">IF(O284="🐕 Dog",3,"")</f>
        <v/>
      </c>
      <c r="W284" s="16" t="str">
        <f aca="false">IF(O284="🐹 Guinea Pig",8,"")</f>
        <v/>
      </c>
      <c r="X284" s="16" t="str">
        <f aca="false">IF(O284="🐔 Chicken",9,"")</f>
        <v/>
      </c>
      <c r="Y284" s="16" t="str">
        <f aca="false">IF(O284="🐵 Monkey",5,"")</f>
        <v/>
      </c>
      <c r="Z284" s="16" t="str">
        <f aca="false">IF(O284="🐸 Frog",10,"")</f>
        <v/>
      </c>
      <c r="AA284" s="16" t="str">
        <f aca="false">IF(O284="🐈 Cat",4,"")</f>
        <v/>
      </c>
      <c r="AB284" s="16" t="str">
        <f aca="false">IF(O284="Gecko",15,"")</f>
        <v/>
      </c>
      <c r="AC284" s="16" t="str">
        <f aca="false">IF(O284="Skink",14,"")</f>
        <v/>
      </c>
      <c r="AD284" s="16" t="str">
        <f aca="false">IF(O284="🐄 Cattle",17,"")</f>
        <v/>
      </c>
      <c r="AE284" s="16" t="str">
        <f aca="false">IF(O284="🐷 Pig",19,"")</f>
        <v/>
      </c>
      <c r="AF284" s="16" t="str">
        <f aca="false">IF(O284="Squirrel",11,"")</f>
        <v/>
      </c>
      <c r="AG284" s="16" t="str">
        <f aca="false">IF(O284="🐝 Honey Bee",20,"")</f>
        <v/>
      </c>
      <c r="AH284" s="16" t="str">
        <f aca="false">IF(O284="🦆 Duck",12,"")</f>
        <v/>
      </c>
      <c r="AI284" s="16" t="str">
        <f aca="false">IF(O284="🐦 Bird",13,"")</f>
        <v/>
      </c>
      <c r="AJ284" s="41" t="s">
        <v>218</v>
      </c>
      <c r="AK284" s="40" t="s">
        <v>392</v>
      </c>
      <c r="AL284" s="42" t="s">
        <v>50</v>
      </c>
      <c r="AM284" s="40" t="s">
        <v>51</v>
      </c>
      <c r="AN284" s="40"/>
    </row>
    <row r="285" customFormat="false" ht="30" hidden="false" customHeight="true" outlineLevel="0" collapsed="false">
      <c r="A285" s="38" t="s">
        <v>391</v>
      </c>
      <c r="B285" s="38" t="n">
        <v>21</v>
      </c>
      <c r="C285" s="32" t="n">
        <f aca="false">B285+IF(H285="IV",-0.2,IF(H285="IP",-0.1,IF(H285="IM",0.1,IF(H285="SC",0.2,IF(H285="IC (cerebral)",-0.3,0)))))</f>
        <v>21.2</v>
      </c>
      <c r="D285" s="33" t="n">
        <f aca="false">VALUE(MID(AJ285,1,FIND(" ",AJ285)))</f>
        <v>0.262</v>
      </c>
      <c r="E285" s="34" t="n">
        <f aca="false">IF(G285="LD50 (median)",1,IF(G285="LDLo (lowest)",0,IF(G285="LD",-1,"")))</f>
        <v>1</v>
      </c>
      <c r="F285" s="34" t="n">
        <f aca="false">IF(O285="🐀 Rat",1,IF(O285="🐭 Mouse",2,IF(O285="🐕 Dog",3,IF(O285="🐵 Monkey",5,IF(O285="🐈 Cat",4,IF(O285="🐇 Rabbit",6,IF(O285="🕊 Pigeon",7,IF(O285="🐹 Guinea Pig",8,IF(O285="🐔 Chicken",9,IF(O285="🐸 Frog",10,IF(O285="🍼 Mammal",10,0)))))))))))</f>
        <v>2</v>
      </c>
      <c r="G285" s="39" t="s">
        <v>47</v>
      </c>
      <c r="H285" s="39" t="s">
        <v>18</v>
      </c>
      <c r="I285" s="14" t="str">
        <f aca="false">IF(H285="IC",-0.3,"")</f>
        <v/>
      </c>
      <c r="J285" s="14" t="str">
        <f aca="false">IF(H285="IV",-0.2,"")</f>
        <v/>
      </c>
      <c r="K285" s="14" t="str">
        <f aca="false">IF(H285="IP",-0.1,"")</f>
        <v/>
      </c>
      <c r="L285" s="14" t="str">
        <f aca="false">IF(H285="IM",0.1,"")</f>
        <v/>
      </c>
      <c r="M285" s="14" t="n">
        <f aca="false">IF(H285="SC",0.2,"")</f>
        <v>0.2</v>
      </c>
      <c r="N285" s="15" t="str">
        <f aca="false">IF(H285="???",0.2,"")</f>
        <v/>
      </c>
      <c r="O285" s="40" t="s">
        <v>22</v>
      </c>
      <c r="P285" s="17" t="str">
        <f aca="false">IF(SUM(Q285:AI285)&gt;0,"",IF(SUM(Q285:AI285)=0,IF(O285&gt;0,1,"")))</f>
        <v/>
      </c>
      <c r="Q285" s="16" t="n">
        <f aca="false">IF(O285="🐭 Mouse",2,"")</f>
        <v>2</v>
      </c>
      <c r="R285" s="16" t="str">
        <f aca="false">IF(O285="🕊 Pigeon",7,"")</f>
        <v/>
      </c>
      <c r="S285" s="16" t="str">
        <f aca="false">IF(O285="🐇 Rabbit",6,"")</f>
        <v/>
      </c>
      <c r="T285" s="16" t="str">
        <f aca="false">IF(O285="🍼 Mammal",16,"")</f>
        <v/>
      </c>
      <c r="U285" s="16" t="str">
        <f aca="false">IF(O285="🐀 Rat",1,"")</f>
        <v/>
      </c>
      <c r="V285" s="16" t="str">
        <f aca="false">IF(O285="🐕 Dog",3,"")</f>
        <v/>
      </c>
      <c r="W285" s="16" t="str">
        <f aca="false">IF(O285="🐹 Guinea Pig",8,"")</f>
        <v/>
      </c>
      <c r="X285" s="16" t="str">
        <f aca="false">IF(O285="🐔 Chicken",9,"")</f>
        <v/>
      </c>
      <c r="Y285" s="16" t="str">
        <f aca="false">IF(O285="🐵 Monkey",5,"")</f>
        <v/>
      </c>
      <c r="Z285" s="16" t="str">
        <f aca="false">IF(O285="🐸 Frog",10,"")</f>
        <v/>
      </c>
      <c r="AA285" s="16" t="str">
        <f aca="false">IF(O285="🐈 Cat",4,"")</f>
        <v/>
      </c>
      <c r="AB285" s="16" t="str">
        <f aca="false">IF(O285="Gecko",15,"")</f>
        <v/>
      </c>
      <c r="AC285" s="16" t="str">
        <f aca="false">IF(O285="Skink",14,"")</f>
        <v/>
      </c>
      <c r="AD285" s="16" t="str">
        <f aca="false">IF(O285="🐄 Cattle",17,"")</f>
        <v/>
      </c>
      <c r="AE285" s="16" t="str">
        <f aca="false">IF(O285="🐷 Pig",19,"")</f>
        <v/>
      </c>
      <c r="AF285" s="16" t="str">
        <f aca="false">IF(O285="Squirrel",11,"")</f>
        <v/>
      </c>
      <c r="AG285" s="16" t="str">
        <f aca="false">IF(O285="🐝 Honey Bee",20,"")</f>
        <v/>
      </c>
      <c r="AH285" s="16" t="str">
        <f aca="false">IF(O285="🦆 Duck",12,"")</f>
        <v/>
      </c>
      <c r="AI285" s="16" t="str">
        <f aca="false">IF(O285="🐦 Bird",13,"")</f>
        <v/>
      </c>
      <c r="AJ285" s="41" t="s">
        <v>393</v>
      </c>
      <c r="AK285" s="40" t="s">
        <v>394</v>
      </c>
      <c r="AL285" s="42" t="s">
        <v>50</v>
      </c>
      <c r="AM285" s="40" t="s">
        <v>51</v>
      </c>
      <c r="AN285" s="40"/>
    </row>
    <row r="286" customFormat="false" ht="30" hidden="false" customHeight="true" outlineLevel="0" collapsed="false">
      <c r="A286" s="38" t="s">
        <v>391</v>
      </c>
      <c r="B286" s="38" t="n">
        <v>22</v>
      </c>
      <c r="C286" s="32" t="n">
        <f aca="false">B286+IF(H286="IV",-0.2,IF(H286="IP",-0.1,IF(H286="IM",0.1,IF(H286="SC",0.2,IF(H286="IC (cerebral)",-0.3,0)))))</f>
        <v>22.2</v>
      </c>
      <c r="D286" s="33" t="n">
        <f aca="false">VALUE(MID(AJ286,1,FIND(" ",AJ286)))</f>
        <v>0.262</v>
      </c>
      <c r="E286" s="34" t="n">
        <f aca="false">IF(G286="LD50 (median)",1,IF(G286="LDLo (lowest)",0,IF(G286="LD",-1,"")))</f>
        <v>1</v>
      </c>
      <c r="F286" s="34" t="n">
        <f aca="false">IF(O286="🐀 Rat",1,IF(O286="🐭 Mouse",2,IF(O286="🐕 Dog",3,IF(O286="🐵 Monkey",5,IF(O286="🐈 Cat",4,IF(O286="🐇 Rabbit",6,IF(O286="🕊 Pigeon",7,IF(O286="🐹 Guinea Pig",8,IF(O286="🐔 Chicken",9,IF(O286="🐸 Frog",10,IF(O286="🍼 Mammal",10,0)))))))))))</f>
        <v>2</v>
      </c>
      <c r="G286" s="39" t="s">
        <v>47</v>
      </c>
      <c r="H286" s="39" t="s">
        <v>18</v>
      </c>
      <c r="I286" s="14" t="str">
        <f aca="false">IF(H286="IC",-0.3,"")</f>
        <v/>
      </c>
      <c r="J286" s="14" t="str">
        <f aca="false">IF(H286="IV",-0.2,"")</f>
        <v/>
      </c>
      <c r="K286" s="14" t="str">
        <f aca="false">IF(H286="IP",-0.1,"")</f>
        <v/>
      </c>
      <c r="L286" s="14" t="str">
        <f aca="false">IF(H286="IM",0.1,"")</f>
        <v/>
      </c>
      <c r="M286" s="14" t="n">
        <f aca="false">IF(H286="SC",0.2,"")</f>
        <v>0.2</v>
      </c>
      <c r="N286" s="15" t="str">
        <f aca="false">IF(H286="???",0.2,"")</f>
        <v/>
      </c>
      <c r="O286" s="40" t="s">
        <v>22</v>
      </c>
      <c r="P286" s="17" t="str">
        <f aca="false">IF(SUM(Q286:AI286)&gt;0,"",IF(SUM(Q286:AI286)=0,IF(O286&gt;0,1,"")))</f>
        <v/>
      </c>
      <c r="Q286" s="16" t="n">
        <f aca="false">IF(O286="🐭 Mouse",2,"")</f>
        <v>2</v>
      </c>
      <c r="R286" s="16" t="str">
        <f aca="false">IF(O286="🕊 Pigeon",7,"")</f>
        <v/>
      </c>
      <c r="S286" s="16" t="str">
        <f aca="false">IF(O286="🐇 Rabbit",6,"")</f>
        <v/>
      </c>
      <c r="T286" s="16" t="str">
        <f aca="false">IF(O286="🍼 Mammal",16,"")</f>
        <v/>
      </c>
      <c r="U286" s="16" t="str">
        <f aca="false">IF(O286="🐀 Rat",1,"")</f>
        <v/>
      </c>
      <c r="V286" s="16" t="str">
        <f aca="false">IF(O286="🐕 Dog",3,"")</f>
        <v/>
      </c>
      <c r="W286" s="16" t="str">
        <f aca="false">IF(O286="🐹 Guinea Pig",8,"")</f>
        <v/>
      </c>
      <c r="X286" s="16" t="str">
        <f aca="false">IF(O286="🐔 Chicken",9,"")</f>
        <v/>
      </c>
      <c r="Y286" s="16" t="str">
        <f aca="false">IF(O286="🐵 Monkey",5,"")</f>
        <v/>
      </c>
      <c r="Z286" s="16" t="str">
        <f aca="false">IF(O286="🐸 Frog",10,"")</f>
        <v/>
      </c>
      <c r="AA286" s="16" t="str">
        <f aca="false">IF(O286="🐈 Cat",4,"")</f>
        <v/>
      </c>
      <c r="AB286" s="16" t="str">
        <f aca="false">IF(O286="Gecko",15,"")</f>
        <v/>
      </c>
      <c r="AC286" s="16" t="str">
        <f aca="false">IF(O286="Skink",14,"")</f>
        <v/>
      </c>
      <c r="AD286" s="16" t="str">
        <f aca="false">IF(O286="🐄 Cattle",17,"")</f>
        <v/>
      </c>
      <c r="AE286" s="16" t="str">
        <f aca="false">IF(O286="🐷 Pig",19,"")</f>
        <v/>
      </c>
      <c r="AF286" s="16" t="str">
        <f aca="false">IF(O286="Squirrel",11,"")</f>
        <v/>
      </c>
      <c r="AG286" s="16" t="str">
        <f aca="false">IF(O286="🐝 Honey Bee",20,"")</f>
        <v/>
      </c>
      <c r="AH286" s="16" t="str">
        <f aca="false">IF(O286="🦆 Duck",12,"")</f>
        <v/>
      </c>
      <c r="AI286" s="16" t="str">
        <f aca="false">IF(O286="🐦 Bird",13,"")</f>
        <v/>
      </c>
      <c r="AJ286" s="41" t="s">
        <v>393</v>
      </c>
      <c r="AK286" s="40" t="s">
        <v>394</v>
      </c>
      <c r="AL286" s="42" t="s">
        <v>50</v>
      </c>
      <c r="AM286" s="40" t="s">
        <v>51</v>
      </c>
      <c r="AN286" s="40"/>
    </row>
    <row r="287" customFormat="false" ht="15.75" hidden="false" customHeight="false" outlineLevel="0" collapsed="false">
      <c r="C287" s="32"/>
      <c r="D287" s="33"/>
      <c r="E287" s="34"/>
      <c r="F287" s="34"/>
      <c r="G287" s="0"/>
      <c r="H287" s="0"/>
      <c r="I287" s="14" t="str">
        <f aca="false">IF(H287="IC",-0.3,"")</f>
        <v/>
      </c>
      <c r="J287" s="14" t="str">
        <f aca="false">IF(H287="IV",-0.2,"")</f>
        <v/>
      </c>
      <c r="K287" s="14" t="str">
        <f aca="false">IF(H287="IP",-0.1,"")</f>
        <v/>
      </c>
      <c r="L287" s="14" t="str">
        <f aca="false">IF(H287="IM",0.1,"")</f>
        <v/>
      </c>
      <c r="M287" s="14" t="str">
        <f aca="false">IF(H287="SC",0.2,"")</f>
        <v/>
      </c>
      <c r="N287" s="15" t="str">
        <f aca="false">IF(H287="???",0.2,"")</f>
        <v/>
      </c>
      <c r="O287" s="0"/>
      <c r="P287" s="17" t="str">
        <f aca="false">IF(SUM(Q287:AI287)&gt;0,"",IF(SUM(Q287:AI287)=0,IF(O287&gt;0,1,"")))</f>
        <v/>
      </c>
      <c r="Q287" s="16" t="str">
        <f aca="false">IF(O287="🐭 Mouse",2,"")</f>
        <v/>
      </c>
      <c r="R287" s="16" t="str">
        <f aca="false">IF(O287="🕊 Pigeon",7,"")</f>
        <v/>
      </c>
      <c r="S287" s="16" t="str">
        <f aca="false">IF(O287="🐇 Rabbit",6,"")</f>
        <v/>
      </c>
      <c r="T287" s="16" t="str">
        <f aca="false">IF(O287="🍼 Mammal",16,"")</f>
        <v/>
      </c>
      <c r="U287" s="16" t="str">
        <f aca="false">IF(O287="🐀 Rat",1,"")</f>
        <v/>
      </c>
      <c r="V287" s="16" t="str">
        <f aca="false">IF(O287="🐕 Dog",3,"")</f>
        <v/>
      </c>
      <c r="W287" s="16" t="str">
        <f aca="false">IF(O287="🐹 Guinea Pig",8,"")</f>
        <v/>
      </c>
      <c r="X287" s="16" t="str">
        <f aca="false">IF(O287="🐔 Chicken",9,"")</f>
        <v/>
      </c>
      <c r="Y287" s="16" t="str">
        <f aca="false">IF(O287="🐵 Monkey",5,"")</f>
        <v/>
      </c>
      <c r="Z287" s="16" t="str">
        <f aca="false">IF(O287="🐸 Frog",10,"")</f>
        <v/>
      </c>
      <c r="AA287" s="16" t="str">
        <f aca="false">IF(O287="🐈 Cat",4,"")</f>
        <v/>
      </c>
      <c r="AB287" s="16" t="str">
        <f aca="false">IF(O287="Gecko",15,"")</f>
        <v/>
      </c>
      <c r="AC287" s="16" t="str">
        <f aca="false">IF(O287="Skink",14,"")</f>
        <v/>
      </c>
      <c r="AD287" s="16" t="str">
        <f aca="false">IF(O287="🐄 Cattle",17,"")</f>
        <v/>
      </c>
      <c r="AE287" s="16" t="str">
        <f aca="false">IF(O287="🐷 Pig",19,"")</f>
        <v/>
      </c>
      <c r="AF287" s="16" t="str">
        <f aca="false">IF(O287="Squirrel",11,"")</f>
        <v/>
      </c>
      <c r="AG287" s="16" t="str">
        <f aca="false">IF(O287="🐝 Honey Bee",20,"")</f>
        <v/>
      </c>
      <c r="AH287" s="16" t="str">
        <f aca="false">IF(O287="🦆 Duck",12,"")</f>
        <v/>
      </c>
      <c r="AI287" s="16" t="str">
        <f aca="false">IF(O287="🐦 Bird",13,"")</f>
        <v/>
      </c>
      <c r="AJ287" s="0"/>
      <c r="AK287" s="0"/>
      <c r="AL287" s="0"/>
      <c r="AM287" s="0"/>
      <c r="AN287" s="0"/>
    </row>
    <row r="288" customFormat="false" ht="15" hidden="false" customHeight="true" outlineLevel="0" collapsed="false">
      <c r="A288" s="38" t="s">
        <v>395</v>
      </c>
      <c r="B288" s="38" t="n">
        <v>23</v>
      </c>
      <c r="C288" s="32" t="n">
        <f aca="false">B288+IF(H288="IV",-0.2,IF(H288="IP",-0.1,IF(H288="IM",0.1,IF(H288="SC",0.2,IF(H288="IC (cerebral)",-0.3,0)))))</f>
        <v>22.8</v>
      </c>
      <c r="D288" s="33" t="n">
        <f aca="false">VALUE(MID(AJ288,1,FIND(" ",AJ288)))</f>
        <v>0.1</v>
      </c>
      <c r="E288" s="34" t="n">
        <f aca="false">IF(G288="LD50 (median)",1,IF(G288="LDLo (lowest)",0,IF(G288="LD",-1,"")))</f>
        <v>0</v>
      </c>
      <c r="F288" s="34" t="n">
        <f aca="false">IF(O288="🐀 Rat",1,IF(O288="🐭 Mouse",2,IF(O288="🐕 Dog",3,IF(O288="🐵 Monkey",5,IF(O288="🐈 Cat",4,IF(O288="🐇 Rabbit",6,IF(O288="🕊 Pigeon",7,IF(O288="🐹 Guinea Pig",8,IF(O288="🐔 Chicken",9,IF(O288="🐸 Frog",10,IF(O288="🍼 Mammal",10,0)))))))))))</f>
        <v>6</v>
      </c>
      <c r="G288" s="39" t="s">
        <v>53</v>
      </c>
      <c r="H288" s="39" t="s">
        <v>15</v>
      </c>
      <c r="I288" s="14" t="str">
        <f aca="false">IF(H288="IC",-0.3,"")</f>
        <v/>
      </c>
      <c r="J288" s="14" t="n">
        <f aca="false">IF(H288="IV",-0.2,"")</f>
        <v>-0.2</v>
      </c>
      <c r="K288" s="14" t="str">
        <f aca="false">IF(H288="IP",-0.1,"")</f>
        <v/>
      </c>
      <c r="L288" s="14" t="str">
        <f aca="false">IF(H288="IM",0.1,"")</f>
        <v/>
      </c>
      <c r="M288" s="14" t="str">
        <f aca="false">IF(H288="SC",0.2,"")</f>
        <v/>
      </c>
      <c r="N288" s="15" t="str">
        <f aca="false">IF(H288="???",0.2,"")</f>
        <v/>
      </c>
      <c r="O288" s="40" t="s">
        <v>24</v>
      </c>
      <c r="P288" s="17" t="str">
        <f aca="false">IF(SUM(Q288:AI288)&gt;0,"",IF(SUM(Q288:AI288)=0,IF(O288&gt;0,1,"")))</f>
        <v/>
      </c>
      <c r="Q288" s="16" t="str">
        <f aca="false">IF(O288="🐭 Mouse",2,"")</f>
        <v/>
      </c>
      <c r="R288" s="16" t="str">
        <f aca="false">IF(O288="🕊 Pigeon",7,"")</f>
        <v/>
      </c>
      <c r="S288" s="16" t="n">
        <f aca="false">IF(O288="🐇 Rabbit",6,"")</f>
        <v>6</v>
      </c>
      <c r="T288" s="16" t="str">
        <f aca="false">IF(O288="🍼 Mammal",16,"")</f>
        <v/>
      </c>
      <c r="U288" s="16" t="str">
        <f aca="false">IF(O288="🐀 Rat",1,"")</f>
        <v/>
      </c>
      <c r="V288" s="16" t="str">
        <f aca="false">IF(O288="🐕 Dog",3,"")</f>
        <v/>
      </c>
      <c r="W288" s="16" t="str">
        <f aca="false">IF(O288="🐹 Guinea Pig",8,"")</f>
        <v/>
      </c>
      <c r="X288" s="16" t="str">
        <f aca="false">IF(O288="🐔 Chicken",9,"")</f>
        <v/>
      </c>
      <c r="Y288" s="16" t="str">
        <f aca="false">IF(O288="🐵 Monkey",5,"")</f>
        <v/>
      </c>
      <c r="Z288" s="16" t="str">
        <f aca="false">IF(O288="🐸 Frog",10,"")</f>
        <v/>
      </c>
      <c r="AA288" s="16" t="str">
        <f aca="false">IF(O288="🐈 Cat",4,"")</f>
        <v/>
      </c>
      <c r="AB288" s="16" t="str">
        <f aca="false">IF(O288="Gecko",15,"")</f>
        <v/>
      </c>
      <c r="AC288" s="16" t="str">
        <f aca="false">IF(O288="Skink",14,"")</f>
        <v/>
      </c>
      <c r="AD288" s="16" t="str">
        <f aca="false">IF(O288="🐄 Cattle",17,"")</f>
        <v/>
      </c>
      <c r="AE288" s="16" t="str">
        <f aca="false">IF(O288="🐷 Pig",19,"")</f>
        <v/>
      </c>
      <c r="AF288" s="16" t="str">
        <f aca="false">IF(O288="Squirrel",11,"")</f>
        <v/>
      </c>
      <c r="AG288" s="16" t="str">
        <f aca="false">IF(O288="🐝 Honey Bee",20,"")</f>
        <v/>
      </c>
      <c r="AH288" s="16" t="str">
        <f aca="false">IF(O288="🦆 Duck",12,"")</f>
        <v/>
      </c>
      <c r="AI288" s="16" t="str">
        <f aca="false">IF(O288="🐦 Bird",13,"")</f>
        <v/>
      </c>
      <c r="AJ288" s="41" t="s">
        <v>134</v>
      </c>
      <c r="AK288" s="40" t="s">
        <v>137</v>
      </c>
      <c r="AL288" s="42" t="s">
        <v>50</v>
      </c>
      <c r="AM288" s="40" t="s">
        <v>51</v>
      </c>
      <c r="AN288" s="40"/>
    </row>
    <row r="289" customFormat="false" ht="15" hidden="false" customHeight="true" outlineLevel="0" collapsed="false">
      <c r="A289" s="38" t="s">
        <v>395</v>
      </c>
      <c r="B289" s="38" t="n">
        <v>23</v>
      </c>
      <c r="C289" s="32" t="n">
        <f aca="false">B289+IF(H289="IV",-0.2,IF(H289="IP",-0.1,IF(H289="IM",0.1,IF(H289="SC",0.2,IF(H289="IC (cerebral)",-0.3,0)))))</f>
        <v>22.8</v>
      </c>
      <c r="D289" s="33" t="n">
        <f aca="false">VALUE(MID(AJ289,1,FIND(" ",AJ289)))</f>
        <v>0.1</v>
      </c>
      <c r="E289" s="34" t="n">
        <f aca="false">IF(G289="LD50 (median)",1,IF(G289="LDLo (lowest)",0,IF(G289="LD",-1,"")))</f>
        <v>0</v>
      </c>
      <c r="F289" s="34" t="n">
        <f aca="false">IF(O289="🐀 Rat",1,IF(O289="🐭 Mouse",2,IF(O289="🐕 Dog",3,IF(O289="🐵 Monkey",5,IF(O289="🐈 Cat",4,IF(O289="🐇 Rabbit",6,IF(O289="🕊 Pigeon",7,IF(O289="🐹 Guinea Pig",8,IF(O289="🐔 Chicken",9,IF(O289="🐸 Frog",10,IF(O289="🍼 Mammal",10,0)))))))))))</f>
        <v>3</v>
      </c>
      <c r="G289" s="39" t="s">
        <v>53</v>
      </c>
      <c r="H289" s="39" t="s">
        <v>15</v>
      </c>
      <c r="I289" s="14" t="str">
        <f aca="false">IF(H289="IC",-0.3,"")</f>
        <v/>
      </c>
      <c r="J289" s="14" t="n">
        <f aca="false">IF(H289="IV",-0.2,"")</f>
        <v>-0.2</v>
      </c>
      <c r="K289" s="14" t="str">
        <f aca="false">IF(H289="IP",-0.1,"")</f>
        <v/>
      </c>
      <c r="L289" s="14" t="str">
        <f aca="false">IF(H289="IM",0.1,"")</f>
        <v/>
      </c>
      <c r="M289" s="14" t="str">
        <f aca="false">IF(H289="SC",0.2,"")</f>
        <v/>
      </c>
      <c r="N289" s="15" t="str">
        <f aca="false">IF(H289="???",0.2,"")</f>
        <v/>
      </c>
      <c r="O289" s="40" t="s">
        <v>27</v>
      </c>
      <c r="P289" s="17" t="str">
        <f aca="false">IF(SUM(Q289:AI289)&gt;0,"",IF(SUM(Q289:AI289)=0,IF(O289&gt;0,1,"")))</f>
        <v/>
      </c>
      <c r="Q289" s="16" t="str">
        <f aca="false">IF(O289="🐭 Mouse",2,"")</f>
        <v/>
      </c>
      <c r="R289" s="16" t="str">
        <f aca="false">IF(O289="🕊 Pigeon",7,"")</f>
        <v/>
      </c>
      <c r="S289" s="16" t="str">
        <f aca="false">IF(O289="🐇 Rabbit",6,"")</f>
        <v/>
      </c>
      <c r="T289" s="16" t="str">
        <f aca="false">IF(O289="🍼 Mammal",16,"")</f>
        <v/>
      </c>
      <c r="U289" s="16" t="str">
        <f aca="false">IF(O289="🐀 Rat",1,"")</f>
        <v/>
      </c>
      <c r="V289" s="16" t="n">
        <f aca="false">IF(O289="🐕 Dog",3,"")</f>
        <v>3</v>
      </c>
      <c r="W289" s="16" t="str">
        <f aca="false">IF(O289="🐹 Guinea Pig",8,"")</f>
        <v/>
      </c>
      <c r="X289" s="16" t="str">
        <f aca="false">IF(O289="🐔 Chicken",9,"")</f>
        <v/>
      </c>
      <c r="Y289" s="16" t="str">
        <f aca="false">IF(O289="🐵 Monkey",5,"")</f>
        <v/>
      </c>
      <c r="Z289" s="16" t="str">
        <f aca="false">IF(O289="🐸 Frog",10,"")</f>
        <v/>
      </c>
      <c r="AA289" s="16" t="str">
        <f aca="false">IF(O289="🐈 Cat",4,"")</f>
        <v/>
      </c>
      <c r="AB289" s="16" t="str">
        <f aca="false">IF(O289="Gecko",15,"")</f>
        <v/>
      </c>
      <c r="AC289" s="16" t="str">
        <f aca="false">IF(O289="Skink",14,"")</f>
        <v/>
      </c>
      <c r="AD289" s="16" t="str">
        <f aca="false">IF(O289="🐄 Cattle",17,"")</f>
        <v/>
      </c>
      <c r="AE289" s="16" t="str">
        <f aca="false">IF(O289="🐷 Pig",19,"")</f>
        <v/>
      </c>
      <c r="AF289" s="16" t="str">
        <f aca="false">IF(O289="Squirrel",11,"")</f>
        <v/>
      </c>
      <c r="AG289" s="16" t="str">
        <f aca="false">IF(O289="🐝 Honey Bee",20,"")</f>
        <v/>
      </c>
      <c r="AH289" s="16" t="str">
        <f aca="false">IF(O289="🦆 Duck",12,"")</f>
        <v/>
      </c>
      <c r="AI289" s="16" t="str">
        <f aca="false">IF(O289="🐦 Bird",13,"")</f>
        <v/>
      </c>
      <c r="AJ289" s="41" t="s">
        <v>134</v>
      </c>
      <c r="AK289" s="40" t="s">
        <v>396</v>
      </c>
      <c r="AL289" s="42" t="s">
        <v>50</v>
      </c>
      <c r="AM289" s="40" t="s">
        <v>51</v>
      </c>
      <c r="AN289" s="40"/>
    </row>
    <row r="290" customFormat="false" ht="15" hidden="false" customHeight="true" outlineLevel="0" collapsed="false">
      <c r="A290" s="38" t="s">
        <v>395</v>
      </c>
      <c r="B290" s="38" t="n">
        <v>23</v>
      </c>
      <c r="C290" s="32" t="n">
        <f aca="false">B290+IF(H290="IV",-0.2,IF(H290="IP",-0.1,IF(H290="IM",0.1,IF(H290="SC",0.2,IF(H290="IC (cerebral)",-0.3,0)))))</f>
        <v>22.8</v>
      </c>
      <c r="D290" s="33" t="n">
        <f aca="false">VALUE(MID(AJ290,1,FIND(" ",AJ290)))</f>
        <v>0.12</v>
      </c>
      <c r="E290" s="34" t="n">
        <f aca="false">IF(G290="LD50 (median)",1,IF(G290="LDLo (lowest)",0,IF(G290="LD",-1,"")))</f>
        <v>1</v>
      </c>
      <c r="F290" s="34" t="n">
        <f aca="false">IF(O290="🐀 Rat",1,IF(O290="🐭 Mouse",2,IF(O290="🐕 Dog",3,IF(O290="🐵 Monkey",5,IF(O290="🐈 Cat",4,IF(O290="🐇 Rabbit",6,IF(O290="🕊 Pigeon",7,IF(O290="🐹 Guinea Pig",8,IF(O290="🐔 Chicken",9,IF(O290="🐸 Frog",10,IF(O290="🍼 Mammal",10,0)))))))))))</f>
        <v>2</v>
      </c>
      <c r="G290" s="39" t="s">
        <v>47</v>
      </c>
      <c r="H290" s="39" t="s">
        <v>15</v>
      </c>
      <c r="I290" s="14" t="str">
        <f aca="false">IF(H290="IC",-0.3,"")</f>
        <v/>
      </c>
      <c r="J290" s="14" t="n">
        <f aca="false">IF(H290="IV",-0.2,"")</f>
        <v>-0.2</v>
      </c>
      <c r="K290" s="14" t="str">
        <f aca="false">IF(H290="IP",-0.1,"")</f>
        <v/>
      </c>
      <c r="L290" s="14" t="str">
        <f aca="false">IF(H290="IM",0.1,"")</f>
        <v/>
      </c>
      <c r="M290" s="14" t="str">
        <f aca="false">IF(H290="SC",0.2,"")</f>
        <v/>
      </c>
      <c r="N290" s="15" t="str">
        <f aca="false">IF(H290="???",0.2,"")</f>
        <v/>
      </c>
      <c r="O290" s="40" t="s">
        <v>22</v>
      </c>
      <c r="P290" s="17" t="str">
        <f aca="false">IF(SUM(Q290:AI290)&gt;0,"",IF(SUM(Q290:AI290)=0,IF(O290&gt;0,1,"")))</f>
        <v/>
      </c>
      <c r="Q290" s="16" t="n">
        <f aca="false">IF(O290="🐭 Mouse",2,"")</f>
        <v>2</v>
      </c>
      <c r="R290" s="16" t="str">
        <f aca="false">IF(O290="🕊 Pigeon",7,"")</f>
        <v/>
      </c>
      <c r="S290" s="16" t="str">
        <f aca="false">IF(O290="🐇 Rabbit",6,"")</f>
        <v/>
      </c>
      <c r="T290" s="16" t="str">
        <f aca="false">IF(O290="🍼 Mammal",16,"")</f>
        <v/>
      </c>
      <c r="U290" s="16" t="str">
        <f aca="false">IF(O290="🐀 Rat",1,"")</f>
        <v/>
      </c>
      <c r="V290" s="16" t="str">
        <f aca="false">IF(O290="🐕 Dog",3,"")</f>
        <v/>
      </c>
      <c r="W290" s="16" t="str">
        <f aca="false">IF(O290="🐹 Guinea Pig",8,"")</f>
        <v/>
      </c>
      <c r="X290" s="16" t="str">
        <f aca="false">IF(O290="🐔 Chicken",9,"")</f>
        <v/>
      </c>
      <c r="Y290" s="16" t="str">
        <f aca="false">IF(O290="🐵 Monkey",5,"")</f>
        <v/>
      </c>
      <c r="Z290" s="16" t="str">
        <f aca="false">IF(O290="🐸 Frog",10,"")</f>
        <v/>
      </c>
      <c r="AA290" s="16" t="str">
        <f aca="false">IF(O290="🐈 Cat",4,"")</f>
        <v/>
      </c>
      <c r="AB290" s="16" t="str">
        <f aca="false">IF(O290="Gecko",15,"")</f>
        <v/>
      </c>
      <c r="AC290" s="16" t="str">
        <f aca="false">IF(O290="Skink",14,"")</f>
        <v/>
      </c>
      <c r="AD290" s="16" t="str">
        <f aca="false">IF(O290="🐄 Cattle",17,"")</f>
        <v/>
      </c>
      <c r="AE290" s="16" t="str">
        <f aca="false">IF(O290="🐷 Pig",19,"")</f>
        <v/>
      </c>
      <c r="AF290" s="16" t="str">
        <f aca="false">IF(O290="Squirrel",11,"")</f>
        <v/>
      </c>
      <c r="AG290" s="16" t="str">
        <f aca="false">IF(O290="🐝 Honey Bee",20,"")</f>
        <v/>
      </c>
      <c r="AH290" s="16" t="str">
        <f aca="false">IF(O290="🦆 Duck",12,"")</f>
        <v/>
      </c>
      <c r="AI290" s="16" t="str">
        <f aca="false">IF(O290="🐦 Bird",13,"")</f>
        <v/>
      </c>
      <c r="AJ290" s="41" t="s">
        <v>218</v>
      </c>
      <c r="AK290" s="40" t="s">
        <v>397</v>
      </c>
      <c r="AL290" s="42" t="s">
        <v>50</v>
      </c>
      <c r="AM290" s="40" t="s">
        <v>51</v>
      </c>
      <c r="AN290" s="40"/>
    </row>
    <row r="291" customFormat="false" ht="15" hidden="false" customHeight="true" outlineLevel="0" collapsed="false">
      <c r="A291" s="38" t="s">
        <v>395</v>
      </c>
      <c r="B291" s="38" t="n">
        <v>23</v>
      </c>
      <c r="C291" s="32" t="n">
        <f aca="false">B291+IF(H291="IV",-0.2,IF(H291="IP",-0.1,IF(H291="IM",0.1,IF(H291="SC",0.2,IF(H291="IC (cerebral)",-0.3,0)))))</f>
        <v>22.9</v>
      </c>
      <c r="D291" s="33" t="n">
        <f aca="false">VALUE(MID(AJ291,1,FIND(" ",AJ291)))</f>
        <v>0.196</v>
      </c>
      <c r="E291" s="34" t="n">
        <f aca="false">IF(G291="LD50 (median)",1,IF(G291="LDLo (lowest)",0,IF(G291="LD",-1,"")))</f>
        <v>1</v>
      </c>
      <c r="F291" s="34" t="n">
        <f aca="false">IF(O291="🐀 Rat",1,IF(O291="🐭 Mouse",2,IF(O291="🐕 Dog",3,IF(O291="🐵 Monkey",5,IF(O291="🐈 Cat",4,IF(O291="🐇 Rabbit",6,IF(O291="🕊 Pigeon",7,IF(O291="🐹 Guinea Pig",8,IF(O291="🐔 Chicken",9,IF(O291="🐸 Frog",10,IF(O291="🍼 Mammal",10,0)))))))))))</f>
        <v>2</v>
      </c>
      <c r="G291" s="39" t="s">
        <v>47</v>
      </c>
      <c r="H291" s="39" t="s">
        <v>16</v>
      </c>
      <c r="I291" s="14" t="str">
        <f aca="false">IF(H291="IC",-0.3,"")</f>
        <v/>
      </c>
      <c r="J291" s="14" t="str">
        <f aca="false">IF(H291="IV",-0.2,"")</f>
        <v/>
      </c>
      <c r="K291" s="14" t="n">
        <f aca="false">IF(H291="IP",-0.1,"")</f>
        <v>-0.1</v>
      </c>
      <c r="L291" s="14" t="str">
        <f aca="false">IF(H291="IM",0.1,"")</f>
        <v/>
      </c>
      <c r="M291" s="14" t="str">
        <f aca="false">IF(H291="SC",0.2,"")</f>
        <v/>
      </c>
      <c r="N291" s="15" t="str">
        <f aca="false">IF(H291="???",0.2,"")</f>
        <v/>
      </c>
      <c r="O291" s="40" t="s">
        <v>22</v>
      </c>
      <c r="P291" s="17" t="str">
        <f aca="false">IF(SUM(Q291:AI291)&gt;0,"",IF(SUM(Q291:AI291)=0,IF(O291&gt;0,1,"")))</f>
        <v/>
      </c>
      <c r="Q291" s="16" t="n">
        <f aca="false">IF(O291="🐭 Mouse",2,"")</f>
        <v>2</v>
      </c>
      <c r="R291" s="16" t="str">
        <f aca="false">IF(O291="🕊 Pigeon",7,"")</f>
        <v/>
      </c>
      <c r="S291" s="16" t="str">
        <f aca="false">IF(O291="🐇 Rabbit",6,"")</f>
        <v/>
      </c>
      <c r="T291" s="16" t="str">
        <f aca="false">IF(O291="🍼 Mammal",16,"")</f>
        <v/>
      </c>
      <c r="U291" s="16" t="str">
        <f aca="false">IF(O291="🐀 Rat",1,"")</f>
        <v/>
      </c>
      <c r="V291" s="16" t="str">
        <f aca="false">IF(O291="🐕 Dog",3,"")</f>
        <v/>
      </c>
      <c r="W291" s="16" t="str">
        <f aca="false">IF(O291="🐹 Guinea Pig",8,"")</f>
        <v/>
      </c>
      <c r="X291" s="16" t="str">
        <f aca="false">IF(O291="🐔 Chicken",9,"")</f>
        <v/>
      </c>
      <c r="Y291" s="16" t="str">
        <f aca="false">IF(O291="🐵 Monkey",5,"")</f>
        <v/>
      </c>
      <c r="Z291" s="16" t="str">
        <f aca="false">IF(O291="🐸 Frog",10,"")</f>
        <v/>
      </c>
      <c r="AA291" s="16" t="str">
        <f aca="false">IF(O291="🐈 Cat",4,"")</f>
        <v/>
      </c>
      <c r="AB291" s="16" t="str">
        <f aca="false">IF(O291="Gecko",15,"")</f>
        <v/>
      </c>
      <c r="AC291" s="16" t="str">
        <f aca="false">IF(O291="Skink",14,"")</f>
        <v/>
      </c>
      <c r="AD291" s="16" t="str">
        <f aca="false">IF(O291="🐄 Cattle",17,"")</f>
        <v/>
      </c>
      <c r="AE291" s="16" t="str">
        <f aca="false">IF(O291="🐷 Pig",19,"")</f>
        <v/>
      </c>
      <c r="AF291" s="16" t="str">
        <f aca="false">IF(O291="Squirrel",11,"")</f>
        <v/>
      </c>
      <c r="AG291" s="16" t="str">
        <f aca="false">IF(O291="🐝 Honey Bee",20,"")</f>
        <v/>
      </c>
      <c r="AH291" s="16" t="str">
        <f aca="false">IF(O291="🦆 Duck",12,"")</f>
        <v/>
      </c>
      <c r="AI291" s="16" t="str">
        <f aca="false">IF(O291="🐦 Bird",13,"")</f>
        <v/>
      </c>
      <c r="AJ291" s="41" t="s">
        <v>219</v>
      </c>
      <c r="AK291" s="40" t="s">
        <v>142</v>
      </c>
      <c r="AL291" s="42" t="s">
        <v>50</v>
      </c>
      <c r="AM291" s="40" t="s">
        <v>51</v>
      </c>
      <c r="AN291" s="40"/>
    </row>
    <row r="292" customFormat="false" ht="15" hidden="false" customHeight="true" outlineLevel="0" collapsed="false">
      <c r="A292" s="38" t="s">
        <v>395</v>
      </c>
      <c r="B292" s="38" t="n">
        <v>23</v>
      </c>
      <c r="C292" s="32" t="n">
        <f aca="false">B292+IF(H292="IV",-0.2,IF(H292="IP",-0.1,IF(H292="IM",0.1,IF(H292="SC",0.2,IF(H292="IC (cerebral)",-0.3,0)))))</f>
        <v>23</v>
      </c>
      <c r="D292" s="33" t="n">
        <f aca="false">VALUE(MID(AJ292,1,FIND(" ",AJ292)))</f>
        <v>0.241</v>
      </c>
      <c r="E292" s="34" t="n">
        <f aca="false">IF(G292="LD50 (median)",1,IF(G292="LDLo (lowest)",0,IF(G292="LD",-1,"")))</f>
        <v>1</v>
      </c>
      <c r="F292" s="34" t="n">
        <f aca="false">IF(O292="🐀 Rat",1,IF(O292="🐭 Mouse",2,IF(O292="🐕 Dog",3,IF(O292="🐵 Monkey",5,IF(O292="🐈 Cat",4,IF(O292="🐇 Rabbit",6,IF(O292="🕊 Pigeon",7,IF(O292="🐹 Guinea Pig",8,IF(O292="🐔 Chicken",9,IF(O292="🐸 Frog",10,IF(O292="🍼 Mammal",10,0)))))))))))</f>
        <v>2</v>
      </c>
      <c r="G292" s="39" t="s">
        <v>47</v>
      </c>
      <c r="H292" s="39" t="s">
        <v>14</v>
      </c>
      <c r="I292" s="14" t="n">
        <f aca="false">IF(H292="IC",-0.3,"")</f>
        <v>-0.3</v>
      </c>
      <c r="J292" s="14" t="str">
        <f aca="false">IF(H292="IV",-0.2,"")</f>
        <v/>
      </c>
      <c r="K292" s="14" t="str">
        <f aca="false">IF(H292="IP",-0.1,"")</f>
        <v/>
      </c>
      <c r="L292" s="14" t="str">
        <f aca="false">IF(H292="IM",0.1,"")</f>
        <v/>
      </c>
      <c r="M292" s="14" t="str">
        <f aca="false">IF(H292="SC",0.2,"")</f>
        <v/>
      </c>
      <c r="N292" s="15" t="str">
        <f aca="false">IF(H292="???",0.2,"")</f>
        <v/>
      </c>
      <c r="O292" s="40" t="s">
        <v>22</v>
      </c>
      <c r="P292" s="17" t="str">
        <f aca="false">IF(SUM(Q292:AI292)&gt;0,"",IF(SUM(Q292:AI292)=0,IF(O292&gt;0,1,"")))</f>
        <v/>
      </c>
      <c r="Q292" s="16" t="n">
        <f aca="false">IF(O292="🐭 Mouse",2,"")</f>
        <v>2</v>
      </c>
      <c r="R292" s="16" t="str">
        <f aca="false">IF(O292="🕊 Pigeon",7,"")</f>
        <v/>
      </c>
      <c r="S292" s="16" t="str">
        <f aca="false">IF(O292="🐇 Rabbit",6,"")</f>
        <v/>
      </c>
      <c r="T292" s="16" t="str">
        <f aca="false">IF(O292="🍼 Mammal",16,"")</f>
        <v/>
      </c>
      <c r="U292" s="16" t="str">
        <f aca="false">IF(O292="🐀 Rat",1,"")</f>
        <v/>
      </c>
      <c r="V292" s="16" t="str">
        <f aca="false">IF(O292="🐕 Dog",3,"")</f>
        <v/>
      </c>
      <c r="W292" s="16" t="str">
        <f aca="false">IF(O292="🐹 Guinea Pig",8,"")</f>
        <v/>
      </c>
      <c r="X292" s="16" t="str">
        <f aca="false">IF(O292="🐔 Chicken",9,"")</f>
        <v/>
      </c>
      <c r="Y292" s="16" t="str">
        <f aca="false">IF(O292="🐵 Monkey",5,"")</f>
        <v/>
      </c>
      <c r="Z292" s="16" t="str">
        <f aca="false">IF(O292="🐸 Frog",10,"")</f>
        <v/>
      </c>
      <c r="AA292" s="16" t="str">
        <f aca="false">IF(O292="🐈 Cat",4,"")</f>
        <v/>
      </c>
      <c r="AB292" s="16" t="str">
        <f aca="false">IF(O292="Gecko",15,"")</f>
        <v/>
      </c>
      <c r="AC292" s="16" t="str">
        <f aca="false">IF(O292="Skink",14,"")</f>
        <v/>
      </c>
      <c r="AD292" s="16" t="str">
        <f aca="false">IF(O292="🐄 Cattle",17,"")</f>
        <v/>
      </c>
      <c r="AE292" s="16" t="str">
        <f aca="false">IF(O292="🐷 Pig",19,"")</f>
        <v/>
      </c>
      <c r="AF292" s="16" t="str">
        <f aca="false">IF(O292="Squirrel",11,"")</f>
        <v/>
      </c>
      <c r="AG292" s="16" t="str">
        <f aca="false">IF(O292="🐝 Honey Bee",20,"")</f>
        <v/>
      </c>
      <c r="AH292" s="16" t="str">
        <f aca="false">IF(O292="🦆 Duck",12,"")</f>
        <v/>
      </c>
      <c r="AI292" s="16" t="str">
        <f aca="false">IF(O292="🐦 Bird",13,"")</f>
        <v/>
      </c>
      <c r="AJ292" s="41" t="s">
        <v>398</v>
      </c>
      <c r="AK292" s="40" t="s">
        <v>78</v>
      </c>
      <c r="AL292" s="42" t="s">
        <v>50</v>
      </c>
      <c r="AM292" s="40" t="s">
        <v>51</v>
      </c>
      <c r="AN292" s="40"/>
    </row>
    <row r="293" customFormat="false" ht="15" hidden="false" customHeight="true" outlineLevel="0" collapsed="false">
      <c r="A293" s="38" t="s">
        <v>395</v>
      </c>
      <c r="B293" s="38" t="n">
        <v>23</v>
      </c>
      <c r="C293" s="32" t="n">
        <f aca="false">B293+IF(H293="IV",-0.2,IF(H293="IP",-0.1,IF(H293="IM",0.1,IF(H293="SC",0.2,IF(H293="IC (cerebral)",-0.3,0)))))</f>
        <v>22.8</v>
      </c>
      <c r="D293" s="33" t="n">
        <f aca="false">VALUE(MID(AJ293,1,FIND(" ",AJ293)))</f>
        <v>0.405</v>
      </c>
      <c r="E293" s="34" t="n">
        <f aca="false">IF(G293="LD50 (median)",1,IF(G293="LDLo (lowest)",0,IF(G293="LD",-1,"")))</f>
        <v>1</v>
      </c>
      <c r="F293" s="34" t="n">
        <f aca="false">IF(O293="🐀 Rat",1,IF(O293="🐭 Mouse",2,IF(O293="🐕 Dog",3,IF(O293="🐵 Monkey",5,IF(O293="🐈 Cat",4,IF(O293="🐇 Rabbit",6,IF(O293="🕊 Pigeon",7,IF(O293="🐹 Guinea Pig",8,IF(O293="🐔 Chicken",9,IF(O293="🐸 Frog",10,IF(O293="🍼 Mammal",10,0)))))))))))</f>
        <v>2</v>
      </c>
      <c r="G293" s="39" t="s">
        <v>47</v>
      </c>
      <c r="H293" s="39" t="s">
        <v>15</v>
      </c>
      <c r="I293" s="14" t="str">
        <f aca="false">IF(H293="IC",-0.3,"")</f>
        <v/>
      </c>
      <c r="J293" s="14" t="n">
        <f aca="false">IF(H293="IV",-0.2,"")</f>
        <v>-0.2</v>
      </c>
      <c r="K293" s="14" t="str">
        <f aca="false">IF(H293="IP",-0.1,"")</f>
        <v/>
      </c>
      <c r="L293" s="14" t="str">
        <f aca="false">IF(H293="IM",0.1,"")</f>
        <v/>
      </c>
      <c r="M293" s="14" t="str">
        <f aca="false">IF(H293="SC",0.2,"")</f>
        <v/>
      </c>
      <c r="N293" s="15" t="str">
        <f aca="false">IF(H293="???",0.2,"")</f>
        <v/>
      </c>
      <c r="O293" s="40" t="s">
        <v>22</v>
      </c>
      <c r="P293" s="17" t="str">
        <f aca="false">IF(SUM(Q293:AI293)&gt;0,"",IF(SUM(Q293:AI293)=0,IF(O293&gt;0,1,"")))</f>
        <v/>
      </c>
      <c r="Q293" s="16" t="n">
        <f aca="false">IF(O293="🐭 Mouse",2,"")</f>
        <v>2</v>
      </c>
      <c r="R293" s="16" t="str">
        <f aca="false">IF(O293="🕊 Pigeon",7,"")</f>
        <v/>
      </c>
      <c r="S293" s="16" t="str">
        <f aca="false">IF(O293="🐇 Rabbit",6,"")</f>
        <v/>
      </c>
      <c r="T293" s="16" t="str">
        <f aca="false">IF(O293="🍼 Mammal",16,"")</f>
        <v/>
      </c>
      <c r="U293" s="16" t="str">
        <f aca="false">IF(O293="🐀 Rat",1,"")</f>
        <v/>
      </c>
      <c r="V293" s="16" t="str">
        <f aca="false">IF(O293="🐕 Dog",3,"")</f>
        <v/>
      </c>
      <c r="W293" s="16" t="str">
        <f aca="false">IF(O293="🐹 Guinea Pig",8,"")</f>
        <v/>
      </c>
      <c r="X293" s="16" t="str">
        <f aca="false">IF(O293="🐔 Chicken",9,"")</f>
        <v/>
      </c>
      <c r="Y293" s="16" t="str">
        <f aca="false">IF(O293="🐵 Monkey",5,"")</f>
        <v/>
      </c>
      <c r="Z293" s="16" t="str">
        <f aca="false">IF(O293="🐸 Frog",10,"")</f>
        <v/>
      </c>
      <c r="AA293" s="16" t="str">
        <f aca="false">IF(O293="🐈 Cat",4,"")</f>
        <v/>
      </c>
      <c r="AB293" s="16" t="str">
        <f aca="false">IF(O293="Gecko",15,"")</f>
        <v/>
      </c>
      <c r="AC293" s="16" t="str">
        <f aca="false">IF(O293="Skink",14,"")</f>
        <v/>
      </c>
      <c r="AD293" s="16" t="str">
        <f aca="false">IF(O293="🐄 Cattle",17,"")</f>
        <v/>
      </c>
      <c r="AE293" s="16" t="str">
        <f aca="false">IF(O293="🐷 Pig",19,"")</f>
        <v/>
      </c>
      <c r="AF293" s="16" t="str">
        <f aca="false">IF(O293="Squirrel",11,"")</f>
        <v/>
      </c>
      <c r="AG293" s="16" t="str">
        <f aca="false">IF(O293="🐝 Honey Bee",20,"")</f>
        <v/>
      </c>
      <c r="AH293" s="16" t="str">
        <f aca="false">IF(O293="🦆 Duck",12,"")</f>
        <v/>
      </c>
      <c r="AI293" s="16" t="str">
        <f aca="false">IF(O293="🐦 Bird",13,"")</f>
        <v/>
      </c>
      <c r="AJ293" s="41" t="s">
        <v>399</v>
      </c>
      <c r="AK293" s="40"/>
      <c r="AL293" s="42" t="s">
        <v>76</v>
      </c>
      <c r="AM293" s="40" t="s">
        <v>59</v>
      </c>
      <c r="AN293" s="40" t="s">
        <v>400</v>
      </c>
    </row>
    <row r="294" customFormat="false" ht="15" hidden="false" customHeight="true" outlineLevel="0" collapsed="false">
      <c r="A294" s="38" t="s">
        <v>395</v>
      </c>
      <c r="B294" s="38" t="n">
        <v>23</v>
      </c>
      <c r="C294" s="32" t="n">
        <f aca="false">B294+IF(H294="IV",-0.2,IF(H294="IP",-0.1,IF(H294="IM",0.1,IF(H294="SC",0.2,IF(H294="IC (cerebral)",-0.3,0)))))</f>
        <v>22.8</v>
      </c>
      <c r="D294" s="33" t="n">
        <f aca="false">VALUE(MID(AJ294,1,FIND(" ",AJ294)))</f>
        <v>0.6</v>
      </c>
      <c r="E294" s="34" t="n">
        <f aca="false">IF(G294="LD50 (median)",1,IF(G294="LDLo (lowest)",0,IF(G294="LD",-1,"")))</f>
        <v>1</v>
      </c>
      <c r="F294" s="34" t="n">
        <f aca="false">IF(O294="🐀 Rat",1,IF(O294="🐭 Mouse",2,IF(O294="🐕 Dog",3,IF(O294="🐵 Monkey",5,IF(O294="🐈 Cat",4,IF(O294="🐇 Rabbit",6,IF(O294="🕊 Pigeon",7,IF(O294="🐹 Guinea Pig",8,IF(O294="🐔 Chicken",9,IF(O294="🐸 Frog",10,IF(O294="🍼 Mammal",10,0)))))))))))</f>
        <v>2</v>
      </c>
      <c r="G294" s="39" t="s">
        <v>47</v>
      </c>
      <c r="H294" s="39" t="s">
        <v>15</v>
      </c>
      <c r="I294" s="14" t="str">
        <f aca="false">IF(H294="IC",-0.3,"")</f>
        <v/>
      </c>
      <c r="J294" s="14" t="n">
        <f aca="false">IF(H294="IV",-0.2,"")</f>
        <v>-0.2</v>
      </c>
      <c r="K294" s="14" t="str">
        <f aca="false">IF(H294="IP",-0.1,"")</f>
        <v/>
      </c>
      <c r="L294" s="14" t="str">
        <f aca="false">IF(H294="IM",0.1,"")</f>
        <v/>
      </c>
      <c r="M294" s="14" t="str">
        <f aca="false">IF(H294="SC",0.2,"")</f>
        <v/>
      </c>
      <c r="N294" s="15" t="str">
        <f aca="false">IF(H294="???",0.2,"")</f>
        <v/>
      </c>
      <c r="O294" s="40" t="s">
        <v>22</v>
      </c>
      <c r="P294" s="17" t="str">
        <f aca="false">IF(SUM(Q294:AI294)&gt;0,"",IF(SUM(Q294:AI294)=0,IF(O294&gt;0,1,"")))</f>
        <v/>
      </c>
      <c r="Q294" s="16" t="n">
        <f aca="false">IF(O294="🐭 Mouse",2,"")</f>
        <v>2</v>
      </c>
      <c r="R294" s="16" t="str">
        <f aca="false">IF(O294="🕊 Pigeon",7,"")</f>
        <v/>
      </c>
      <c r="S294" s="16" t="str">
        <f aca="false">IF(O294="🐇 Rabbit",6,"")</f>
        <v/>
      </c>
      <c r="T294" s="16" t="str">
        <f aca="false">IF(O294="🍼 Mammal",16,"")</f>
        <v/>
      </c>
      <c r="U294" s="16" t="str">
        <f aca="false">IF(O294="🐀 Rat",1,"")</f>
        <v/>
      </c>
      <c r="V294" s="16" t="str">
        <f aca="false">IF(O294="🐕 Dog",3,"")</f>
        <v/>
      </c>
      <c r="W294" s="16" t="str">
        <f aca="false">IF(O294="🐹 Guinea Pig",8,"")</f>
        <v/>
      </c>
      <c r="X294" s="16" t="str">
        <f aca="false">IF(O294="🐔 Chicken",9,"")</f>
        <v/>
      </c>
      <c r="Y294" s="16" t="str">
        <f aca="false">IF(O294="🐵 Monkey",5,"")</f>
        <v/>
      </c>
      <c r="Z294" s="16" t="str">
        <f aca="false">IF(O294="🐸 Frog",10,"")</f>
        <v/>
      </c>
      <c r="AA294" s="16" t="str">
        <f aca="false">IF(O294="🐈 Cat",4,"")</f>
        <v/>
      </c>
      <c r="AB294" s="16" t="str">
        <f aca="false">IF(O294="Gecko",15,"")</f>
        <v/>
      </c>
      <c r="AC294" s="16" t="str">
        <f aca="false">IF(O294="Skink",14,"")</f>
        <v/>
      </c>
      <c r="AD294" s="16" t="str">
        <f aca="false">IF(O294="🐄 Cattle",17,"")</f>
        <v/>
      </c>
      <c r="AE294" s="16" t="str">
        <f aca="false">IF(O294="🐷 Pig",19,"")</f>
        <v/>
      </c>
      <c r="AF294" s="16" t="str">
        <f aca="false">IF(O294="Squirrel",11,"")</f>
        <v/>
      </c>
      <c r="AG294" s="16" t="str">
        <f aca="false">IF(O294="🐝 Honey Bee",20,"")</f>
        <v/>
      </c>
      <c r="AH294" s="16" t="str">
        <f aca="false">IF(O294="🦆 Duck",12,"")</f>
        <v/>
      </c>
      <c r="AI294" s="16" t="str">
        <f aca="false">IF(O294="🐦 Bird",13,"")</f>
        <v/>
      </c>
      <c r="AJ294" s="41" t="s">
        <v>293</v>
      </c>
      <c r="AK294" s="40"/>
      <c r="AL294" s="42" t="s">
        <v>76</v>
      </c>
      <c r="AM294" s="40" t="s">
        <v>59</v>
      </c>
      <c r="AN294" s="40" t="s">
        <v>401</v>
      </c>
    </row>
    <row r="295" customFormat="false" ht="15" hidden="false" customHeight="true" outlineLevel="0" collapsed="false">
      <c r="A295" s="38" t="s">
        <v>395</v>
      </c>
      <c r="B295" s="38" t="n">
        <v>23</v>
      </c>
      <c r="C295" s="32" t="n">
        <f aca="false">B295+IF(H295="IV",-0.2,IF(H295="IP",-0.1,IF(H295="IM",0.1,IF(H295="SC",0.2,IF(H295="IC (cerebral)",-0.3,0)))))</f>
        <v>22.8</v>
      </c>
      <c r="D295" s="33" t="n">
        <f aca="false">VALUE(MID(AJ295,1,FIND(" ",AJ295)))</f>
        <v>0.61</v>
      </c>
      <c r="E295" s="34" t="n">
        <f aca="false">IF(G295="LD50 (median)",1,IF(G295="LDLo (lowest)",0,IF(G295="LD",-1,"")))</f>
        <v>1</v>
      </c>
      <c r="F295" s="34" t="n">
        <f aca="false">IF(O295="🐀 Rat",1,IF(O295="🐭 Mouse",2,IF(O295="🐕 Dog",3,IF(O295="🐵 Monkey",5,IF(O295="🐈 Cat",4,IF(O295="🐇 Rabbit",6,IF(O295="🕊 Pigeon",7,IF(O295="🐹 Guinea Pig",8,IF(O295="🐔 Chicken",9,IF(O295="🐸 Frog",10,IF(O295="🍼 Mammal",10,0)))))))))))</f>
        <v>2</v>
      </c>
      <c r="G295" s="39" t="s">
        <v>47</v>
      </c>
      <c r="H295" s="39" t="s">
        <v>15</v>
      </c>
      <c r="I295" s="14" t="str">
        <f aca="false">IF(H295="IC",-0.3,"")</f>
        <v/>
      </c>
      <c r="J295" s="14" t="n">
        <f aca="false">IF(H295="IV",-0.2,"")</f>
        <v>-0.2</v>
      </c>
      <c r="K295" s="14" t="str">
        <f aca="false">IF(H295="IP",-0.1,"")</f>
        <v/>
      </c>
      <c r="L295" s="14" t="str">
        <f aca="false">IF(H295="IM",0.1,"")</f>
        <v/>
      </c>
      <c r="M295" s="14" t="str">
        <f aca="false">IF(H295="SC",0.2,"")</f>
        <v/>
      </c>
      <c r="N295" s="15" t="str">
        <f aca="false">IF(H295="???",0.2,"")</f>
        <v/>
      </c>
      <c r="O295" s="40" t="s">
        <v>22</v>
      </c>
      <c r="P295" s="17" t="str">
        <f aca="false">IF(SUM(Q295:AI295)&gt;0,"",IF(SUM(Q295:AI295)=0,IF(O295&gt;0,1,"")))</f>
        <v/>
      </c>
      <c r="Q295" s="16" t="n">
        <f aca="false">IF(O295="🐭 Mouse",2,"")</f>
        <v>2</v>
      </c>
      <c r="R295" s="16" t="str">
        <f aca="false">IF(O295="🕊 Pigeon",7,"")</f>
        <v/>
      </c>
      <c r="S295" s="16" t="str">
        <f aca="false">IF(O295="🐇 Rabbit",6,"")</f>
        <v/>
      </c>
      <c r="T295" s="16" t="str">
        <f aca="false">IF(O295="🍼 Mammal",16,"")</f>
        <v/>
      </c>
      <c r="U295" s="16" t="str">
        <f aca="false">IF(O295="🐀 Rat",1,"")</f>
        <v/>
      </c>
      <c r="V295" s="16" t="str">
        <f aca="false">IF(O295="🐕 Dog",3,"")</f>
        <v/>
      </c>
      <c r="W295" s="16" t="str">
        <f aca="false">IF(O295="🐹 Guinea Pig",8,"")</f>
        <v/>
      </c>
      <c r="X295" s="16" t="str">
        <f aca="false">IF(O295="🐔 Chicken",9,"")</f>
        <v/>
      </c>
      <c r="Y295" s="16" t="str">
        <f aca="false">IF(O295="🐵 Monkey",5,"")</f>
        <v/>
      </c>
      <c r="Z295" s="16" t="str">
        <f aca="false">IF(O295="🐸 Frog",10,"")</f>
        <v/>
      </c>
      <c r="AA295" s="16" t="str">
        <f aca="false">IF(O295="🐈 Cat",4,"")</f>
        <v/>
      </c>
      <c r="AB295" s="16" t="str">
        <f aca="false">IF(O295="Gecko",15,"")</f>
        <v/>
      </c>
      <c r="AC295" s="16" t="str">
        <f aca="false">IF(O295="Skink",14,"")</f>
        <v/>
      </c>
      <c r="AD295" s="16" t="str">
        <f aca="false">IF(O295="🐄 Cattle",17,"")</f>
        <v/>
      </c>
      <c r="AE295" s="16" t="str">
        <f aca="false">IF(O295="🐷 Pig",19,"")</f>
        <v/>
      </c>
      <c r="AF295" s="16" t="str">
        <f aca="false">IF(O295="Squirrel",11,"")</f>
        <v/>
      </c>
      <c r="AG295" s="16" t="str">
        <f aca="false">IF(O295="🐝 Honey Bee",20,"")</f>
        <v/>
      </c>
      <c r="AH295" s="16" t="str">
        <f aca="false">IF(O295="🦆 Duck",12,"")</f>
        <v/>
      </c>
      <c r="AI295" s="16" t="str">
        <f aca="false">IF(O295="🐦 Bird",13,"")</f>
        <v/>
      </c>
      <c r="AJ295" s="41" t="s">
        <v>402</v>
      </c>
      <c r="AK295" s="40"/>
      <c r="AL295" s="42" t="s">
        <v>76</v>
      </c>
      <c r="AM295" s="40" t="s">
        <v>59</v>
      </c>
      <c r="AN295" s="40" t="s">
        <v>403</v>
      </c>
    </row>
    <row r="296" customFormat="false" ht="15" hidden="false" customHeight="true" outlineLevel="0" collapsed="false">
      <c r="A296" s="38" t="s">
        <v>395</v>
      </c>
      <c r="B296" s="38" t="n">
        <v>23</v>
      </c>
      <c r="C296" s="32" t="n">
        <f aca="false">B296+IF(H296="IV",-0.2,IF(H296="IP",-0.1,IF(H296="IM",0.1,IF(H296="SC",0.2,IF(H296="IC (cerebral)",-0.3,0)))))</f>
        <v>22.8</v>
      </c>
      <c r="D296" s="33" t="n">
        <f aca="false">VALUE(MID(AJ296,1,FIND(" ",AJ296)))</f>
        <v>0.664</v>
      </c>
      <c r="E296" s="34" t="n">
        <f aca="false">IF(G296="LD50 (median)",1,IF(G296="LDLo (lowest)",0,IF(G296="LD",-1,"")))</f>
        <v>1</v>
      </c>
      <c r="F296" s="34" t="n">
        <f aca="false">IF(O296="🐀 Rat",1,IF(O296="🐭 Mouse",2,IF(O296="🐕 Dog",3,IF(O296="🐵 Monkey",5,IF(O296="🐈 Cat",4,IF(O296="🐇 Rabbit",6,IF(O296="🕊 Pigeon",7,IF(O296="🐹 Guinea Pig",8,IF(O296="🐔 Chicken",9,IF(O296="🐸 Frog",10,IF(O296="🍼 Mammal",10,0)))))))))))</f>
        <v>2</v>
      </c>
      <c r="G296" s="39" t="s">
        <v>47</v>
      </c>
      <c r="H296" s="39" t="s">
        <v>15</v>
      </c>
      <c r="I296" s="14" t="str">
        <f aca="false">IF(H296="IC",-0.3,"")</f>
        <v/>
      </c>
      <c r="J296" s="14" t="n">
        <f aca="false">IF(H296="IV",-0.2,"")</f>
        <v>-0.2</v>
      </c>
      <c r="K296" s="14" t="str">
        <f aca="false">IF(H296="IP",-0.1,"")</f>
        <v/>
      </c>
      <c r="L296" s="14" t="str">
        <f aca="false">IF(H296="IM",0.1,"")</f>
        <v/>
      </c>
      <c r="M296" s="14" t="str">
        <f aca="false">IF(H296="SC",0.2,"")</f>
        <v/>
      </c>
      <c r="N296" s="15" t="str">
        <f aca="false">IF(H296="???",0.2,"")</f>
        <v/>
      </c>
      <c r="O296" s="40" t="s">
        <v>22</v>
      </c>
      <c r="P296" s="17" t="str">
        <f aca="false">IF(SUM(Q296:AI296)&gt;0,"",IF(SUM(Q296:AI296)=0,IF(O296&gt;0,1,"")))</f>
        <v/>
      </c>
      <c r="Q296" s="16" t="n">
        <f aca="false">IF(O296="🐭 Mouse",2,"")</f>
        <v>2</v>
      </c>
      <c r="R296" s="16" t="str">
        <f aca="false">IF(O296="🕊 Pigeon",7,"")</f>
        <v/>
      </c>
      <c r="S296" s="16" t="str">
        <f aca="false">IF(O296="🐇 Rabbit",6,"")</f>
        <v/>
      </c>
      <c r="T296" s="16" t="str">
        <f aca="false">IF(O296="🍼 Mammal",16,"")</f>
        <v/>
      </c>
      <c r="U296" s="16" t="str">
        <f aca="false">IF(O296="🐀 Rat",1,"")</f>
        <v/>
      </c>
      <c r="V296" s="16" t="str">
        <f aca="false">IF(O296="🐕 Dog",3,"")</f>
        <v/>
      </c>
      <c r="W296" s="16" t="str">
        <f aca="false">IF(O296="🐹 Guinea Pig",8,"")</f>
        <v/>
      </c>
      <c r="X296" s="16" t="str">
        <f aca="false">IF(O296="🐔 Chicken",9,"")</f>
        <v/>
      </c>
      <c r="Y296" s="16" t="str">
        <f aca="false">IF(O296="🐵 Monkey",5,"")</f>
        <v/>
      </c>
      <c r="Z296" s="16" t="str">
        <f aca="false">IF(O296="🐸 Frog",10,"")</f>
        <v/>
      </c>
      <c r="AA296" s="16" t="str">
        <f aca="false">IF(O296="🐈 Cat",4,"")</f>
        <v/>
      </c>
      <c r="AB296" s="16" t="str">
        <f aca="false">IF(O296="Gecko",15,"")</f>
        <v/>
      </c>
      <c r="AC296" s="16" t="str">
        <f aca="false">IF(O296="Skink",14,"")</f>
        <v/>
      </c>
      <c r="AD296" s="16" t="str">
        <f aca="false">IF(O296="🐄 Cattle",17,"")</f>
        <v/>
      </c>
      <c r="AE296" s="16" t="str">
        <f aca="false">IF(O296="🐷 Pig",19,"")</f>
        <v/>
      </c>
      <c r="AF296" s="16" t="str">
        <f aca="false">IF(O296="Squirrel",11,"")</f>
        <v/>
      </c>
      <c r="AG296" s="16" t="str">
        <f aca="false">IF(O296="🐝 Honey Bee",20,"")</f>
        <v/>
      </c>
      <c r="AH296" s="16" t="str">
        <f aca="false">IF(O296="🦆 Duck",12,"")</f>
        <v/>
      </c>
      <c r="AI296" s="16" t="str">
        <f aca="false">IF(O296="🐦 Bird",13,"")</f>
        <v/>
      </c>
      <c r="AJ296" s="41" t="s">
        <v>404</v>
      </c>
      <c r="AK296" s="40"/>
      <c r="AL296" s="42" t="s">
        <v>192</v>
      </c>
      <c r="AM296" s="40" t="s">
        <v>59</v>
      </c>
      <c r="AN296" s="40"/>
    </row>
    <row r="297" customFormat="false" ht="15" hidden="false" customHeight="true" outlineLevel="0" collapsed="false">
      <c r="A297" s="38" t="s">
        <v>395</v>
      </c>
      <c r="B297" s="38" t="n">
        <v>23</v>
      </c>
      <c r="C297" s="32" t="n">
        <f aca="false">B297+IF(H297="IV",-0.2,IF(H297="IP",-0.1,IF(H297="IM",0.1,IF(H297="SC",0.2,IF(H297="IC (cerebral)",-0.3,0)))))</f>
        <v>22.8</v>
      </c>
      <c r="D297" s="33" t="n">
        <f aca="false">VALUE(MID(AJ297,1,FIND(" ",AJ297)))</f>
        <v>0.7</v>
      </c>
      <c r="E297" s="34" t="n">
        <f aca="false">IF(G297="LD50 (median)",1,IF(G297="LDLo (lowest)",0,IF(G297="LD",-1,"")))</f>
        <v>1</v>
      </c>
      <c r="F297" s="34" t="n">
        <f aca="false">IF(O297="🐀 Rat",1,IF(O297="🐭 Mouse",2,IF(O297="🐕 Dog",3,IF(O297="🐵 Monkey",5,IF(O297="🐈 Cat",4,IF(O297="🐇 Rabbit",6,IF(O297="🕊 Pigeon",7,IF(O297="🐹 Guinea Pig",8,IF(O297="🐔 Chicken",9,IF(O297="🐸 Frog",10,IF(O297="🍼 Mammal",10,0)))))))))))</f>
        <v>2</v>
      </c>
      <c r="G297" s="39" t="s">
        <v>47</v>
      </c>
      <c r="H297" s="39" t="s">
        <v>15</v>
      </c>
      <c r="I297" s="14" t="str">
        <f aca="false">IF(H297="IC",-0.3,"")</f>
        <v/>
      </c>
      <c r="J297" s="14" t="n">
        <f aca="false">IF(H297="IV",-0.2,"")</f>
        <v>-0.2</v>
      </c>
      <c r="K297" s="14" t="str">
        <f aca="false">IF(H297="IP",-0.1,"")</f>
        <v/>
      </c>
      <c r="L297" s="14" t="str">
        <f aca="false">IF(H297="IM",0.1,"")</f>
        <v/>
      </c>
      <c r="M297" s="14" t="str">
        <f aca="false">IF(H297="SC",0.2,"")</f>
        <v/>
      </c>
      <c r="N297" s="15" t="str">
        <f aca="false">IF(H297="???",0.2,"")</f>
        <v/>
      </c>
      <c r="O297" s="40" t="s">
        <v>22</v>
      </c>
      <c r="P297" s="17" t="str">
        <f aca="false">IF(SUM(Q297:AI297)&gt;0,"",IF(SUM(Q297:AI297)=0,IF(O297&gt;0,1,"")))</f>
        <v/>
      </c>
      <c r="Q297" s="16" t="n">
        <f aca="false">IF(O297="🐭 Mouse",2,"")</f>
        <v>2</v>
      </c>
      <c r="R297" s="16" t="str">
        <f aca="false">IF(O297="🕊 Pigeon",7,"")</f>
        <v/>
      </c>
      <c r="S297" s="16" t="str">
        <f aca="false">IF(O297="🐇 Rabbit",6,"")</f>
        <v/>
      </c>
      <c r="T297" s="16" t="str">
        <f aca="false">IF(O297="🍼 Mammal",16,"")</f>
        <v/>
      </c>
      <c r="U297" s="16" t="str">
        <f aca="false">IF(O297="🐀 Rat",1,"")</f>
        <v/>
      </c>
      <c r="V297" s="16" t="str">
        <f aca="false">IF(O297="🐕 Dog",3,"")</f>
        <v/>
      </c>
      <c r="W297" s="16" t="str">
        <f aca="false">IF(O297="🐹 Guinea Pig",8,"")</f>
        <v/>
      </c>
      <c r="X297" s="16" t="str">
        <f aca="false">IF(O297="🐔 Chicken",9,"")</f>
        <v/>
      </c>
      <c r="Y297" s="16" t="str">
        <f aca="false">IF(O297="🐵 Monkey",5,"")</f>
        <v/>
      </c>
      <c r="Z297" s="16" t="str">
        <f aca="false">IF(O297="🐸 Frog",10,"")</f>
        <v/>
      </c>
      <c r="AA297" s="16" t="str">
        <f aca="false">IF(O297="🐈 Cat",4,"")</f>
        <v/>
      </c>
      <c r="AB297" s="16" t="str">
        <f aca="false">IF(O297="Gecko",15,"")</f>
        <v/>
      </c>
      <c r="AC297" s="16" t="str">
        <f aca="false">IF(O297="Skink",14,"")</f>
        <v/>
      </c>
      <c r="AD297" s="16" t="str">
        <f aca="false">IF(O297="🐄 Cattle",17,"")</f>
        <v/>
      </c>
      <c r="AE297" s="16" t="str">
        <f aca="false">IF(O297="🐷 Pig",19,"")</f>
        <v/>
      </c>
      <c r="AF297" s="16" t="str">
        <f aca="false">IF(O297="Squirrel",11,"")</f>
        <v/>
      </c>
      <c r="AG297" s="16" t="str">
        <f aca="false">IF(O297="🐝 Honey Bee",20,"")</f>
        <v/>
      </c>
      <c r="AH297" s="16" t="str">
        <f aca="false">IF(O297="🦆 Duck",12,"")</f>
        <v/>
      </c>
      <c r="AI297" s="16" t="str">
        <f aca="false">IF(O297="🐦 Bird",13,"")</f>
        <v/>
      </c>
      <c r="AJ297" s="41" t="s">
        <v>177</v>
      </c>
      <c r="AK297" s="40"/>
      <c r="AL297" s="42" t="s">
        <v>76</v>
      </c>
      <c r="AM297" s="40" t="s">
        <v>59</v>
      </c>
      <c r="AN297" s="40" t="s">
        <v>405</v>
      </c>
    </row>
    <row r="298" customFormat="false" ht="15" hidden="false" customHeight="true" outlineLevel="0" collapsed="false">
      <c r="A298" s="38" t="s">
        <v>395</v>
      </c>
      <c r="B298" s="38" t="n">
        <v>23</v>
      </c>
      <c r="C298" s="32" t="n">
        <f aca="false">B298+IF(H298="IV",-0.2,IF(H298="IP",-0.1,IF(H298="IM",0.1,IF(H298="SC",0.2,IF(H298="IC (cerebral)",-0.3,0)))))</f>
        <v>22.8</v>
      </c>
      <c r="D298" s="33" t="n">
        <f aca="false">VALUE(MID(AJ298,1,FIND(" ",AJ298)))</f>
        <v>0.785</v>
      </c>
      <c r="E298" s="34" t="n">
        <f aca="false">IF(G298="LD50 (median)",1,IF(G298="LDLo (lowest)",0,IF(G298="LD",-1,"")))</f>
        <v>1</v>
      </c>
      <c r="F298" s="34" t="n">
        <f aca="false">IF(O298="🐀 Rat",1,IF(O298="🐭 Mouse",2,IF(O298="🐕 Dog",3,IF(O298="🐵 Monkey",5,IF(O298="🐈 Cat",4,IF(O298="🐇 Rabbit",6,IF(O298="🕊 Pigeon",7,IF(O298="🐹 Guinea Pig",8,IF(O298="🐔 Chicken",9,IF(O298="🐸 Frog",10,IF(O298="🍼 Mammal",10,0)))))))))))</f>
        <v>2</v>
      </c>
      <c r="G298" s="39" t="s">
        <v>47</v>
      </c>
      <c r="H298" s="39" t="s">
        <v>15</v>
      </c>
      <c r="I298" s="14" t="str">
        <f aca="false">IF(H298="IC",-0.3,"")</f>
        <v/>
      </c>
      <c r="J298" s="14" t="n">
        <f aca="false">IF(H298="IV",-0.2,"")</f>
        <v>-0.2</v>
      </c>
      <c r="K298" s="14" t="str">
        <f aca="false">IF(H298="IP",-0.1,"")</f>
        <v/>
      </c>
      <c r="L298" s="14" t="str">
        <f aca="false">IF(H298="IM",0.1,"")</f>
        <v/>
      </c>
      <c r="M298" s="14" t="str">
        <f aca="false">IF(H298="SC",0.2,"")</f>
        <v/>
      </c>
      <c r="N298" s="15" t="str">
        <f aca="false">IF(H298="???",0.2,"")</f>
        <v/>
      </c>
      <c r="O298" s="40" t="s">
        <v>22</v>
      </c>
      <c r="P298" s="17" t="str">
        <f aca="false">IF(SUM(Q298:AI298)&gt;0,"",IF(SUM(Q298:AI298)=0,IF(O298&gt;0,1,"")))</f>
        <v/>
      </c>
      <c r="Q298" s="16" t="n">
        <f aca="false">IF(O298="🐭 Mouse",2,"")</f>
        <v>2</v>
      </c>
      <c r="R298" s="16" t="str">
        <f aca="false">IF(O298="🕊 Pigeon",7,"")</f>
        <v/>
      </c>
      <c r="S298" s="16" t="str">
        <f aca="false">IF(O298="🐇 Rabbit",6,"")</f>
        <v/>
      </c>
      <c r="T298" s="16" t="str">
        <f aca="false">IF(O298="🍼 Mammal",16,"")</f>
        <v/>
      </c>
      <c r="U298" s="16" t="str">
        <f aca="false">IF(O298="🐀 Rat",1,"")</f>
        <v/>
      </c>
      <c r="V298" s="16" t="str">
        <f aca="false">IF(O298="🐕 Dog",3,"")</f>
        <v/>
      </c>
      <c r="W298" s="16" t="str">
        <f aca="false">IF(O298="🐹 Guinea Pig",8,"")</f>
        <v/>
      </c>
      <c r="X298" s="16" t="str">
        <f aca="false">IF(O298="🐔 Chicken",9,"")</f>
        <v/>
      </c>
      <c r="Y298" s="16" t="str">
        <f aca="false">IF(O298="🐵 Monkey",5,"")</f>
        <v/>
      </c>
      <c r="Z298" s="16" t="str">
        <f aca="false">IF(O298="🐸 Frog",10,"")</f>
        <v/>
      </c>
      <c r="AA298" s="16" t="str">
        <f aca="false">IF(O298="🐈 Cat",4,"")</f>
        <v/>
      </c>
      <c r="AB298" s="16" t="str">
        <f aca="false">IF(O298="Gecko",15,"")</f>
        <v/>
      </c>
      <c r="AC298" s="16" t="str">
        <f aca="false">IF(O298="Skink",14,"")</f>
        <v/>
      </c>
      <c r="AD298" s="16" t="str">
        <f aca="false">IF(O298="🐄 Cattle",17,"")</f>
        <v/>
      </c>
      <c r="AE298" s="16" t="str">
        <f aca="false">IF(O298="🐷 Pig",19,"")</f>
        <v/>
      </c>
      <c r="AF298" s="16" t="str">
        <f aca="false">IF(O298="Squirrel",11,"")</f>
        <v/>
      </c>
      <c r="AG298" s="16" t="str">
        <f aca="false">IF(O298="🐝 Honey Bee",20,"")</f>
        <v/>
      </c>
      <c r="AH298" s="16" t="str">
        <f aca="false">IF(O298="🦆 Duck",12,"")</f>
        <v/>
      </c>
      <c r="AI298" s="16" t="str">
        <f aca="false">IF(O298="🐦 Bird",13,"")</f>
        <v/>
      </c>
      <c r="AJ298" s="41" t="s">
        <v>406</v>
      </c>
      <c r="AK298" s="40"/>
      <c r="AL298" s="42" t="s">
        <v>76</v>
      </c>
      <c r="AM298" s="40" t="s">
        <v>59</v>
      </c>
      <c r="AN298" s="40" t="s">
        <v>407</v>
      </c>
    </row>
    <row r="299" customFormat="false" ht="30" hidden="false" customHeight="true" outlineLevel="0" collapsed="false">
      <c r="A299" s="38" t="s">
        <v>395</v>
      </c>
      <c r="B299" s="38" t="n">
        <v>23</v>
      </c>
      <c r="C299" s="32" t="n">
        <f aca="false">B299+IF(H299="IV",-0.2,IF(H299="IP",-0.1,IF(H299="IM",0.1,IF(H299="SC",0.2,IF(H299="IC (cerebral)",-0.3,0)))))</f>
        <v>22.8</v>
      </c>
      <c r="D299" s="33" t="n">
        <f aca="false">VALUE(MID(AJ299,1,FIND(" ",AJ299)))</f>
        <v>0.865</v>
      </c>
      <c r="E299" s="34" t="n">
        <f aca="false">IF(G299="LD50 (median)",1,IF(G299="LDLo (lowest)",0,IF(G299="LD",-1,"")))</f>
        <v>1</v>
      </c>
      <c r="F299" s="34" t="n">
        <f aca="false">IF(O299="🐀 Rat",1,IF(O299="🐭 Mouse",2,IF(O299="🐕 Dog",3,IF(O299="🐵 Monkey",5,IF(O299="🐈 Cat",4,IF(O299="🐇 Rabbit",6,IF(O299="🕊 Pigeon",7,IF(O299="🐹 Guinea Pig",8,IF(O299="🐔 Chicken",9,IF(O299="🐸 Frog",10,IF(O299="🍼 Mammal",10,0)))))))))))</f>
        <v>2</v>
      </c>
      <c r="G299" s="39" t="s">
        <v>47</v>
      </c>
      <c r="H299" s="39" t="s">
        <v>15</v>
      </c>
      <c r="I299" s="14" t="str">
        <f aca="false">IF(H299="IC",-0.3,"")</f>
        <v/>
      </c>
      <c r="J299" s="14" t="n">
        <f aca="false">IF(H299="IV",-0.2,"")</f>
        <v>-0.2</v>
      </c>
      <c r="K299" s="14" t="str">
        <f aca="false">IF(H299="IP",-0.1,"")</f>
        <v/>
      </c>
      <c r="L299" s="14" t="str">
        <f aca="false">IF(H299="IM",0.1,"")</f>
        <v/>
      </c>
      <c r="M299" s="14" t="str">
        <f aca="false">IF(H299="SC",0.2,"")</f>
        <v/>
      </c>
      <c r="N299" s="15" t="str">
        <f aca="false">IF(H299="???",0.2,"")</f>
        <v/>
      </c>
      <c r="O299" s="40" t="s">
        <v>22</v>
      </c>
      <c r="P299" s="17" t="str">
        <f aca="false">IF(SUM(Q299:AI299)&gt;0,"",IF(SUM(Q299:AI299)=0,IF(O299&gt;0,1,"")))</f>
        <v/>
      </c>
      <c r="Q299" s="16" t="n">
        <f aca="false">IF(O299="🐭 Mouse",2,"")</f>
        <v>2</v>
      </c>
      <c r="R299" s="16" t="str">
        <f aca="false">IF(O299="🕊 Pigeon",7,"")</f>
        <v/>
      </c>
      <c r="S299" s="16" t="str">
        <f aca="false">IF(O299="🐇 Rabbit",6,"")</f>
        <v/>
      </c>
      <c r="T299" s="16" t="str">
        <f aca="false">IF(O299="🍼 Mammal",16,"")</f>
        <v/>
      </c>
      <c r="U299" s="16" t="str">
        <f aca="false">IF(O299="🐀 Rat",1,"")</f>
        <v/>
      </c>
      <c r="V299" s="16" t="str">
        <f aca="false">IF(O299="🐕 Dog",3,"")</f>
        <v/>
      </c>
      <c r="W299" s="16" t="str">
        <f aca="false">IF(O299="🐹 Guinea Pig",8,"")</f>
        <v/>
      </c>
      <c r="X299" s="16" t="str">
        <f aca="false">IF(O299="🐔 Chicken",9,"")</f>
        <v/>
      </c>
      <c r="Y299" s="16" t="str">
        <f aca="false">IF(O299="🐵 Monkey",5,"")</f>
        <v/>
      </c>
      <c r="Z299" s="16" t="str">
        <f aca="false">IF(O299="🐸 Frog",10,"")</f>
        <v/>
      </c>
      <c r="AA299" s="16" t="str">
        <f aca="false">IF(O299="🐈 Cat",4,"")</f>
        <v/>
      </c>
      <c r="AB299" s="16" t="str">
        <f aca="false">IF(O299="Gecko",15,"")</f>
        <v/>
      </c>
      <c r="AC299" s="16" t="str">
        <f aca="false">IF(O299="Skink",14,"")</f>
        <v/>
      </c>
      <c r="AD299" s="16" t="str">
        <f aca="false">IF(O299="🐄 Cattle",17,"")</f>
        <v/>
      </c>
      <c r="AE299" s="16" t="str">
        <f aca="false">IF(O299="🐷 Pig",19,"")</f>
        <v/>
      </c>
      <c r="AF299" s="16" t="str">
        <f aca="false">IF(O299="Squirrel",11,"")</f>
        <v/>
      </c>
      <c r="AG299" s="16" t="str">
        <f aca="false">IF(O299="🐝 Honey Bee",20,"")</f>
        <v/>
      </c>
      <c r="AH299" s="16" t="str">
        <f aca="false">IF(O299="🦆 Duck",12,"")</f>
        <v/>
      </c>
      <c r="AI299" s="16" t="str">
        <f aca="false">IF(O299="🐦 Bird",13,"")</f>
        <v/>
      </c>
      <c r="AJ299" s="41" t="s">
        <v>408</v>
      </c>
      <c r="AK299" s="40"/>
      <c r="AL299" s="42" t="s">
        <v>76</v>
      </c>
      <c r="AM299" s="40" t="s">
        <v>59</v>
      </c>
      <c r="AN299" s="40" t="s">
        <v>409</v>
      </c>
    </row>
    <row r="300" customFormat="false" ht="30" hidden="false" customHeight="true" outlineLevel="0" collapsed="false">
      <c r="A300" s="38" t="s">
        <v>395</v>
      </c>
      <c r="B300" s="38" t="n">
        <v>23</v>
      </c>
      <c r="C300" s="32" t="n">
        <f aca="false">B300+IF(H300="IV",-0.2,IF(H300="IP",-0.1,IF(H300="IM",0.1,IF(H300="SC",0.2,IF(H300="IC (cerebral)",-0.3,0)))))</f>
        <v>22.8</v>
      </c>
      <c r="D300" s="33" t="n">
        <f aca="false">VALUE(MID(AJ300,1,FIND(" ",AJ300)))</f>
        <v>0.895</v>
      </c>
      <c r="E300" s="34" t="n">
        <f aca="false">IF(G300="LD50 (median)",1,IF(G300="LDLo (lowest)",0,IF(G300="LD",-1,"")))</f>
        <v>1</v>
      </c>
      <c r="F300" s="34" t="n">
        <f aca="false">IF(O300="🐀 Rat",1,IF(O300="🐭 Mouse",2,IF(O300="🐕 Dog",3,IF(O300="🐵 Monkey",5,IF(O300="🐈 Cat",4,IF(O300="🐇 Rabbit",6,IF(O300="🕊 Pigeon",7,IF(O300="🐹 Guinea Pig",8,IF(O300="🐔 Chicken",9,IF(O300="🐸 Frog",10,IF(O300="🍼 Mammal",10,0)))))))))))</f>
        <v>2</v>
      </c>
      <c r="G300" s="39" t="s">
        <v>47</v>
      </c>
      <c r="H300" s="39" t="s">
        <v>15</v>
      </c>
      <c r="I300" s="14" t="str">
        <f aca="false">IF(H300="IC",-0.3,"")</f>
        <v/>
      </c>
      <c r="J300" s="14" t="n">
        <f aca="false">IF(H300="IV",-0.2,"")</f>
        <v>-0.2</v>
      </c>
      <c r="K300" s="14" t="str">
        <f aca="false">IF(H300="IP",-0.1,"")</f>
        <v/>
      </c>
      <c r="L300" s="14" t="str">
        <f aca="false">IF(H300="IM",0.1,"")</f>
        <v/>
      </c>
      <c r="M300" s="14" t="str">
        <f aca="false">IF(H300="SC",0.2,"")</f>
        <v/>
      </c>
      <c r="N300" s="15" t="str">
        <f aca="false">IF(H300="???",0.2,"")</f>
        <v/>
      </c>
      <c r="O300" s="40" t="s">
        <v>22</v>
      </c>
      <c r="P300" s="17" t="str">
        <f aca="false">IF(SUM(Q300:AI300)&gt;0,"",IF(SUM(Q300:AI300)=0,IF(O300&gt;0,1,"")))</f>
        <v/>
      </c>
      <c r="Q300" s="16" t="n">
        <f aca="false">IF(O300="🐭 Mouse",2,"")</f>
        <v>2</v>
      </c>
      <c r="R300" s="16" t="str">
        <f aca="false">IF(O300="🕊 Pigeon",7,"")</f>
        <v/>
      </c>
      <c r="S300" s="16" t="str">
        <f aca="false">IF(O300="🐇 Rabbit",6,"")</f>
        <v/>
      </c>
      <c r="T300" s="16" t="str">
        <f aca="false">IF(O300="🍼 Mammal",16,"")</f>
        <v/>
      </c>
      <c r="U300" s="16" t="str">
        <f aca="false">IF(O300="🐀 Rat",1,"")</f>
        <v/>
      </c>
      <c r="V300" s="16" t="str">
        <f aca="false">IF(O300="🐕 Dog",3,"")</f>
        <v/>
      </c>
      <c r="W300" s="16" t="str">
        <f aca="false">IF(O300="🐹 Guinea Pig",8,"")</f>
        <v/>
      </c>
      <c r="X300" s="16" t="str">
        <f aca="false">IF(O300="🐔 Chicken",9,"")</f>
        <v/>
      </c>
      <c r="Y300" s="16" t="str">
        <f aca="false">IF(O300="🐵 Monkey",5,"")</f>
        <v/>
      </c>
      <c r="Z300" s="16" t="str">
        <f aca="false">IF(O300="🐸 Frog",10,"")</f>
        <v/>
      </c>
      <c r="AA300" s="16" t="str">
        <f aca="false">IF(O300="🐈 Cat",4,"")</f>
        <v/>
      </c>
      <c r="AB300" s="16" t="str">
        <f aca="false">IF(O300="Gecko",15,"")</f>
        <v/>
      </c>
      <c r="AC300" s="16" t="str">
        <f aca="false">IF(O300="Skink",14,"")</f>
        <v/>
      </c>
      <c r="AD300" s="16" t="str">
        <f aca="false">IF(O300="🐄 Cattle",17,"")</f>
        <v/>
      </c>
      <c r="AE300" s="16" t="str">
        <f aca="false">IF(O300="🐷 Pig",19,"")</f>
        <v/>
      </c>
      <c r="AF300" s="16" t="str">
        <f aca="false">IF(O300="Squirrel",11,"")</f>
        <v/>
      </c>
      <c r="AG300" s="16" t="str">
        <f aca="false">IF(O300="🐝 Honey Bee",20,"")</f>
        <v/>
      </c>
      <c r="AH300" s="16" t="str">
        <f aca="false">IF(O300="🦆 Duck",12,"")</f>
        <v/>
      </c>
      <c r="AI300" s="16" t="str">
        <f aca="false">IF(O300="🐦 Bird",13,"")</f>
        <v/>
      </c>
      <c r="AJ300" s="41" t="s">
        <v>410</v>
      </c>
      <c r="AK300" s="40"/>
      <c r="AL300" s="42" t="s">
        <v>76</v>
      </c>
      <c r="AM300" s="40" t="s">
        <v>59</v>
      </c>
      <c r="AN300" s="40" t="s">
        <v>411</v>
      </c>
    </row>
    <row r="301" customFormat="false" ht="30" hidden="false" customHeight="true" outlineLevel="0" collapsed="false">
      <c r="A301" s="38" t="s">
        <v>395</v>
      </c>
      <c r="B301" s="38" t="n">
        <v>23</v>
      </c>
      <c r="C301" s="32" t="n">
        <f aca="false">B301+IF(H301="IV",-0.2,IF(H301="IP",-0.1,IF(H301="IM",0.1,IF(H301="SC",0.2,IF(H301="IC (cerebral)",-0.3,0)))))</f>
        <v>22.8</v>
      </c>
      <c r="D301" s="33" t="n">
        <f aca="false">VALUE(MID(AJ301,1,FIND(" ",AJ301)))</f>
        <v>0.95</v>
      </c>
      <c r="E301" s="34" t="n">
        <f aca="false">IF(G301="LD50 (median)",1,IF(G301="LDLo (lowest)",0,IF(G301="LD",-1,"")))</f>
        <v>1</v>
      </c>
      <c r="F301" s="34" t="n">
        <f aca="false">IF(O301="🐀 Rat",1,IF(O301="🐭 Mouse",2,IF(O301="🐕 Dog",3,IF(O301="🐵 Monkey",5,IF(O301="🐈 Cat",4,IF(O301="🐇 Rabbit",6,IF(O301="🕊 Pigeon",7,IF(O301="🐹 Guinea Pig",8,IF(O301="🐔 Chicken",9,IF(O301="🐸 Frog",10,IF(O301="🍼 Mammal",10,0)))))))))))</f>
        <v>2</v>
      </c>
      <c r="G301" s="39" t="s">
        <v>47</v>
      </c>
      <c r="H301" s="39" t="s">
        <v>15</v>
      </c>
      <c r="I301" s="14" t="str">
        <f aca="false">IF(H301="IC",-0.3,"")</f>
        <v/>
      </c>
      <c r="J301" s="14" t="n">
        <f aca="false">IF(H301="IV",-0.2,"")</f>
        <v>-0.2</v>
      </c>
      <c r="K301" s="14" t="str">
        <f aca="false">IF(H301="IP",-0.1,"")</f>
        <v/>
      </c>
      <c r="L301" s="14" t="str">
        <f aca="false">IF(H301="IM",0.1,"")</f>
        <v/>
      </c>
      <c r="M301" s="14" t="str">
        <f aca="false">IF(H301="SC",0.2,"")</f>
        <v/>
      </c>
      <c r="N301" s="15" t="str">
        <f aca="false">IF(H301="???",0.2,"")</f>
        <v/>
      </c>
      <c r="O301" s="40" t="s">
        <v>22</v>
      </c>
      <c r="P301" s="17" t="str">
        <f aca="false">IF(SUM(Q301:AI301)&gt;0,"",IF(SUM(Q301:AI301)=0,IF(O301&gt;0,1,"")))</f>
        <v/>
      </c>
      <c r="Q301" s="16" t="n">
        <f aca="false">IF(O301="🐭 Mouse",2,"")</f>
        <v>2</v>
      </c>
      <c r="R301" s="16" t="str">
        <f aca="false">IF(O301="🕊 Pigeon",7,"")</f>
        <v/>
      </c>
      <c r="S301" s="16" t="str">
        <f aca="false">IF(O301="🐇 Rabbit",6,"")</f>
        <v/>
      </c>
      <c r="T301" s="16" t="str">
        <f aca="false">IF(O301="🍼 Mammal",16,"")</f>
        <v/>
      </c>
      <c r="U301" s="16" t="str">
        <f aca="false">IF(O301="🐀 Rat",1,"")</f>
        <v/>
      </c>
      <c r="V301" s="16" t="str">
        <f aca="false">IF(O301="🐕 Dog",3,"")</f>
        <v/>
      </c>
      <c r="W301" s="16" t="str">
        <f aca="false">IF(O301="🐹 Guinea Pig",8,"")</f>
        <v/>
      </c>
      <c r="X301" s="16" t="str">
        <f aca="false">IF(O301="🐔 Chicken",9,"")</f>
        <v/>
      </c>
      <c r="Y301" s="16" t="str">
        <f aca="false">IF(O301="🐵 Monkey",5,"")</f>
        <v/>
      </c>
      <c r="Z301" s="16" t="str">
        <f aca="false">IF(O301="🐸 Frog",10,"")</f>
        <v/>
      </c>
      <c r="AA301" s="16" t="str">
        <f aca="false">IF(O301="🐈 Cat",4,"")</f>
        <v/>
      </c>
      <c r="AB301" s="16" t="str">
        <f aca="false">IF(O301="Gecko",15,"")</f>
        <v/>
      </c>
      <c r="AC301" s="16" t="str">
        <f aca="false">IF(O301="Skink",14,"")</f>
        <v/>
      </c>
      <c r="AD301" s="16" t="str">
        <f aca="false">IF(O301="🐄 Cattle",17,"")</f>
        <v/>
      </c>
      <c r="AE301" s="16" t="str">
        <f aca="false">IF(O301="🐷 Pig",19,"")</f>
        <v/>
      </c>
      <c r="AF301" s="16" t="str">
        <f aca="false">IF(O301="Squirrel",11,"")</f>
        <v/>
      </c>
      <c r="AG301" s="16" t="str">
        <f aca="false">IF(O301="🐝 Honey Bee",20,"")</f>
        <v/>
      </c>
      <c r="AH301" s="16" t="str">
        <f aca="false">IF(O301="🦆 Duck",12,"")</f>
        <v/>
      </c>
      <c r="AI301" s="16" t="str">
        <f aca="false">IF(O301="🐦 Bird",13,"")</f>
        <v/>
      </c>
      <c r="AJ301" s="41" t="s">
        <v>412</v>
      </c>
      <c r="AK301" s="40"/>
      <c r="AL301" s="42" t="s">
        <v>76</v>
      </c>
      <c r="AM301" s="40" t="s">
        <v>59</v>
      </c>
      <c r="AN301" s="40" t="s">
        <v>197</v>
      </c>
    </row>
    <row r="302" customFormat="false" ht="45" hidden="false" customHeight="true" outlineLevel="0" collapsed="false">
      <c r="A302" s="38" t="s">
        <v>395</v>
      </c>
      <c r="B302" s="38" t="n">
        <v>23</v>
      </c>
      <c r="C302" s="32" t="n">
        <f aca="false">B302+IF(H302="IV",-0.2,IF(H302="IP",-0.1,IF(H302="IM",0.1,IF(H302="SC",0.2,IF(H302="IC (cerebral)",-0.3,0)))))</f>
        <v>22.8</v>
      </c>
      <c r="D302" s="33" t="n">
        <f aca="false">VALUE(MID(AJ302,1,FIND(" ",AJ302)))</f>
        <v>1.9</v>
      </c>
      <c r="E302" s="34" t="n">
        <f aca="false">IF(G302="LD50 (median)",1,IF(G302="LDLo (lowest)",0,IF(G302="LD",-1,"")))</f>
        <v>1</v>
      </c>
      <c r="F302" s="34" t="n">
        <f aca="false">IF(O302="🐀 Rat",1,IF(O302="🐭 Mouse",2,IF(O302="🐕 Dog",3,IF(O302="🐵 Monkey",5,IF(O302="🐈 Cat",4,IF(O302="🐇 Rabbit",6,IF(O302="🕊 Pigeon",7,IF(O302="🐹 Guinea Pig",8,IF(O302="🐔 Chicken",9,IF(O302="🐸 Frog",10,IF(O302="🍼 Mammal",10,0)))))))))))</f>
        <v>2</v>
      </c>
      <c r="G302" s="39" t="s">
        <v>47</v>
      </c>
      <c r="H302" s="39" t="s">
        <v>15</v>
      </c>
      <c r="I302" s="14" t="str">
        <f aca="false">IF(H302="IC",-0.3,"")</f>
        <v/>
      </c>
      <c r="J302" s="14" t="n">
        <f aca="false">IF(H302="IV",-0.2,"")</f>
        <v>-0.2</v>
      </c>
      <c r="K302" s="14" t="str">
        <f aca="false">IF(H302="IP",-0.1,"")</f>
        <v/>
      </c>
      <c r="L302" s="14" t="str">
        <f aca="false">IF(H302="IM",0.1,"")</f>
        <v/>
      </c>
      <c r="M302" s="14" t="str">
        <f aca="false">IF(H302="SC",0.2,"")</f>
        <v/>
      </c>
      <c r="N302" s="15" t="str">
        <f aca="false">IF(H302="???",0.2,"")</f>
        <v/>
      </c>
      <c r="O302" s="40" t="s">
        <v>22</v>
      </c>
      <c r="P302" s="17" t="str">
        <f aca="false">IF(SUM(Q302:AI302)&gt;0,"",IF(SUM(Q302:AI302)=0,IF(O302&gt;0,1,"")))</f>
        <v/>
      </c>
      <c r="Q302" s="16" t="n">
        <f aca="false">IF(O302="🐭 Mouse",2,"")</f>
        <v>2</v>
      </c>
      <c r="R302" s="16" t="str">
        <f aca="false">IF(O302="🕊 Pigeon",7,"")</f>
        <v/>
      </c>
      <c r="S302" s="16" t="str">
        <f aca="false">IF(O302="🐇 Rabbit",6,"")</f>
        <v/>
      </c>
      <c r="T302" s="16" t="str">
        <f aca="false">IF(O302="🍼 Mammal",16,"")</f>
        <v/>
      </c>
      <c r="U302" s="16" t="str">
        <f aca="false">IF(O302="🐀 Rat",1,"")</f>
        <v/>
      </c>
      <c r="V302" s="16" t="str">
        <f aca="false">IF(O302="🐕 Dog",3,"")</f>
        <v/>
      </c>
      <c r="W302" s="16" t="str">
        <f aca="false">IF(O302="🐹 Guinea Pig",8,"")</f>
        <v/>
      </c>
      <c r="X302" s="16" t="str">
        <f aca="false">IF(O302="🐔 Chicken",9,"")</f>
        <v/>
      </c>
      <c r="Y302" s="16" t="str">
        <f aca="false">IF(O302="🐵 Monkey",5,"")</f>
        <v/>
      </c>
      <c r="Z302" s="16" t="str">
        <f aca="false">IF(O302="🐸 Frog",10,"")</f>
        <v/>
      </c>
      <c r="AA302" s="16" t="str">
        <f aca="false">IF(O302="🐈 Cat",4,"")</f>
        <v/>
      </c>
      <c r="AB302" s="16" t="str">
        <f aca="false">IF(O302="Gecko",15,"")</f>
        <v/>
      </c>
      <c r="AC302" s="16" t="str">
        <f aca="false">IF(O302="Skink",14,"")</f>
        <v/>
      </c>
      <c r="AD302" s="16" t="str">
        <f aca="false">IF(O302="🐄 Cattle",17,"")</f>
        <v/>
      </c>
      <c r="AE302" s="16" t="str">
        <f aca="false">IF(O302="🐷 Pig",19,"")</f>
        <v/>
      </c>
      <c r="AF302" s="16" t="str">
        <f aca="false">IF(O302="Squirrel",11,"")</f>
        <v/>
      </c>
      <c r="AG302" s="16" t="str">
        <f aca="false">IF(O302="🐝 Honey Bee",20,"")</f>
        <v/>
      </c>
      <c r="AH302" s="16" t="str">
        <f aca="false">IF(O302="🦆 Duck",12,"")</f>
        <v/>
      </c>
      <c r="AI302" s="16" t="str">
        <f aca="false">IF(O302="🐦 Bird",13,"")</f>
        <v/>
      </c>
      <c r="AJ302" s="41" t="s">
        <v>180</v>
      </c>
      <c r="AK302" s="40"/>
      <c r="AL302" s="42" t="s">
        <v>76</v>
      </c>
      <c r="AM302" s="40" t="s">
        <v>59</v>
      </c>
      <c r="AN302" s="40" t="s">
        <v>413</v>
      </c>
    </row>
    <row r="303" customFormat="false" ht="30" hidden="false" customHeight="true" outlineLevel="0" collapsed="false">
      <c r="A303" s="38" t="s">
        <v>395</v>
      </c>
      <c r="B303" s="38" t="n">
        <v>23</v>
      </c>
      <c r="C303" s="32" t="n">
        <f aca="false">B303+IF(H303="IV",-0.2,IF(H303="IP",-0.1,IF(H303="IM",0.1,IF(H303="SC",0.2,IF(H303="IC (cerebral)",-0.3,0)))))</f>
        <v>22.8</v>
      </c>
      <c r="D303" s="33" t="n">
        <f aca="false">VALUE(MID(AJ303,1,FIND(" ",AJ303)))</f>
        <v>2.3</v>
      </c>
      <c r="E303" s="34" t="n">
        <f aca="false">IF(G303="LD50 (median)",1,IF(G303="LDLo (lowest)",0,IF(G303="LD",-1,"")))</f>
        <v>1</v>
      </c>
      <c r="F303" s="34" t="n">
        <f aca="false">IF(O303="🐀 Rat",1,IF(O303="🐭 Mouse",2,IF(O303="🐕 Dog",3,IF(O303="🐵 Monkey",5,IF(O303="🐈 Cat",4,IF(O303="🐇 Rabbit",6,IF(O303="🕊 Pigeon",7,IF(O303="🐹 Guinea Pig",8,IF(O303="🐔 Chicken",9,IF(O303="🐸 Frog",10,IF(O303="🍼 Mammal",10,0)))))))))))</f>
        <v>10</v>
      </c>
      <c r="G303" s="39" t="s">
        <v>47</v>
      </c>
      <c r="H303" s="39" t="s">
        <v>15</v>
      </c>
      <c r="I303" s="14" t="str">
        <f aca="false">IF(H303="IC",-0.3,"")</f>
        <v/>
      </c>
      <c r="J303" s="14" t="n">
        <f aca="false">IF(H303="IV",-0.2,"")</f>
        <v>-0.2</v>
      </c>
      <c r="K303" s="14" t="str">
        <f aca="false">IF(H303="IP",-0.1,"")</f>
        <v/>
      </c>
      <c r="L303" s="14" t="str">
        <f aca="false">IF(H303="IM",0.1,"")</f>
        <v/>
      </c>
      <c r="M303" s="14" t="str">
        <f aca="false">IF(H303="SC",0.2,"")</f>
        <v/>
      </c>
      <c r="N303" s="15" t="str">
        <f aca="false">IF(H303="???",0.2,"")</f>
        <v/>
      </c>
      <c r="O303" s="40" t="s">
        <v>25</v>
      </c>
      <c r="P303" s="17" t="str">
        <f aca="false">IF(SUM(Q303:AI303)&gt;0,"",IF(SUM(Q303:AI303)=0,IF(O303&gt;0,1,"")))</f>
        <v/>
      </c>
      <c r="Q303" s="16" t="str">
        <f aca="false">IF(O303="🐭 Mouse",2,"")</f>
        <v/>
      </c>
      <c r="R303" s="16" t="str">
        <f aca="false">IF(O303="🕊 Pigeon",7,"")</f>
        <v/>
      </c>
      <c r="S303" s="16" t="str">
        <f aca="false">IF(O303="🐇 Rabbit",6,"")</f>
        <v/>
      </c>
      <c r="T303" s="16" t="n">
        <f aca="false">IF(O303="🍼 Mammal",16,"")</f>
        <v>16</v>
      </c>
      <c r="U303" s="16" t="str">
        <f aca="false">IF(O303="🐀 Rat",1,"")</f>
        <v/>
      </c>
      <c r="V303" s="16" t="str">
        <f aca="false">IF(O303="🐕 Dog",3,"")</f>
        <v/>
      </c>
      <c r="W303" s="16" t="str">
        <f aca="false">IF(O303="🐹 Guinea Pig",8,"")</f>
        <v/>
      </c>
      <c r="X303" s="16" t="str">
        <f aca="false">IF(O303="🐔 Chicken",9,"")</f>
        <v/>
      </c>
      <c r="Y303" s="16" t="str">
        <f aca="false">IF(O303="🐵 Monkey",5,"")</f>
        <v/>
      </c>
      <c r="Z303" s="16" t="str">
        <f aca="false">IF(O303="🐸 Frog",10,"")</f>
        <v/>
      </c>
      <c r="AA303" s="16" t="str">
        <f aca="false">IF(O303="🐈 Cat",4,"")</f>
        <v/>
      </c>
      <c r="AB303" s="16" t="str">
        <f aca="false">IF(O303="Gecko",15,"")</f>
        <v/>
      </c>
      <c r="AC303" s="16" t="str">
        <f aca="false">IF(O303="Skink",14,"")</f>
        <v/>
      </c>
      <c r="AD303" s="16" t="str">
        <f aca="false">IF(O303="🐄 Cattle",17,"")</f>
        <v/>
      </c>
      <c r="AE303" s="16" t="str">
        <f aca="false">IF(O303="🐷 Pig",19,"")</f>
        <v/>
      </c>
      <c r="AF303" s="16" t="str">
        <f aca="false">IF(O303="Squirrel",11,"")</f>
        <v/>
      </c>
      <c r="AG303" s="16" t="str">
        <f aca="false">IF(O303="🐝 Honey Bee",20,"")</f>
        <v/>
      </c>
      <c r="AH303" s="16" t="str">
        <f aca="false">IF(O303="🦆 Duck",12,"")</f>
        <v/>
      </c>
      <c r="AI303" s="16" t="str">
        <f aca="false">IF(O303="🐦 Bird",13,"")</f>
        <v/>
      </c>
      <c r="AJ303" s="41" t="s">
        <v>257</v>
      </c>
      <c r="AK303" s="40" t="s">
        <v>79</v>
      </c>
      <c r="AL303" s="42" t="s">
        <v>50</v>
      </c>
      <c r="AM303" s="40" t="s">
        <v>51</v>
      </c>
      <c r="AN303" s="40"/>
    </row>
    <row r="304" customFormat="false" ht="30" hidden="false" customHeight="true" outlineLevel="0" collapsed="false">
      <c r="A304" s="38" t="s">
        <v>395</v>
      </c>
      <c r="B304" s="38" t="n">
        <v>23</v>
      </c>
      <c r="C304" s="32" t="n">
        <f aca="false">B304+IF(H304="IV",-0.2,IF(H304="IP",-0.1,IF(H304="IM",0.1,IF(H304="SC",0.2,IF(H304="IC (cerebral)",-0.3,0)))))</f>
        <v>22.8</v>
      </c>
      <c r="D304" s="33" t="n">
        <f aca="false">VALUE(MID(AJ304,1,FIND(" ",AJ304)))</f>
        <v>3.765</v>
      </c>
      <c r="E304" s="34" t="n">
        <f aca="false">IF(G304="LD50 (median)",1,IF(G304="LDLo (lowest)",0,IF(G304="LD",-1,"")))</f>
        <v>1</v>
      </c>
      <c r="F304" s="34" t="n">
        <f aca="false">IF(O304="🐀 Rat",1,IF(O304="🐭 Mouse",2,IF(O304="🐕 Dog",3,IF(O304="🐵 Monkey",5,IF(O304="🐈 Cat",4,IF(O304="🐇 Rabbit",6,IF(O304="🕊 Pigeon",7,IF(O304="🐹 Guinea Pig",8,IF(O304="🐔 Chicken",9,IF(O304="🐸 Frog",10,IF(O304="🍼 Mammal",10,0)))))))))))</f>
        <v>2</v>
      </c>
      <c r="G304" s="39" t="s">
        <v>47</v>
      </c>
      <c r="H304" s="39" t="s">
        <v>15</v>
      </c>
      <c r="I304" s="14" t="str">
        <f aca="false">IF(H304="IC",-0.3,"")</f>
        <v/>
      </c>
      <c r="J304" s="14" t="n">
        <f aca="false">IF(H304="IV",-0.2,"")</f>
        <v>-0.2</v>
      </c>
      <c r="K304" s="14" t="str">
        <f aca="false">IF(H304="IP",-0.1,"")</f>
        <v/>
      </c>
      <c r="L304" s="14" t="str">
        <f aca="false">IF(H304="IM",0.1,"")</f>
        <v/>
      </c>
      <c r="M304" s="14" t="str">
        <f aca="false">IF(H304="SC",0.2,"")</f>
        <v/>
      </c>
      <c r="N304" s="15" t="str">
        <f aca="false">IF(H304="???",0.2,"")</f>
        <v/>
      </c>
      <c r="O304" s="40" t="s">
        <v>22</v>
      </c>
      <c r="P304" s="17" t="str">
        <f aca="false">IF(SUM(Q304:AI304)&gt;0,"",IF(SUM(Q304:AI304)=0,IF(O304&gt;0,1,"")))</f>
        <v/>
      </c>
      <c r="Q304" s="16" t="n">
        <f aca="false">IF(O304="🐭 Mouse",2,"")</f>
        <v>2</v>
      </c>
      <c r="R304" s="16" t="str">
        <f aca="false">IF(O304="🕊 Pigeon",7,"")</f>
        <v/>
      </c>
      <c r="S304" s="16" t="str">
        <f aca="false">IF(O304="🐇 Rabbit",6,"")</f>
        <v/>
      </c>
      <c r="T304" s="16" t="str">
        <f aca="false">IF(O304="🍼 Mammal",16,"")</f>
        <v/>
      </c>
      <c r="U304" s="16" t="str">
        <f aca="false">IF(O304="🐀 Rat",1,"")</f>
        <v/>
      </c>
      <c r="V304" s="16" t="str">
        <f aca="false">IF(O304="🐕 Dog",3,"")</f>
        <v/>
      </c>
      <c r="W304" s="16" t="str">
        <f aca="false">IF(O304="🐹 Guinea Pig",8,"")</f>
        <v/>
      </c>
      <c r="X304" s="16" t="str">
        <f aca="false">IF(O304="🐔 Chicken",9,"")</f>
        <v/>
      </c>
      <c r="Y304" s="16" t="str">
        <f aca="false">IF(O304="🐵 Monkey",5,"")</f>
        <v/>
      </c>
      <c r="Z304" s="16" t="str">
        <f aca="false">IF(O304="🐸 Frog",10,"")</f>
        <v/>
      </c>
      <c r="AA304" s="16" t="str">
        <f aca="false">IF(O304="🐈 Cat",4,"")</f>
        <v/>
      </c>
      <c r="AB304" s="16" t="str">
        <f aca="false">IF(O304="Gecko",15,"")</f>
        <v/>
      </c>
      <c r="AC304" s="16" t="str">
        <f aca="false">IF(O304="Skink",14,"")</f>
        <v/>
      </c>
      <c r="AD304" s="16" t="str">
        <f aca="false">IF(O304="🐄 Cattle",17,"")</f>
        <v/>
      </c>
      <c r="AE304" s="16" t="str">
        <f aca="false">IF(O304="🐷 Pig",19,"")</f>
        <v/>
      </c>
      <c r="AF304" s="16" t="str">
        <f aca="false">IF(O304="Squirrel",11,"")</f>
        <v/>
      </c>
      <c r="AG304" s="16" t="str">
        <f aca="false">IF(O304="🐝 Honey Bee",20,"")</f>
        <v/>
      </c>
      <c r="AH304" s="16" t="str">
        <f aca="false">IF(O304="🦆 Duck",12,"")</f>
        <v/>
      </c>
      <c r="AI304" s="16" t="str">
        <f aca="false">IF(O304="🐦 Bird",13,"")</f>
        <v/>
      </c>
      <c r="AJ304" s="41" t="s">
        <v>414</v>
      </c>
      <c r="AK304" s="40"/>
      <c r="AL304" s="42" t="s">
        <v>76</v>
      </c>
      <c r="AM304" s="40" t="s">
        <v>59</v>
      </c>
      <c r="AN304" s="40" t="s">
        <v>415</v>
      </c>
    </row>
    <row r="305" customFormat="false" ht="30" hidden="false" customHeight="true" outlineLevel="0" collapsed="false">
      <c r="A305" s="38" t="s">
        <v>395</v>
      </c>
      <c r="B305" s="38" t="n">
        <v>23</v>
      </c>
      <c r="C305" s="32" t="n">
        <f aca="false">B305+IF(H305="IV",-0.2,IF(H305="IP",-0.1,IF(H305="IM",0.1,IF(H305="SC",0.2,IF(H305="IC (cerebral)",-0.3,0)))))</f>
        <v>23.2</v>
      </c>
      <c r="D305" s="33" t="n">
        <f aca="false">VALUE(MID(AJ305,1,FIND(" ",AJ305)))</f>
        <v>5.13</v>
      </c>
      <c r="E305" s="34" t="n">
        <f aca="false">IF(G305="LD50 (median)",1,IF(G305="LDLo (lowest)",0,IF(G305="LD",-1,"")))</f>
        <v>1</v>
      </c>
      <c r="F305" s="34" t="n">
        <f aca="false">IF(O305="🐀 Rat",1,IF(O305="🐭 Mouse",2,IF(O305="🐕 Dog",3,IF(O305="🐵 Monkey",5,IF(O305="🐈 Cat",4,IF(O305="🐇 Rabbit",6,IF(O305="🕊 Pigeon",7,IF(O305="🐹 Guinea Pig",8,IF(O305="🐔 Chicken",9,IF(O305="🐸 Frog",10,IF(O305="🍼 Mammal",10,0)))))))))))</f>
        <v>1</v>
      </c>
      <c r="G305" s="39" t="s">
        <v>47</v>
      </c>
      <c r="H305" s="39" t="s">
        <v>18</v>
      </c>
      <c r="I305" s="14" t="str">
        <f aca="false">IF(H305="IC",-0.3,"")</f>
        <v/>
      </c>
      <c r="J305" s="14" t="str">
        <f aca="false">IF(H305="IV",-0.2,"")</f>
        <v/>
      </c>
      <c r="K305" s="14" t="str">
        <f aca="false">IF(H305="IP",-0.1,"")</f>
        <v/>
      </c>
      <c r="L305" s="14" t="str">
        <f aca="false">IF(H305="IM",0.1,"")</f>
        <v/>
      </c>
      <c r="M305" s="14" t="n">
        <f aca="false">IF(H305="SC",0.2,"")</f>
        <v>0.2</v>
      </c>
      <c r="N305" s="15" t="str">
        <f aca="false">IF(H305="???",0.2,"")</f>
        <v/>
      </c>
      <c r="O305" s="40" t="s">
        <v>26</v>
      </c>
      <c r="P305" s="17" t="str">
        <f aca="false">IF(SUM(Q305:AI305)&gt;0,"",IF(SUM(Q305:AI305)=0,IF(O305&gt;0,1,"")))</f>
        <v/>
      </c>
      <c r="Q305" s="16" t="str">
        <f aca="false">IF(O305="🐭 Mouse",2,"")</f>
        <v/>
      </c>
      <c r="R305" s="16" t="str">
        <f aca="false">IF(O305="🕊 Pigeon",7,"")</f>
        <v/>
      </c>
      <c r="S305" s="16" t="str">
        <f aca="false">IF(O305="🐇 Rabbit",6,"")</f>
        <v/>
      </c>
      <c r="T305" s="16" t="str">
        <f aca="false">IF(O305="🍼 Mammal",16,"")</f>
        <v/>
      </c>
      <c r="U305" s="16" t="n">
        <f aca="false">IF(O305="🐀 Rat",1,"")</f>
        <v>1</v>
      </c>
      <c r="V305" s="16" t="str">
        <f aca="false">IF(O305="🐕 Dog",3,"")</f>
        <v/>
      </c>
      <c r="W305" s="16" t="str">
        <f aca="false">IF(O305="🐹 Guinea Pig",8,"")</f>
        <v/>
      </c>
      <c r="X305" s="16" t="str">
        <f aca="false">IF(O305="🐔 Chicken",9,"")</f>
        <v/>
      </c>
      <c r="Y305" s="16" t="str">
        <f aca="false">IF(O305="🐵 Monkey",5,"")</f>
        <v/>
      </c>
      <c r="Z305" s="16" t="str">
        <f aca="false">IF(O305="🐸 Frog",10,"")</f>
        <v/>
      </c>
      <c r="AA305" s="16" t="str">
        <f aca="false">IF(O305="🐈 Cat",4,"")</f>
        <v/>
      </c>
      <c r="AB305" s="16" t="str">
        <f aca="false">IF(O305="Gecko",15,"")</f>
        <v/>
      </c>
      <c r="AC305" s="16" t="str">
        <f aca="false">IF(O305="Skink",14,"")</f>
        <v/>
      </c>
      <c r="AD305" s="16" t="str">
        <f aca="false">IF(O305="🐄 Cattle",17,"")</f>
        <v/>
      </c>
      <c r="AE305" s="16" t="str">
        <f aca="false">IF(O305="🐷 Pig",19,"")</f>
        <v/>
      </c>
      <c r="AF305" s="16" t="str">
        <f aca="false">IF(O305="Squirrel",11,"")</f>
        <v/>
      </c>
      <c r="AG305" s="16" t="str">
        <f aca="false">IF(O305="🐝 Honey Bee",20,"")</f>
        <v/>
      </c>
      <c r="AH305" s="16" t="str">
        <f aca="false">IF(O305="🦆 Duck",12,"")</f>
        <v/>
      </c>
      <c r="AI305" s="16" t="str">
        <f aca="false">IF(O305="🐦 Bird",13,"")</f>
        <v/>
      </c>
      <c r="AJ305" s="41" t="s">
        <v>416</v>
      </c>
      <c r="AK305" s="40" t="s">
        <v>417</v>
      </c>
      <c r="AL305" s="42" t="s">
        <v>50</v>
      </c>
      <c r="AM305" s="40" t="s">
        <v>51</v>
      </c>
      <c r="AN305" s="40"/>
    </row>
    <row r="306" customFormat="false" ht="30" hidden="false" customHeight="true" outlineLevel="0" collapsed="false">
      <c r="A306" s="38" t="s">
        <v>395</v>
      </c>
      <c r="B306" s="38" t="n">
        <v>23</v>
      </c>
      <c r="C306" s="32" t="n">
        <f aca="false">B306+IF(H306="IV",-0.2,IF(H306="IP",-0.1,IF(H306="IM",0.1,IF(H306="SC",0.2,IF(H306="IC (cerebral)",-0.3,0)))))</f>
        <v>23.2</v>
      </c>
      <c r="D306" s="33" t="n">
        <f aca="false">VALUE(MID(AJ306,1,FIND(" ",AJ306)))</f>
        <v>5.5</v>
      </c>
      <c r="E306" s="34" t="n">
        <f aca="false">IF(G306="LD50 (median)",1,IF(G306="LDLo (lowest)",0,IF(G306="LD",-1,"")))</f>
        <v>1</v>
      </c>
      <c r="F306" s="34" t="n">
        <f aca="false">IF(O306="🐀 Rat",1,IF(O306="🐭 Mouse",2,IF(O306="🐕 Dog",3,IF(O306="🐵 Monkey",5,IF(O306="🐈 Cat",4,IF(O306="🐇 Rabbit",6,IF(O306="🕊 Pigeon",7,IF(O306="🐹 Guinea Pig",8,IF(O306="🐔 Chicken",9,IF(O306="🐸 Frog",10,IF(O306="🍼 Mammal",10,0)))))))))))</f>
        <v>2</v>
      </c>
      <c r="G306" s="39" t="s">
        <v>47</v>
      </c>
      <c r="H306" s="39" t="s">
        <v>18</v>
      </c>
      <c r="I306" s="14" t="str">
        <f aca="false">IF(H306="IC",-0.3,"")</f>
        <v/>
      </c>
      <c r="J306" s="14" t="str">
        <f aca="false">IF(H306="IV",-0.2,"")</f>
        <v/>
      </c>
      <c r="K306" s="14" t="str">
        <f aca="false">IF(H306="IP",-0.1,"")</f>
        <v/>
      </c>
      <c r="L306" s="14" t="str">
        <f aca="false">IF(H306="IM",0.1,"")</f>
        <v/>
      </c>
      <c r="M306" s="14" t="n">
        <f aca="false">IF(H306="SC",0.2,"")</f>
        <v>0.2</v>
      </c>
      <c r="N306" s="15" t="str">
        <f aca="false">IF(H306="???",0.2,"")</f>
        <v/>
      </c>
      <c r="O306" s="40" t="s">
        <v>22</v>
      </c>
      <c r="P306" s="17" t="str">
        <f aca="false">IF(SUM(Q306:AI306)&gt;0,"",IF(SUM(Q306:AI306)=0,IF(O306&gt;0,1,"")))</f>
        <v/>
      </c>
      <c r="Q306" s="16" t="n">
        <f aca="false">IF(O306="🐭 Mouse",2,"")</f>
        <v>2</v>
      </c>
      <c r="R306" s="16" t="str">
        <f aca="false">IF(O306="🕊 Pigeon",7,"")</f>
        <v/>
      </c>
      <c r="S306" s="16" t="str">
        <f aca="false">IF(O306="🐇 Rabbit",6,"")</f>
        <v/>
      </c>
      <c r="T306" s="16" t="str">
        <f aca="false">IF(O306="🍼 Mammal",16,"")</f>
        <v/>
      </c>
      <c r="U306" s="16" t="str">
        <f aca="false">IF(O306="🐀 Rat",1,"")</f>
        <v/>
      </c>
      <c r="V306" s="16" t="str">
        <f aca="false">IF(O306="🐕 Dog",3,"")</f>
        <v/>
      </c>
      <c r="W306" s="16" t="str">
        <f aca="false">IF(O306="🐹 Guinea Pig",8,"")</f>
        <v/>
      </c>
      <c r="X306" s="16" t="str">
        <f aca="false">IF(O306="🐔 Chicken",9,"")</f>
        <v/>
      </c>
      <c r="Y306" s="16" t="str">
        <f aca="false">IF(O306="🐵 Monkey",5,"")</f>
        <v/>
      </c>
      <c r="Z306" s="16" t="str">
        <f aca="false">IF(O306="🐸 Frog",10,"")</f>
        <v/>
      </c>
      <c r="AA306" s="16" t="str">
        <f aca="false">IF(O306="🐈 Cat",4,"")</f>
        <v/>
      </c>
      <c r="AB306" s="16" t="str">
        <f aca="false">IF(O306="Gecko",15,"")</f>
        <v/>
      </c>
      <c r="AC306" s="16" t="str">
        <f aca="false">IF(O306="Skink",14,"")</f>
        <v/>
      </c>
      <c r="AD306" s="16" t="str">
        <f aca="false">IF(O306="🐄 Cattle",17,"")</f>
        <v/>
      </c>
      <c r="AE306" s="16" t="str">
        <f aca="false">IF(O306="🐷 Pig",19,"")</f>
        <v/>
      </c>
      <c r="AF306" s="16" t="str">
        <f aca="false">IF(O306="Squirrel",11,"")</f>
        <v/>
      </c>
      <c r="AG306" s="16" t="str">
        <f aca="false">IF(O306="🐝 Honey Bee",20,"")</f>
        <v/>
      </c>
      <c r="AH306" s="16" t="str">
        <f aca="false">IF(O306="🦆 Duck",12,"")</f>
        <v/>
      </c>
      <c r="AI306" s="16" t="str">
        <f aca="false">IF(O306="🐦 Bird",13,"")</f>
        <v/>
      </c>
      <c r="AJ306" s="41" t="s">
        <v>418</v>
      </c>
      <c r="AK306" s="40" t="s">
        <v>419</v>
      </c>
      <c r="AL306" s="42" t="s">
        <v>50</v>
      </c>
      <c r="AM306" s="40" t="s">
        <v>51</v>
      </c>
      <c r="AN306" s="40"/>
    </row>
    <row r="307" customFormat="false" ht="15.75" hidden="false" customHeight="false" outlineLevel="0" collapsed="false">
      <c r="C307" s="32"/>
      <c r="D307" s="33"/>
      <c r="E307" s="34"/>
      <c r="F307" s="34"/>
      <c r="G307" s="0"/>
      <c r="H307" s="0"/>
      <c r="I307" s="14" t="str">
        <f aca="false">IF(H307="IC",-0.3,"")</f>
        <v/>
      </c>
      <c r="J307" s="14" t="str">
        <f aca="false">IF(H307="IV",-0.2,"")</f>
        <v/>
      </c>
      <c r="K307" s="14" t="str">
        <f aca="false">IF(H307="IP",-0.1,"")</f>
        <v/>
      </c>
      <c r="L307" s="14" t="str">
        <f aca="false">IF(H307="IM",0.1,"")</f>
        <v/>
      </c>
      <c r="M307" s="14" t="str">
        <f aca="false">IF(H307="SC",0.2,"")</f>
        <v/>
      </c>
      <c r="N307" s="15" t="str">
        <f aca="false">IF(H307="???",0.2,"")</f>
        <v/>
      </c>
      <c r="O307" s="0"/>
      <c r="P307" s="17" t="str">
        <f aca="false">IF(SUM(Q307:AI307)&gt;0,"",IF(SUM(Q307:AI307)=0,IF(O307&gt;0,1,"")))</f>
        <v/>
      </c>
      <c r="Q307" s="16" t="str">
        <f aca="false">IF(O307="🐭 Mouse",2,"")</f>
        <v/>
      </c>
      <c r="R307" s="16" t="str">
        <f aca="false">IF(O307="🕊 Pigeon",7,"")</f>
        <v/>
      </c>
      <c r="S307" s="16" t="str">
        <f aca="false">IF(O307="🐇 Rabbit",6,"")</f>
        <v/>
      </c>
      <c r="T307" s="16" t="str">
        <f aca="false">IF(O307="🍼 Mammal",16,"")</f>
        <v/>
      </c>
      <c r="U307" s="16" t="str">
        <f aca="false">IF(O307="🐀 Rat",1,"")</f>
        <v/>
      </c>
      <c r="V307" s="16" t="str">
        <f aca="false">IF(O307="🐕 Dog",3,"")</f>
        <v/>
      </c>
      <c r="W307" s="16" t="str">
        <f aca="false">IF(O307="🐹 Guinea Pig",8,"")</f>
        <v/>
      </c>
      <c r="X307" s="16" t="str">
        <f aca="false">IF(O307="🐔 Chicken",9,"")</f>
        <v/>
      </c>
      <c r="Y307" s="16" t="str">
        <f aca="false">IF(O307="🐵 Monkey",5,"")</f>
        <v/>
      </c>
      <c r="Z307" s="16" t="str">
        <f aca="false">IF(O307="🐸 Frog",10,"")</f>
        <v/>
      </c>
      <c r="AA307" s="16" t="str">
        <f aca="false">IF(O307="🐈 Cat",4,"")</f>
        <v/>
      </c>
      <c r="AB307" s="16" t="str">
        <f aca="false">IF(O307="Gecko",15,"")</f>
        <v/>
      </c>
      <c r="AC307" s="16" t="str">
        <f aca="false">IF(O307="Skink",14,"")</f>
        <v/>
      </c>
      <c r="AD307" s="16" t="str">
        <f aca="false">IF(O307="🐄 Cattle",17,"")</f>
        <v/>
      </c>
      <c r="AE307" s="16" t="str">
        <f aca="false">IF(O307="🐷 Pig",19,"")</f>
        <v/>
      </c>
      <c r="AF307" s="16" t="str">
        <f aca="false">IF(O307="Squirrel",11,"")</f>
        <v/>
      </c>
      <c r="AG307" s="16" t="str">
        <f aca="false">IF(O307="🐝 Honey Bee",20,"")</f>
        <v/>
      </c>
      <c r="AH307" s="16" t="str">
        <f aca="false">IF(O307="🦆 Duck",12,"")</f>
        <v/>
      </c>
      <c r="AI307" s="16" t="str">
        <f aca="false">IF(O307="🐦 Bird",13,"")</f>
        <v/>
      </c>
      <c r="AJ307" s="0"/>
      <c r="AK307" s="0"/>
      <c r="AL307" s="0"/>
      <c r="AM307" s="0"/>
      <c r="AN307" s="0"/>
    </row>
    <row r="308" customFormat="false" ht="15" hidden="false" customHeight="true" outlineLevel="0" collapsed="false">
      <c r="A308" s="38" t="s">
        <v>420</v>
      </c>
      <c r="B308" s="49" t="n">
        <v>24</v>
      </c>
      <c r="C308" s="32" t="n">
        <f aca="false">B308+IF(H308="IV",-0.2,IF(H308="IP",-0.1,IF(H308="IM",0.1,IF(H308="SC",0.2,IF(H308="IC (cerebral)",-0.3,0)))))</f>
        <v>23.8</v>
      </c>
      <c r="D308" s="33" t="n">
        <f aca="false">VALUE(MID(AJ308,1,FIND(" ",AJ308)))</f>
        <v>0.125</v>
      </c>
      <c r="E308" s="34" t="n">
        <f aca="false">IF(G308="LD50 (median)",1,IF(G308="LDLo (lowest)",0,IF(G308="LD",-1,"")))</f>
        <v>1</v>
      </c>
      <c r="F308" s="34" t="n">
        <f aca="false">IF(O308="🐀 Rat",1,IF(O308="🐭 Mouse",2,IF(O308="🐕 Dog",3,IF(O308="🐵 Monkey",5,IF(O308="🐈 Cat",4,IF(O308="🐇 Rabbit",6,IF(O308="🕊 Pigeon",7,IF(O308="🐹 Guinea Pig",8,IF(O308="🐔 Chicken",9,IF(O308="🐸 Frog",10,IF(O308="🍼 Mammal",10,0)))))))))))</f>
        <v>2</v>
      </c>
      <c r="G308" s="39" t="s">
        <v>47</v>
      </c>
      <c r="H308" s="39" t="s">
        <v>15</v>
      </c>
      <c r="I308" s="14" t="str">
        <f aca="false">IF(H308="IC",-0.3,"")</f>
        <v/>
      </c>
      <c r="J308" s="14" t="n">
        <f aca="false">IF(H308="IV",-0.2,"")</f>
        <v>-0.2</v>
      </c>
      <c r="K308" s="14" t="str">
        <f aca="false">IF(H308="IP",-0.1,"")</f>
        <v/>
      </c>
      <c r="L308" s="14" t="str">
        <f aca="false">IF(H308="IM",0.1,"")</f>
        <v/>
      </c>
      <c r="M308" s="14" t="str">
        <f aca="false">IF(H308="SC",0.2,"")</f>
        <v/>
      </c>
      <c r="N308" s="15" t="str">
        <f aca="false">IF(H308="???",0.2,"")</f>
        <v/>
      </c>
      <c r="O308" s="40" t="s">
        <v>22</v>
      </c>
      <c r="P308" s="17" t="str">
        <f aca="false">IF(SUM(Q308:AI308)&gt;0,"",IF(SUM(Q308:AI308)=0,IF(O308&gt;0,1,"")))</f>
        <v/>
      </c>
      <c r="Q308" s="16" t="n">
        <f aca="false">IF(O308="🐭 Mouse",2,"")</f>
        <v>2</v>
      </c>
      <c r="R308" s="16" t="str">
        <f aca="false">IF(O308="🕊 Pigeon",7,"")</f>
        <v/>
      </c>
      <c r="S308" s="16" t="str">
        <f aca="false">IF(O308="🐇 Rabbit",6,"")</f>
        <v/>
      </c>
      <c r="T308" s="16" t="str">
        <f aca="false">IF(O308="🍼 Mammal",16,"")</f>
        <v/>
      </c>
      <c r="U308" s="16" t="str">
        <f aca="false">IF(O308="🐀 Rat",1,"")</f>
        <v/>
      </c>
      <c r="V308" s="16" t="str">
        <f aca="false">IF(O308="🐕 Dog",3,"")</f>
        <v/>
      </c>
      <c r="W308" s="16" t="str">
        <f aca="false">IF(O308="🐹 Guinea Pig",8,"")</f>
        <v/>
      </c>
      <c r="X308" s="16" t="str">
        <f aca="false">IF(O308="🐔 Chicken",9,"")</f>
        <v/>
      </c>
      <c r="Y308" s="16" t="str">
        <f aca="false">IF(O308="🐵 Monkey",5,"")</f>
        <v/>
      </c>
      <c r="Z308" s="16" t="str">
        <f aca="false">IF(O308="🐸 Frog",10,"")</f>
        <v/>
      </c>
      <c r="AA308" s="16" t="str">
        <f aca="false">IF(O308="🐈 Cat",4,"")</f>
        <v/>
      </c>
      <c r="AB308" s="16" t="str">
        <f aca="false">IF(O308="Gecko",15,"")</f>
        <v/>
      </c>
      <c r="AC308" s="16" t="str">
        <f aca="false">IF(O308="Skink",14,"")</f>
        <v/>
      </c>
      <c r="AD308" s="16" t="str">
        <f aca="false">IF(O308="🐄 Cattle",17,"")</f>
        <v/>
      </c>
      <c r="AE308" s="16" t="str">
        <f aca="false">IF(O308="🐷 Pig",19,"")</f>
        <v/>
      </c>
      <c r="AF308" s="16" t="str">
        <f aca="false">IF(O308="Squirrel",11,"")</f>
        <v/>
      </c>
      <c r="AG308" s="16" t="str">
        <f aca="false">IF(O308="🐝 Honey Bee",20,"")</f>
        <v/>
      </c>
      <c r="AH308" s="16" t="str">
        <f aca="false">IF(O308="🦆 Duck",12,"")</f>
        <v/>
      </c>
      <c r="AI308" s="16" t="str">
        <f aca="false">IF(O308="🐦 Bird",13,"")</f>
        <v/>
      </c>
      <c r="AJ308" s="41" t="s">
        <v>287</v>
      </c>
      <c r="AK308" s="40" t="s">
        <v>421</v>
      </c>
      <c r="AL308" s="42" t="s">
        <v>50</v>
      </c>
      <c r="AM308" s="40" t="s">
        <v>51</v>
      </c>
      <c r="AN308" s="40"/>
    </row>
    <row r="309" customFormat="false" ht="30.75" hidden="false" customHeight="false" outlineLevel="0" collapsed="false">
      <c r="A309" s="43" t="s">
        <v>420</v>
      </c>
      <c r="B309" s="49" t="n">
        <v>24</v>
      </c>
      <c r="C309" s="32" t="n">
        <f aca="false">B309+IF(H309="IV",-0.2,IF(H309="IP",-0.1,IF(H309="IM",0.1,IF(H309="SC",0.2,IF(H309="IC (cerebral)",-0.3,0)))))</f>
        <v>23.9</v>
      </c>
      <c r="D309" s="33" t="n">
        <f aca="false">VALUE(MID(AJ309,1,FIND(" ",AJ309)))</f>
        <v>0.355</v>
      </c>
      <c r="E309" s="34" t="n">
        <f aca="false">IF(G309="LD50 (median)",1,IF(G309="LDLo (lowest)",0,IF(G309="LD",-1,"")))</f>
        <v>1</v>
      </c>
      <c r="F309" s="34" t="n">
        <f aca="false">IF(O309="🐀 Rat",1,IF(O309="🐭 Mouse",2,IF(O309="🐕 Dog",3,IF(O309="🐵 Monkey",5,IF(O309="🐈 Cat",4,IF(O309="🐇 Rabbit",6,IF(O309="🕊 Pigeon",7,IF(O309="🐹 Guinea Pig",8,IF(O309="🐔 Chicken",9,IF(O309="🐸 Frog",10,IF(O309="🍼 Mammal",10,0)))))))))))</f>
        <v>2</v>
      </c>
      <c r="G309" s="44" t="s">
        <v>47</v>
      </c>
      <c r="H309" s="44" t="s">
        <v>16</v>
      </c>
      <c r="I309" s="14" t="str">
        <f aca="false">IF(H309="IC",-0.3,"")</f>
        <v/>
      </c>
      <c r="J309" s="14" t="str">
        <f aca="false">IF(H309="IV",-0.2,"")</f>
        <v/>
      </c>
      <c r="K309" s="14" t="n">
        <f aca="false">IF(H309="IP",-0.1,"")</f>
        <v>-0.1</v>
      </c>
      <c r="L309" s="14" t="str">
        <f aca="false">IF(H309="IM",0.1,"")</f>
        <v/>
      </c>
      <c r="M309" s="14" t="str">
        <f aca="false">IF(H309="SC",0.2,"")</f>
        <v/>
      </c>
      <c r="N309" s="15" t="str">
        <f aca="false">IF(H309="???",0.2,"")</f>
        <v/>
      </c>
      <c r="O309" s="45" t="s">
        <v>22</v>
      </c>
      <c r="P309" s="17" t="str">
        <f aca="false">IF(SUM(Q309:AI309)&gt;0,"",IF(SUM(Q309:AI309)=0,IF(O309&gt;0,1,"")))</f>
        <v/>
      </c>
      <c r="Q309" s="16" t="n">
        <f aca="false">IF(O309="🐭 Mouse",2,"")</f>
        <v>2</v>
      </c>
      <c r="R309" s="16" t="str">
        <f aca="false">IF(O309="🕊 Pigeon",7,"")</f>
        <v/>
      </c>
      <c r="S309" s="16" t="str">
        <f aca="false">IF(O309="🐇 Rabbit",6,"")</f>
        <v/>
      </c>
      <c r="T309" s="16" t="str">
        <f aca="false">IF(O309="🍼 Mammal",16,"")</f>
        <v/>
      </c>
      <c r="U309" s="16" t="str">
        <f aca="false">IF(O309="🐀 Rat",1,"")</f>
        <v/>
      </c>
      <c r="V309" s="16" t="str">
        <f aca="false">IF(O309="🐕 Dog",3,"")</f>
        <v/>
      </c>
      <c r="W309" s="16" t="str">
        <f aca="false">IF(O309="🐹 Guinea Pig",8,"")</f>
        <v/>
      </c>
      <c r="X309" s="16" t="str">
        <f aca="false">IF(O309="🐔 Chicken",9,"")</f>
        <v/>
      </c>
      <c r="Y309" s="16" t="str">
        <f aca="false">IF(O309="🐵 Monkey",5,"")</f>
        <v/>
      </c>
      <c r="Z309" s="16" t="str">
        <f aca="false">IF(O309="🐸 Frog",10,"")</f>
        <v/>
      </c>
      <c r="AA309" s="16" t="str">
        <f aca="false">IF(O309="🐈 Cat",4,"")</f>
        <v/>
      </c>
      <c r="AB309" s="16" t="str">
        <f aca="false">IF(O309="Gecko",15,"")</f>
        <v/>
      </c>
      <c r="AC309" s="16" t="str">
        <f aca="false">IF(O309="Skink",14,"")</f>
        <v/>
      </c>
      <c r="AD309" s="16" t="str">
        <f aca="false">IF(O309="🐄 Cattle",17,"")</f>
        <v/>
      </c>
      <c r="AE309" s="16" t="str">
        <f aca="false">IF(O309="🐷 Pig",19,"")</f>
        <v/>
      </c>
      <c r="AF309" s="16" t="str">
        <f aca="false">IF(O309="Squirrel",11,"")</f>
        <v/>
      </c>
      <c r="AG309" s="16" t="str">
        <f aca="false">IF(O309="🐝 Honey Bee",20,"")</f>
        <v/>
      </c>
      <c r="AH309" s="16" t="str">
        <f aca="false">IF(O309="🦆 Duck",12,"")</f>
        <v/>
      </c>
      <c r="AI309" s="16" t="str">
        <f aca="false">IF(O309="🐦 Bird",13,"")</f>
        <v/>
      </c>
      <c r="AJ309" s="46" t="s">
        <v>422</v>
      </c>
      <c r="AK309" s="45"/>
      <c r="AL309" s="47" t="s">
        <v>423</v>
      </c>
      <c r="AM309" s="45" t="s">
        <v>158</v>
      </c>
      <c r="AN309" s="45"/>
    </row>
    <row r="310" customFormat="false" ht="15" hidden="false" customHeight="true" outlineLevel="0" collapsed="false">
      <c r="A310" s="38" t="s">
        <v>420</v>
      </c>
      <c r="B310" s="49" t="n">
        <v>24</v>
      </c>
      <c r="C310" s="32" t="n">
        <f aca="false">B310+IF(H310="IV",-0.2,IF(H310="IP",-0.1,IF(H310="IM",0.1,IF(H310="SC",0.2,IF(H310="IC (cerebral)",-0.3,0)))))</f>
        <v>23.9</v>
      </c>
      <c r="D310" s="33" t="n">
        <f aca="false">VALUE(MID(AJ310,1,FIND(" ",AJ310)))</f>
        <v>0.355</v>
      </c>
      <c r="E310" s="34" t="n">
        <f aca="false">IF(G310="LD50 (median)",1,IF(G310="LDLo (lowest)",0,IF(G310="LD",-1,"")))</f>
        <v>1</v>
      </c>
      <c r="F310" s="34" t="n">
        <f aca="false">IF(O310="🐀 Rat",1,IF(O310="🐭 Mouse",2,IF(O310="🐕 Dog",3,IF(O310="🐵 Monkey",5,IF(O310="🐈 Cat",4,IF(O310="🐇 Rabbit",6,IF(O310="🕊 Pigeon",7,IF(O310="🐹 Guinea Pig",8,IF(O310="🐔 Chicken",9,IF(O310="🐸 Frog",10,IF(O310="🍼 Mammal",10,0)))))))))))</f>
        <v>2</v>
      </c>
      <c r="G310" s="39" t="s">
        <v>47</v>
      </c>
      <c r="H310" s="39" t="s">
        <v>16</v>
      </c>
      <c r="I310" s="14" t="str">
        <f aca="false">IF(H310="IC",-0.3,"")</f>
        <v/>
      </c>
      <c r="J310" s="14" t="str">
        <f aca="false">IF(H310="IV",-0.2,"")</f>
        <v/>
      </c>
      <c r="K310" s="14" t="n">
        <f aca="false">IF(H310="IP",-0.1,"")</f>
        <v>-0.1</v>
      </c>
      <c r="L310" s="14" t="str">
        <f aca="false">IF(H310="IM",0.1,"")</f>
        <v/>
      </c>
      <c r="M310" s="14" t="str">
        <f aca="false">IF(H310="SC",0.2,"")</f>
        <v/>
      </c>
      <c r="N310" s="15" t="str">
        <f aca="false">IF(H310="???",0.2,"")</f>
        <v/>
      </c>
      <c r="O310" s="40" t="s">
        <v>22</v>
      </c>
      <c r="P310" s="17" t="str">
        <f aca="false">IF(SUM(Q310:AI310)&gt;0,"",IF(SUM(Q310:AI310)=0,IF(O310&gt;0,1,"")))</f>
        <v/>
      </c>
      <c r="Q310" s="16" t="n">
        <f aca="false">IF(O310="🐭 Mouse",2,"")</f>
        <v>2</v>
      </c>
      <c r="R310" s="16" t="str">
        <f aca="false">IF(O310="🕊 Pigeon",7,"")</f>
        <v/>
      </c>
      <c r="S310" s="16" t="str">
        <f aca="false">IF(O310="🐇 Rabbit",6,"")</f>
        <v/>
      </c>
      <c r="T310" s="16" t="str">
        <f aca="false">IF(O310="🍼 Mammal",16,"")</f>
        <v/>
      </c>
      <c r="U310" s="16" t="str">
        <f aca="false">IF(O310="🐀 Rat",1,"")</f>
        <v/>
      </c>
      <c r="V310" s="16" t="str">
        <f aca="false">IF(O310="🐕 Dog",3,"")</f>
        <v/>
      </c>
      <c r="W310" s="16" t="str">
        <f aca="false">IF(O310="🐹 Guinea Pig",8,"")</f>
        <v/>
      </c>
      <c r="X310" s="16" t="str">
        <f aca="false">IF(O310="🐔 Chicken",9,"")</f>
        <v/>
      </c>
      <c r="Y310" s="16" t="str">
        <f aca="false">IF(O310="🐵 Monkey",5,"")</f>
        <v/>
      </c>
      <c r="Z310" s="16" t="str">
        <f aca="false">IF(O310="🐸 Frog",10,"")</f>
        <v/>
      </c>
      <c r="AA310" s="16" t="str">
        <f aca="false">IF(O310="🐈 Cat",4,"")</f>
        <v/>
      </c>
      <c r="AB310" s="16" t="str">
        <f aca="false">IF(O310="Gecko",15,"")</f>
        <v/>
      </c>
      <c r="AC310" s="16" t="str">
        <f aca="false">IF(O310="Skink",14,"")</f>
        <v/>
      </c>
      <c r="AD310" s="16" t="str">
        <f aca="false">IF(O310="🐄 Cattle",17,"")</f>
        <v/>
      </c>
      <c r="AE310" s="16" t="str">
        <f aca="false">IF(O310="🐷 Pig",19,"")</f>
        <v/>
      </c>
      <c r="AF310" s="16" t="str">
        <f aca="false">IF(O310="Squirrel",11,"")</f>
        <v/>
      </c>
      <c r="AG310" s="16" t="str">
        <f aca="false">IF(O310="🐝 Honey Bee",20,"")</f>
        <v/>
      </c>
      <c r="AH310" s="16" t="str">
        <f aca="false">IF(O310="🦆 Duck",12,"")</f>
        <v/>
      </c>
      <c r="AI310" s="16" t="str">
        <f aca="false">IF(O310="🐦 Bird",13,"")</f>
        <v/>
      </c>
      <c r="AJ310" s="41" t="s">
        <v>422</v>
      </c>
      <c r="AK310" s="40" t="s">
        <v>424</v>
      </c>
      <c r="AL310" s="42" t="s">
        <v>50</v>
      </c>
      <c r="AM310" s="40" t="s">
        <v>51</v>
      </c>
      <c r="AN310" s="40"/>
    </row>
    <row r="311" customFormat="false" ht="30" hidden="false" customHeight="true" outlineLevel="0" collapsed="false">
      <c r="A311" s="38" t="s">
        <v>420</v>
      </c>
      <c r="B311" s="49" t="n">
        <v>24</v>
      </c>
      <c r="C311" s="32" t="n">
        <f aca="false">B311+IF(H311="IV",-0.2,IF(H311="IP",-0.1,IF(H311="IM",0.1,IF(H311="SC",0.2,IF(H311="IC (cerebral)",-0.3,0)))))</f>
        <v>23.8</v>
      </c>
      <c r="D311" s="33" t="n">
        <f aca="false">VALUE(MID(AJ311,1,FIND(" ",AJ311)))</f>
        <v>0.901</v>
      </c>
      <c r="E311" s="34" t="n">
        <f aca="false">IF(G311="LD50 (median)",1,IF(G311="LDLo (lowest)",0,IF(G311="LD",-1,"")))</f>
        <v>1</v>
      </c>
      <c r="F311" s="34" t="n">
        <f aca="false">IF(O311="🐀 Rat",1,IF(O311="🐭 Mouse",2,IF(O311="🐕 Dog",3,IF(O311="🐵 Monkey",5,IF(O311="🐈 Cat",4,IF(O311="🐇 Rabbit",6,IF(O311="🕊 Pigeon",7,IF(O311="🐹 Guinea Pig",8,IF(O311="🐔 Chicken",9,IF(O311="🐸 Frog",10,IF(O311="🍼 Mammal",10,0)))))))))))</f>
        <v>2</v>
      </c>
      <c r="G311" s="39" t="s">
        <v>47</v>
      </c>
      <c r="H311" s="39" t="s">
        <v>15</v>
      </c>
      <c r="I311" s="14" t="str">
        <f aca="false">IF(H311="IC",-0.3,"")</f>
        <v/>
      </c>
      <c r="J311" s="14" t="n">
        <f aca="false">IF(H311="IV",-0.2,"")</f>
        <v>-0.2</v>
      </c>
      <c r="K311" s="14" t="str">
        <f aca="false">IF(H311="IP",-0.1,"")</f>
        <v/>
      </c>
      <c r="L311" s="14" t="str">
        <f aca="false">IF(H311="IM",0.1,"")</f>
        <v/>
      </c>
      <c r="M311" s="14" t="str">
        <f aca="false">IF(H311="SC",0.2,"")</f>
        <v/>
      </c>
      <c r="N311" s="15" t="str">
        <f aca="false">IF(H311="???",0.2,"")</f>
        <v/>
      </c>
      <c r="O311" s="40" t="s">
        <v>22</v>
      </c>
      <c r="P311" s="17" t="str">
        <f aca="false">IF(SUM(Q311:AI311)&gt;0,"",IF(SUM(Q311:AI311)=0,IF(O311&gt;0,1,"")))</f>
        <v/>
      </c>
      <c r="Q311" s="16" t="n">
        <f aca="false">IF(O311="🐭 Mouse",2,"")</f>
        <v>2</v>
      </c>
      <c r="R311" s="16" t="str">
        <f aca="false">IF(O311="🕊 Pigeon",7,"")</f>
        <v/>
      </c>
      <c r="S311" s="16" t="str">
        <f aca="false">IF(O311="🐇 Rabbit",6,"")</f>
        <v/>
      </c>
      <c r="T311" s="16" t="str">
        <f aca="false">IF(O311="🍼 Mammal",16,"")</f>
        <v/>
      </c>
      <c r="U311" s="16" t="str">
        <f aca="false">IF(O311="🐀 Rat",1,"")</f>
        <v/>
      </c>
      <c r="V311" s="16" t="str">
        <f aca="false">IF(O311="🐕 Dog",3,"")</f>
        <v/>
      </c>
      <c r="W311" s="16" t="str">
        <f aca="false">IF(O311="🐹 Guinea Pig",8,"")</f>
        <v/>
      </c>
      <c r="X311" s="16" t="str">
        <f aca="false">IF(O311="🐔 Chicken",9,"")</f>
        <v/>
      </c>
      <c r="Y311" s="16" t="str">
        <f aca="false">IF(O311="🐵 Monkey",5,"")</f>
        <v/>
      </c>
      <c r="Z311" s="16" t="str">
        <f aca="false">IF(O311="🐸 Frog",10,"")</f>
        <v/>
      </c>
      <c r="AA311" s="16" t="str">
        <f aca="false">IF(O311="🐈 Cat",4,"")</f>
        <v/>
      </c>
      <c r="AB311" s="16" t="str">
        <f aca="false">IF(O311="Gecko",15,"")</f>
        <v/>
      </c>
      <c r="AC311" s="16" t="str">
        <f aca="false">IF(O311="Skink",14,"")</f>
        <v/>
      </c>
      <c r="AD311" s="16" t="str">
        <f aca="false">IF(O311="🐄 Cattle",17,"")</f>
        <v/>
      </c>
      <c r="AE311" s="16" t="str">
        <f aca="false">IF(O311="🐷 Pig",19,"")</f>
        <v/>
      </c>
      <c r="AF311" s="16" t="str">
        <f aca="false">IF(O311="Squirrel",11,"")</f>
        <v/>
      </c>
      <c r="AG311" s="16" t="str">
        <f aca="false">IF(O311="🐝 Honey Bee",20,"")</f>
        <v/>
      </c>
      <c r="AH311" s="16" t="str">
        <f aca="false">IF(O311="🦆 Duck",12,"")</f>
        <v/>
      </c>
      <c r="AI311" s="16" t="str">
        <f aca="false">IF(O311="🐦 Bird",13,"")</f>
        <v/>
      </c>
      <c r="AJ311" s="41" t="s">
        <v>425</v>
      </c>
      <c r="AK311" s="40" t="s">
        <v>217</v>
      </c>
      <c r="AL311" s="42" t="s">
        <v>50</v>
      </c>
      <c r="AM311" s="40" t="s">
        <v>51</v>
      </c>
      <c r="AN311" s="40"/>
    </row>
    <row r="312" customFormat="false" ht="45" hidden="false" customHeight="true" outlineLevel="0" collapsed="false">
      <c r="A312" s="38" t="s">
        <v>420</v>
      </c>
      <c r="B312" s="49" t="n">
        <v>24</v>
      </c>
      <c r="C312" s="32" t="n">
        <f aca="false">B312+IF(H312="IV",-0.2,IF(H312="IP",-0.1,IF(H312="IM",0.1,IF(H312="SC",0.2,IF(H312="IC (cerebral)",-0.3,0)))))</f>
        <v>24.2</v>
      </c>
      <c r="D312" s="33" t="n">
        <f aca="false">VALUE(MID(AJ312,1,FIND(" ",AJ312)))</f>
        <v>1.091</v>
      </c>
      <c r="E312" s="34" t="n">
        <f aca="false">IF(G312="LD50 (median)",1,IF(G312="LDLo (lowest)",0,IF(G312="LD",-1,"")))</f>
        <v>1</v>
      </c>
      <c r="F312" s="34" t="n">
        <f aca="false">IF(O312="🐀 Rat",1,IF(O312="🐭 Mouse",2,IF(O312="🐕 Dog",3,IF(O312="🐵 Monkey",5,IF(O312="🐈 Cat",4,IF(O312="🐇 Rabbit",6,IF(O312="🕊 Pigeon",7,IF(O312="🐹 Guinea Pig",8,IF(O312="🐔 Chicken",9,IF(O312="🐸 Frog",10,IF(O312="🍼 Mammal",10,0)))))))))))</f>
        <v>2</v>
      </c>
      <c r="G312" s="39" t="s">
        <v>47</v>
      </c>
      <c r="H312" s="39" t="s">
        <v>18</v>
      </c>
      <c r="I312" s="14" t="str">
        <f aca="false">IF(H312="IC",-0.3,"")</f>
        <v/>
      </c>
      <c r="J312" s="14" t="str">
        <f aca="false">IF(H312="IV",-0.2,"")</f>
        <v/>
      </c>
      <c r="K312" s="14" t="str">
        <f aca="false">IF(H312="IP",-0.1,"")</f>
        <v/>
      </c>
      <c r="L312" s="14" t="str">
        <f aca="false">IF(H312="IM",0.1,"")</f>
        <v/>
      </c>
      <c r="M312" s="14" t="n">
        <f aca="false">IF(H312="SC",0.2,"")</f>
        <v>0.2</v>
      </c>
      <c r="N312" s="15" t="str">
        <f aca="false">IF(H312="???",0.2,"")</f>
        <v/>
      </c>
      <c r="O312" s="40" t="s">
        <v>22</v>
      </c>
      <c r="P312" s="17" t="str">
        <f aca="false">IF(SUM(Q312:AI312)&gt;0,"",IF(SUM(Q312:AI312)=0,IF(O312&gt;0,1,"")))</f>
        <v/>
      </c>
      <c r="Q312" s="16" t="n">
        <f aca="false">IF(O312="🐭 Mouse",2,"")</f>
        <v>2</v>
      </c>
      <c r="R312" s="16" t="str">
        <f aca="false">IF(O312="🕊 Pigeon",7,"")</f>
        <v/>
      </c>
      <c r="S312" s="16" t="str">
        <f aca="false">IF(O312="🐇 Rabbit",6,"")</f>
        <v/>
      </c>
      <c r="T312" s="16" t="str">
        <f aca="false">IF(O312="🍼 Mammal",16,"")</f>
        <v/>
      </c>
      <c r="U312" s="16" t="str">
        <f aca="false">IF(O312="🐀 Rat",1,"")</f>
        <v/>
      </c>
      <c r="V312" s="16" t="str">
        <f aca="false">IF(O312="🐕 Dog",3,"")</f>
        <v/>
      </c>
      <c r="W312" s="16" t="str">
        <f aca="false">IF(O312="🐹 Guinea Pig",8,"")</f>
        <v/>
      </c>
      <c r="X312" s="16" t="str">
        <f aca="false">IF(O312="🐔 Chicken",9,"")</f>
        <v/>
      </c>
      <c r="Y312" s="16" t="str">
        <f aca="false">IF(O312="🐵 Monkey",5,"")</f>
        <v/>
      </c>
      <c r="Z312" s="16" t="str">
        <f aca="false">IF(O312="🐸 Frog",10,"")</f>
        <v/>
      </c>
      <c r="AA312" s="16" t="str">
        <f aca="false">IF(O312="🐈 Cat",4,"")</f>
        <v/>
      </c>
      <c r="AB312" s="16" t="str">
        <f aca="false">IF(O312="Gecko",15,"")</f>
        <v/>
      </c>
      <c r="AC312" s="16" t="str">
        <f aca="false">IF(O312="Skink",14,"")</f>
        <v/>
      </c>
      <c r="AD312" s="16" t="str">
        <f aca="false">IF(O312="🐄 Cattle",17,"")</f>
        <v/>
      </c>
      <c r="AE312" s="16" t="str">
        <f aca="false">IF(O312="🐷 Pig",19,"")</f>
        <v/>
      </c>
      <c r="AF312" s="16" t="str">
        <f aca="false">IF(O312="Squirrel",11,"")</f>
        <v/>
      </c>
      <c r="AG312" s="16" t="str">
        <f aca="false">IF(O312="🐝 Honey Bee",20,"")</f>
        <v/>
      </c>
      <c r="AH312" s="16" t="str">
        <f aca="false">IF(O312="🦆 Duck",12,"")</f>
        <v/>
      </c>
      <c r="AI312" s="16" t="str">
        <f aca="false">IF(O312="🐦 Bird",13,"")</f>
        <v/>
      </c>
      <c r="AJ312" s="41" t="s">
        <v>426</v>
      </c>
      <c r="AK312" s="40" t="s">
        <v>61</v>
      </c>
      <c r="AL312" s="42" t="s">
        <v>50</v>
      </c>
      <c r="AM312" s="40" t="s">
        <v>51</v>
      </c>
      <c r="AN312" s="40"/>
    </row>
    <row r="313" customFormat="false" ht="30" hidden="false" customHeight="true" outlineLevel="0" collapsed="false">
      <c r="A313" s="38" t="s">
        <v>420</v>
      </c>
      <c r="B313" s="49" t="n">
        <v>24</v>
      </c>
      <c r="C313" s="32" t="n">
        <f aca="false">B313+IF(H313="IV",-0.2,IF(H313="IP",-0.1,IF(H313="IM",0.1,IF(H313="SC",0.2,IF(H313="IC (cerebral)",-0.3,0)))))</f>
        <v>23.8</v>
      </c>
      <c r="D313" s="33" t="n">
        <f aca="false">VALUE(MID(AJ313,1,FIND(" ",AJ313)))</f>
        <v>1.5</v>
      </c>
      <c r="E313" s="34" t="n">
        <f aca="false">IF(G313="LD50 (median)",1,IF(G313="LDLo (lowest)",0,IF(G313="LD",-1,"")))</f>
        <v>0</v>
      </c>
      <c r="F313" s="34" t="n">
        <f aca="false">IF(O313="🐀 Rat",1,IF(O313="🐭 Mouse",2,IF(O313="🐕 Dog",3,IF(O313="🐵 Monkey",5,IF(O313="🐈 Cat",4,IF(O313="🐇 Rabbit",6,IF(O313="🕊 Pigeon",7,IF(O313="🐹 Guinea Pig",8,IF(O313="🐔 Chicken",9,IF(O313="🐸 Frog",10,IF(O313="🍼 Mammal",10,0)))))))))))</f>
        <v>3</v>
      </c>
      <c r="G313" s="39" t="s">
        <v>53</v>
      </c>
      <c r="H313" s="39" t="s">
        <v>15</v>
      </c>
      <c r="I313" s="14" t="str">
        <f aca="false">IF(H313="IC",-0.3,"")</f>
        <v/>
      </c>
      <c r="J313" s="14" t="n">
        <f aca="false">IF(H313="IV",-0.2,"")</f>
        <v>-0.2</v>
      </c>
      <c r="K313" s="14" t="str">
        <f aca="false">IF(H313="IP",-0.1,"")</f>
        <v/>
      </c>
      <c r="L313" s="14" t="str">
        <f aca="false">IF(H313="IM",0.1,"")</f>
        <v/>
      </c>
      <c r="M313" s="14" t="str">
        <f aca="false">IF(H313="SC",0.2,"")</f>
        <v/>
      </c>
      <c r="N313" s="15" t="str">
        <f aca="false">IF(H313="???",0.2,"")</f>
        <v/>
      </c>
      <c r="O313" s="40" t="s">
        <v>27</v>
      </c>
      <c r="P313" s="17" t="str">
        <f aca="false">IF(SUM(Q313:AI313)&gt;0,"",IF(SUM(Q313:AI313)=0,IF(O313&gt;0,1,"")))</f>
        <v/>
      </c>
      <c r="Q313" s="16" t="str">
        <f aca="false">IF(O313="🐭 Mouse",2,"")</f>
        <v/>
      </c>
      <c r="R313" s="16" t="str">
        <f aca="false">IF(O313="🕊 Pigeon",7,"")</f>
        <v/>
      </c>
      <c r="S313" s="16" t="str">
        <f aca="false">IF(O313="🐇 Rabbit",6,"")</f>
        <v/>
      </c>
      <c r="T313" s="16" t="str">
        <f aca="false">IF(O313="🍼 Mammal",16,"")</f>
        <v/>
      </c>
      <c r="U313" s="16" t="str">
        <f aca="false">IF(O313="🐀 Rat",1,"")</f>
        <v/>
      </c>
      <c r="V313" s="16" t="n">
        <f aca="false">IF(O313="🐕 Dog",3,"")</f>
        <v>3</v>
      </c>
      <c r="W313" s="16" t="str">
        <f aca="false">IF(O313="🐹 Guinea Pig",8,"")</f>
        <v/>
      </c>
      <c r="X313" s="16" t="str">
        <f aca="false">IF(O313="🐔 Chicken",9,"")</f>
        <v/>
      </c>
      <c r="Y313" s="16" t="str">
        <f aca="false">IF(O313="🐵 Monkey",5,"")</f>
        <v/>
      </c>
      <c r="Z313" s="16" t="str">
        <f aca="false">IF(O313="🐸 Frog",10,"")</f>
        <v/>
      </c>
      <c r="AA313" s="16" t="str">
        <f aca="false">IF(O313="🐈 Cat",4,"")</f>
        <v/>
      </c>
      <c r="AB313" s="16" t="str">
        <f aca="false">IF(O313="Gecko",15,"")</f>
        <v/>
      </c>
      <c r="AC313" s="16" t="str">
        <f aca="false">IF(O313="Skink",14,"")</f>
        <v/>
      </c>
      <c r="AD313" s="16" t="str">
        <f aca="false">IF(O313="🐄 Cattle",17,"")</f>
        <v/>
      </c>
      <c r="AE313" s="16" t="str">
        <f aca="false">IF(O313="🐷 Pig",19,"")</f>
        <v/>
      </c>
      <c r="AF313" s="16" t="str">
        <f aca="false">IF(O313="Squirrel",11,"")</f>
        <v/>
      </c>
      <c r="AG313" s="16" t="str">
        <f aca="false">IF(O313="🐝 Honey Bee",20,"")</f>
        <v/>
      </c>
      <c r="AH313" s="16" t="str">
        <f aca="false">IF(O313="🦆 Duck",12,"")</f>
        <v/>
      </c>
      <c r="AI313" s="16" t="str">
        <f aca="false">IF(O313="🐦 Bird",13,"")</f>
        <v/>
      </c>
      <c r="AJ313" s="41" t="s">
        <v>153</v>
      </c>
      <c r="AK313" s="40" t="s">
        <v>139</v>
      </c>
      <c r="AL313" s="42" t="s">
        <v>50</v>
      </c>
      <c r="AM313" s="40" t="s">
        <v>51</v>
      </c>
      <c r="AN313" s="40"/>
    </row>
    <row r="314" customFormat="false" ht="45" hidden="false" customHeight="true" outlineLevel="0" collapsed="false">
      <c r="A314" s="38" t="s">
        <v>420</v>
      </c>
      <c r="B314" s="49" t="n">
        <v>24</v>
      </c>
      <c r="C314" s="32" t="n">
        <f aca="false">B314+IF(H314="IV",-0.2,IF(H314="IP",-0.1,IF(H314="IM",0.1,IF(H314="SC",0.2,IF(H314="IC (cerebral)",-0.3,0)))))</f>
        <v>24.2</v>
      </c>
      <c r="D314" s="33" t="n">
        <f aca="false">VALUE(MID(AJ314,1,FIND(" ",AJ314)))</f>
        <v>1.8</v>
      </c>
      <c r="E314" s="34" t="n">
        <f aca="false">IF(G314="LD50 (median)",1,IF(G314="LDLo (lowest)",0,IF(G314="LD",-1,"")))</f>
        <v>1</v>
      </c>
      <c r="F314" s="34" t="n">
        <f aca="false">IF(O314="🐀 Rat",1,IF(O314="🐭 Mouse",2,IF(O314="🐕 Dog",3,IF(O314="🐵 Monkey",5,IF(O314="🐈 Cat",4,IF(O314="🐇 Rabbit",6,IF(O314="🕊 Pigeon",7,IF(O314="🐹 Guinea Pig",8,IF(O314="🐔 Chicken",9,IF(O314="🐸 Frog",10,IF(O314="🍼 Mammal",10,0)))))))))))</f>
        <v>2</v>
      </c>
      <c r="G314" s="39" t="s">
        <v>47</v>
      </c>
      <c r="H314" s="39" t="s">
        <v>18</v>
      </c>
      <c r="I314" s="14" t="str">
        <f aca="false">IF(H314="IC",-0.3,"")</f>
        <v/>
      </c>
      <c r="J314" s="14" t="str">
        <f aca="false">IF(H314="IV",-0.2,"")</f>
        <v/>
      </c>
      <c r="K314" s="14" t="str">
        <f aca="false">IF(H314="IP",-0.1,"")</f>
        <v/>
      </c>
      <c r="L314" s="14" t="str">
        <f aca="false">IF(H314="IM",0.1,"")</f>
        <v/>
      </c>
      <c r="M314" s="14" t="n">
        <f aca="false">IF(H314="SC",0.2,"")</f>
        <v>0.2</v>
      </c>
      <c r="N314" s="15" t="str">
        <f aca="false">IF(H314="???",0.2,"")</f>
        <v/>
      </c>
      <c r="O314" s="40" t="s">
        <v>22</v>
      </c>
      <c r="P314" s="17" t="str">
        <f aca="false">IF(SUM(Q314:AI314)&gt;0,"",IF(SUM(Q314:AI314)=0,IF(O314&gt;0,1,"")))</f>
        <v/>
      </c>
      <c r="Q314" s="16" t="n">
        <f aca="false">IF(O314="🐭 Mouse",2,"")</f>
        <v>2</v>
      </c>
      <c r="R314" s="16" t="str">
        <f aca="false">IF(O314="🕊 Pigeon",7,"")</f>
        <v/>
      </c>
      <c r="S314" s="16" t="str">
        <f aca="false">IF(O314="🐇 Rabbit",6,"")</f>
        <v/>
      </c>
      <c r="T314" s="16" t="str">
        <f aca="false">IF(O314="🍼 Mammal",16,"")</f>
        <v/>
      </c>
      <c r="U314" s="16" t="str">
        <f aca="false">IF(O314="🐀 Rat",1,"")</f>
        <v/>
      </c>
      <c r="V314" s="16" t="str">
        <f aca="false">IF(O314="🐕 Dog",3,"")</f>
        <v/>
      </c>
      <c r="W314" s="16" t="str">
        <f aca="false">IF(O314="🐹 Guinea Pig",8,"")</f>
        <v/>
      </c>
      <c r="X314" s="16" t="str">
        <f aca="false">IF(O314="🐔 Chicken",9,"")</f>
        <v/>
      </c>
      <c r="Y314" s="16" t="str">
        <f aca="false">IF(O314="🐵 Monkey",5,"")</f>
        <v/>
      </c>
      <c r="Z314" s="16" t="str">
        <f aca="false">IF(O314="🐸 Frog",10,"")</f>
        <v/>
      </c>
      <c r="AA314" s="16" t="str">
        <f aca="false">IF(O314="🐈 Cat",4,"")</f>
        <v/>
      </c>
      <c r="AB314" s="16" t="str">
        <f aca="false">IF(O314="Gecko",15,"")</f>
        <v/>
      </c>
      <c r="AC314" s="16" t="str">
        <f aca="false">IF(O314="Skink",14,"")</f>
        <v/>
      </c>
      <c r="AD314" s="16" t="str">
        <f aca="false">IF(O314="🐄 Cattle",17,"")</f>
        <v/>
      </c>
      <c r="AE314" s="16" t="str">
        <f aca="false">IF(O314="🐷 Pig",19,"")</f>
        <v/>
      </c>
      <c r="AF314" s="16" t="str">
        <f aca="false">IF(O314="Squirrel",11,"")</f>
        <v/>
      </c>
      <c r="AG314" s="16" t="str">
        <f aca="false">IF(O314="🐝 Honey Bee",20,"")</f>
        <v/>
      </c>
      <c r="AH314" s="16" t="str">
        <f aca="false">IF(O314="🦆 Duck",12,"")</f>
        <v/>
      </c>
      <c r="AI314" s="16" t="str">
        <f aca="false">IF(O314="🐦 Bird",13,"")</f>
        <v/>
      </c>
      <c r="AJ314" s="41" t="s">
        <v>322</v>
      </c>
      <c r="AK314" s="40" t="s">
        <v>57</v>
      </c>
      <c r="AL314" s="42" t="s">
        <v>58</v>
      </c>
      <c r="AM314" s="40" t="s">
        <v>59</v>
      </c>
      <c r="AN314" s="40" t="s">
        <v>63</v>
      </c>
    </row>
    <row r="315" customFormat="false" ht="15" hidden="false" customHeight="true" outlineLevel="0" collapsed="false">
      <c r="A315" s="38" t="s">
        <v>420</v>
      </c>
      <c r="B315" s="49" t="n">
        <v>24</v>
      </c>
      <c r="C315" s="32" t="n">
        <f aca="false">B315+IF(H315="IV",-0.2,IF(H315="IP",-0.1,IF(H315="IM",0.1,IF(H315="SC",0.2,IF(H315="IC (cerebral)",-0.3,0)))))</f>
        <v>24.2</v>
      </c>
      <c r="D315" s="33" t="n">
        <f aca="false">VALUE(MID(AJ315,1,FIND(" ",AJ315)))</f>
        <v>1.91</v>
      </c>
      <c r="E315" s="34" t="n">
        <f aca="false">IF(G315="LD50 (median)",1,IF(G315="LDLo (lowest)",0,IF(G315="LD",-1,"")))</f>
        <v>1</v>
      </c>
      <c r="F315" s="34" t="n">
        <f aca="false">IF(O315="🐀 Rat",1,IF(O315="🐭 Mouse",2,IF(O315="🐕 Dog",3,IF(O315="🐵 Monkey",5,IF(O315="🐈 Cat",4,IF(O315="🐇 Rabbit",6,IF(O315="🕊 Pigeon",7,IF(O315="🐹 Guinea Pig",8,IF(O315="🐔 Chicken",9,IF(O315="🐸 Frog",10,IF(O315="🍼 Mammal",10,0)))))))))))</f>
        <v>2</v>
      </c>
      <c r="G315" s="39" t="s">
        <v>47</v>
      </c>
      <c r="H315" s="39" t="s">
        <v>18</v>
      </c>
      <c r="I315" s="14" t="str">
        <f aca="false">IF(H315="IC",-0.3,"")</f>
        <v/>
      </c>
      <c r="J315" s="14" t="str">
        <f aca="false">IF(H315="IV",-0.2,"")</f>
        <v/>
      </c>
      <c r="K315" s="14" t="str">
        <f aca="false">IF(H315="IP",-0.1,"")</f>
        <v/>
      </c>
      <c r="L315" s="14" t="str">
        <f aca="false">IF(H315="IM",0.1,"")</f>
        <v/>
      </c>
      <c r="M315" s="14" t="n">
        <f aca="false">IF(H315="SC",0.2,"")</f>
        <v>0.2</v>
      </c>
      <c r="N315" s="15" t="str">
        <f aca="false">IF(H315="???",0.2,"")</f>
        <v/>
      </c>
      <c r="O315" s="40" t="s">
        <v>22</v>
      </c>
      <c r="P315" s="17" t="str">
        <f aca="false">IF(SUM(Q315:AI315)&gt;0,"",IF(SUM(Q315:AI315)=0,IF(O315&gt;0,1,"")))</f>
        <v/>
      </c>
      <c r="Q315" s="16" t="n">
        <f aca="false">IF(O315="🐭 Mouse",2,"")</f>
        <v>2</v>
      </c>
      <c r="R315" s="16" t="str">
        <f aca="false">IF(O315="🕊 Pigeon",7,"")</f>
        <v/>
      </c>
      <c r="S315" s="16" t="str">
        <f aca="false">IF(O315="🐇 Rabbit",6,"")</f>
        <v/>
      </c>
      <c r="T315" s="16" t="str">
        <f aca="false">IF(O315="🍼 Mammal",16,"")</f>
        <v/>
      </c>
      <c r="U315" s="16" t="str">
        <f aca="false">IF(O315="🐀 Rat",1,"")</f>
        <v/>
      </c>
      <c r="V315" s="16" t="str">
        <f aca="false">IF(O315="🐕 Dog",3,"")</f>
        <v/>
      </c>
      <c r="W315" s="16" t="str">
        <f aca="false">IF(O315="🐹 Guinea Pig",8,"")</f>
        <v/>
      </c>
      <c r="X315" s="16" t="str">
        <f aca="false">IF(O315="🐔 Chicken",9,"")</f>
        <v/>
      </c>
      <c r="Y315" s="16" t="str">
        <f aca="false">IF(O315="🐵 Monkey",5,"")</f>
        <v/>
      </c>
      <c r="Z315" s="16" t="str">
        <f aca="false">IF(O315="🐸 Frog",10,"")</f>
        <v/>
      </c>
      <c r="AA315" s="16" t="str">
        <f aca="false">IF(O315="🐈 Cat",4,"")</f>
        <v/>
      </c>
      <c r="AB315" s="16" t="str">
        <f aca="false">IF(O315="Gecko",15,"")</f>
        <v/>
      </c>
      <c r="AC315" s="16" t="str">
        <f aca="false">IF(O315="Skink",14,"")</f>
        <v/>
      </c>
      <c r="AD315" s="16" t="str">
        <f aca="false">IF(O315="🐄 Cattle",17,"")</f>
        <v/>
      </c>
      <c r="AE315" s="16" t="str">
        <f aca="false">IF(O315="🐷 Pig",19,"")</f>
        <v/>
      </c>
      <c r="AF315" s="16" t="str">
        <f aca="false">IF(O315="Squirrel",11,"")</f>
        <v/>
      </c>
      <c r="AG315" s="16" t="str">
        <f aca="false">IF(O315="🐝 Honey Bee",20,"")</f>
        <v/>
      </c>
      <c r="AH315" s="16" t="str">
        <f aca="false">IF(O315="🦆 Duck",12,"")</f>
        <v/>
      </c>
      <c r="AI315" s="16" t="str">
        <f aca="false">IF(O315="🐦 Bird",13,"")</f>
        <v/>
      </c>
      <c r="AJ315" s="41" t="s">
        <v>427</v>
      </c>
      <c r="AK315" s="40" t="s">
        <v>57</v>
      </c>
      <c r="AL315" s="42" t="s">
        <v>58</v>
      </c>
      <c r="AM315" s="40" t="s">
        <v>59</v>
      </c>
      <c r="AN315" s="40" t="s">
        <v>60</v>
      </c>
    </row>
    <row r="316" customFormat="false" ht="30" hidden="false" customHeight="true" outlineLevel="0" collapsed="false">
      <c r="A316" s="38" t="s">
        <v>420</v>
      </c>
      <c r="B316" s="49" t="n">
        <v>24</v>
      </c>
      <c r="C316" s="32" t="n">
        <f aca="false">B316+IF(H316="IV",-0.2,IF(H316="IP",-0.1,IF(H316="IM",0.1,IF(H316="SC",0.2,IF(H316="IC (cerebral)",-0.3,0)))))</f>
        <v>23.9</v>
      </c>
      <c r="D316" s="33" t="n">
        <f aca="false">VALUE(MID(AJ316,1,FIND(" ",AJ316)))</f>
        <v>2.1</v>
      </c>
      <c r="E316" s="34" t="n">
        <f aca="false">IF(G316="LD50 (median)",1,IF(G316="LDLo (lowest)",0,IF(G316="LD",-1,"")))</f>
        <v>1</v>
      </c>
      <c r="F316" s="34" t="n">
        <f aca="false">IF(O316="🐀 Rat",1,IF(O316="🐭 Mouse",2,IF(O316="🐕 Dog",3,IF(O316="🐵 Monkey",5,IF(O316="🐈 Cat",4,IF(O316="🐇 Rabbit",6,IF(O316="🕊 Pigeon",7,IF(O316="🐹 Guinea Pig",8,IF(O316="🐔 Chicken",9,IF(O316="🐸 Frog",10,IF(O316="🍼 Mammal",10,0)))))))))))</f>
        <v>2</v>
      </c>
      <c r="G316" s="39" t="s">
        <v>47</v>
      </c>
      <c r="H316" s="39" t="s">
        <v>16</v>
      </c>
      <c r="I316" s="14" t="str">
        <f aca="false">IF(H316="IC",-0.3,"")</f>
        <v/>
      </c>
      <c r="J316" s="14" t="str">
        <f aca="false">IF(H316="IV",-0.2,"")</f>
        <v/>
      </c>
      <c r="K316" s="14" t="n">
        <f aca="false">IF(H316="IP",-0.1,"")</f>
        <v>-0.1</v>
      </c>
      <c r="L316" s="14" t="str">
        <f aca="false">IF(H316="IM",0.1,"")</f>
        <v/>
      </c>
      <c r="M316" s="14" t="str">
        <f aca="false">IF(H316="SC",0.2,"")</f>
        <v/>
      </c>
      <c r="N316" s="15" t="str">
        <f aca="false">IF(H316="???",0.2,"")</f>
        <v/>
      </c>
      <c r="O316" s="40" t="s">
        <v>22</v>
      </c>
      <c r="P316" s="17" t="str">
        <f aca="false">IF(SUM(Q316:AI316)&gt;0,"",IF(SUM(Q316:AI316)=0,IF(O316&gt;0,1,"")))</f>
        <v/>
      </c>
      <c r="Q316" s="16" t="n">
        <f aca="false">IF(O316="🐭 Mouse",2,"")</f>
        <v>2</v>
      </c>
      <c r="R316" s="16" t="str">
        <f aca="false">IF(O316="🕊 Pigeon",7,"")</f>
        <v/>
      </c>
      <c r="S316" s="16" t="str">
        <f aca="false">IF(O316="🐇 Rabbit",6,"")</f>
        <v/>
      </c>
      <c r="T316" s="16" t="str">
        <f aca="false">IF(O316="🍼 Mammal",16,"")</f>
        <v/>
      </c>
      <c r="U316" s="16" t="str">
        <f aca="false">IF(O316="🐀 Rat",1,"")</f>
        <v/>
      </c>
      <c r="V316" s="16" t="str">
        <f aca="false">IF(O316="🐕 Dog",3,"")</f>
        <v/>
      </c>
      <c r="W316" s="16" t="str">
        <f aca="false">IF(O316="🐹 Guinea Pig",8,"")</f>
        <v/>
      </c>
      <c r="X316" s="16" t="str">
        <f aca="false">IF(O316="🐔 Chicken",9,"")</f>
        <v/>
      </c>
      <c r="Y316" s="16" t="str">
        <f aca="false">IF(O316="🐵 Monkey",5,"")</f>
        <v/>
      </c>
      <c r="Z316" s="16" t="str">
        <f aca="false">IF(O316="🐸 Frog",10,"")</f>
        <v/>
      </c>
      <c r="AA316" s="16" t="str">
        <f aca="false">IF(O316="🐈 Cat",4,"")</f>
        <v/>
      </c>
      <c r="AB316" s="16" t="str">
        <f aca="false">IF(O316="Gecko",15,"")</f>
        <v/>
      </c>
      <c r="AC316" s="16" t="str">
        <f aca="false">IF(O316="Skink",14,"")</f>
        <v/>
      </c>
      <c r="AD316" s="16" t="str">
        <f aca="false">IF(O316="🐄 Cattle",17,"")</f>
        <v/>
      </c>
      <c r="AE316" s="16" t="str">
        <f aca="false">IF(O316="🐷 Pig",19,"")</f>
        <v/>
      </c>
      <c r="AF316" s="16" t="str">
        <f aca="false">IF(O316="Squirrel",11,"")</f>
        <v/>
      </c>
      <c r="AG316" s="16" t="str">
        <f aca="false">IF(O316="🐝 Honey Bee",20,"")</f>
        <v/>
      </c>
      <c r="AH316" s="16" t="str">
        <f aca="false">IF(O316="🦆 Duck",12,"")</f>
        <v/>
      </c>
      <c r="AI316" s="16" t="str">
        <f aca="false">IF(O316="🐦 Bird",13,"")</f>
        <v/>
      </c>
      <c r="AJ316" s="41" t="s">
        <v>254</v>
      </c>
      <c r="AK316" s="40" t="s">
        <v>428</v>
      </c>
      <c r="AL316" s="42" t="s">
        <v>50</v>
      </c>
      <c r="AM316" s="40" t="s">
        <v>51</v>
      </c>
      <c r="AN316" s="40"/>
    </row>
    <row r="317" customFormat="false" ht="15.75" hidden="false" customHeight="false" outlineLevel="0" collapsed="false">
      <c r="C317" s="32"/>
      <c r="D317" s="33"/>
      <c r="E317" s="34"/>
      <c r="F317" s="34"/>
      <c r="G317" s="0"/>
      <c r="H317" s="0"/>
      <c r="I317" s="14" t="str">
        <f aca="false">IF(H317="IC",-0.3,"")</f>
        <v/>
      </c>
      <c r="J317" s="14" t="str">
        <f aca="false">IF(H317="IV",-0.2,"")</f>
        <v/>
      </c>
      <c r="K317" s="14" t="str">
        <f aca="false">IF(H317="IP",-0.1,"")</f>
        <v/>
      </c>
      <c r="L317" s="14" t="str">
        <f aca="false">IF(H317="IM",0.1,"")</f>
        <v/>
      </c>
      <c r="M317" s="14" t="str">
        <f aca="false">IF(H317="SC",0.2,"")</f>
        <v/>
      </c>
      <c r="N317" s="15" t="str">
        <f aca="false">IF(H317="???",0.2,"")</f>
        <v/>
      </c>
      <c r="O317" s="0"/>
      <c r="P317" s="17" t="str">
        <f aca="false">IF(SUM(Q317:AI317)&gt;0,"",IF(SUM(Q317:AI317)=0,IF(O317&gt;0,1,"")))</f>
        <v/>
      </c>
      <c r="Q317" s="16" t="str">
        <f aca="false">IF(O317="🐭 Mouse",2,"")</f>
        <v/>
      </c>
      <c r="R317" s="16" t="str">
        <f aca="false">IF(O317="🕊 Pigeon",7,"")</f>
        <v/>
      </c>
      <c r="S317" s="16" t="str">
        <f aca="false">IF(O317="🐇 Rabbit",6,"")</f>
        <v/>
      </c>
      <c r="T317" s="16" t="str">
        <f aca="false">IF(O317="🍼 Mammal",16,"")</f>
        <v/>
      </c>
      <c r="U317" s="16" t="str">
        <f aca="false">IF(O317="🐀 Rat",1,"")</f>
        <v/>
      </c>
      <c r="V317" s="16" t="str">
        <f aca="false">IF(O317="🐕 Dog",3,"")</f>
        <v/>
      </c>
      <c r="W317" s="16" t="str">
        <f aca="false">IF(O317="🐹 Guinea Pig",8,"")</f>
        <v/>
      </c>
      <c r="X317" s="16" t="str">
        <f aca="false">IF(O317="🐔 Chicken",9,"")</f>
        <v/>
      </c>
      <c r="Y317" s="16" t="str">
        <f aca="false">IF(O317="🐵 Monkey",5,"")</f>
        <v/>
      </c>
      <c r="Z317" s="16" t="str">
        <f aca="false">IF(O317="🐸 Frog",10,"")</f>
        <v/>
      </c>
      <c r="AA317" s="16" t="str">
        <f aca="false">IF(O317="🐈 Cat",4,"")</f>
        <v/>
      </c>
      <c r="AB317" s="16" t="str">
        <f aca="false">IF(O317="Gecko",15,"")</f>
        <v/>
      </c>
      <c r="AC317" s="16" t="str">
        <f aca="false">IF(O317="Skink",14,"")</f>
        <v/>
      </c>
      <c r="AD317" s="16" t="str">
        <f aca="false">IF(O317="🐄 Cattle",17,"")</f>
        <v/>
      </c>
      <c r="AE317" s="16" t="str">
        <f aca="false">IF(O317="🐷 Pig",19,"")</f>
        <v/>
      </c>
      <c r="AF317" s="16" t="str">
        <f aca="false">IF(O317="Squirrel",11,"")</f>
        <v/>
      </c>
      <c r="AG317" s="16" t="str">
        <f aca="false">IF(O317="🐝 Honey Bee",20,"")</f>
        <v/>
      </c>
      <c r="AH317" s="16" t="str">
        <f aca="false">IF(O317="🦆 Duck",12,"")</f>
        <v/>
      </c>
      <c r="AI317" s="16" t="str">
        <f aca="false">IF(O317="🐦 Bird",13,"")</f>
        <v/>
      </c>
      <c r="AJ317" s="0"/>
      <c r="AK317" s="0"/>
      <c r="AL317" s="0"/>
      <c r="AM317" s="0"/>
      <c r="AN317" s="0"/>
    </row>
    <row r="318" customFormat="false" ht="30" hidden="false" customHeight="true" outlineLevel="0" collapsed="false">
      <c r="A318" s="38" t="s">
        <v>429</v>
      </c>
      <c r="B318" s="38" t="n">
        <v>25</v>
      </c>
      <c r="C318" s="32" t="n">
        <f aca="false">B318+IF(H318="IV",-0.2,IF(H318="IP",-0.1,IF(H318="IM",0.1,IF(H318="SC",0.2,IF(H318="IC (cerebral)",-0.3,0)))))</f>
        <v>24.8</v>
      </c>
      <c r="D318" s="33" t="n">
        <f aca="false">VALUE(MID(AJ318,1,FIND(" ",AJ318)))</f>
        <v>0.125</v>
      </c>
      <c r="E318" s="34" t="n">
        <f aca="false">IF(G318="LD50 (median)",1,IF(G318="LDLo (lowest)",0,IF(G318="LD",-1,"")))</f>
        <v>1</v>
      </c>
      <c r="F318" s="34" t="n">
        <f aca="false">IF(O318="🐀 Rat",1,IF(O318="🐭 Mouse",2,IF(O318="🐕 Dog",3,IF(O318="🐵 Monkey",5,IF(O318="🐈 Cat",4,IF(O318="🐇 Rabbit",6,IF(O318="🕊 Pigeon",7,IF(O318="🐹 Guinea Pig",8,IF(O318="🐔 Chicken",9,IF(O318="🐸 Frog",10,IF(O318="🍼 Mammal",10,0)))))))))))</f>
        <v>2</v>
      </c>
      <c r="G318" s="39" t="s">
        <v>47</v>
      </c>
      <c r="H318" s="39" t="s">
        <v>15</v>
      </c>
      <c r="I318" s="14" t="str">
        <f aca="false">IF(H318="IC",-0.3,"")</f>
        <v/>
      </c>
      <c r="J318" s="14" t="n">
        <f aca="false">IF(H318="IV",-0.2,"")</f>
        <v>-0.2</v>
      </c>
      <c r="K318" s="14" t="str">
        <f aca="false">IF(H318="IP",-0.1,"")</f>
        <v/>
      </c>
      <c r="L318" s="14" t="str">
        <f aca="false">IF(H318="IM",0.1,"")</f>
        <v/>
      </c>
      <c r="M318" s="14" t="str">
        <f aca="false">IF(H318="SC",0.2,"")</f>
        <v/>
      </c>
      <c r="N318" s="15" t="str">
        <f aca="false">IF(H318="???",0.2,"")</f>
        <v/>
      </c>
      <c r="O318" s="40" t="s">
        <v>22</v>
      </c>
      <c r="P318" s="17" t="str">
        <f aca="false">IF(SUM(Q318:AI318)&gt;0,"",IF(SUM(Q318:AI318)=0,IF(O318&gt;0,1,"")))</f>
        <v/>
      </c>
      <c r="Q318" s="16" t="n">
        <f aca="false">IF(O318="🐭 Mouse",2,"")</f>
        <v>2</v>
      </c>
      <c r="R318" s="16" t="str">
        <f aca="false">IF(O318="🕊 Pigeon",7,"")</f>
        <v/>
      </c>
      <c r="S318" s="16" t="str">
        <f aca="false">IF(O318="🐇 Rabbit",6,"")</f>
        <v/>
      </c>
      <c r="T318" s="16" t="str">
        <f aca="false">IF(O318="🍼 Mammal",16,"")</f>
        <v/>
      </c>
      <c r="U318" s="16" t="str">
        <f aca="false">IF(O318="🐀 Rat",1,"")</f>
        <v/>
      </c>
      <c r="V318" s="16" t="str">
        <f aca="false">IF(O318="🐕 Dog",3,"")</f>
        <v/>
      </c>
      <c r="W318" s="16" t="str">
        <f aca="false">IF(O318="🐹 Guinea Pig",8,"")</f>
        <v/>
      </c>
      <c r="X318" s="16" t="str">
        <f aca="false">IF(O318="🐔 Chicken",9,"")</f>
        <v/>
      </c>
      <c r="Y318" s="16" t="str">
        <f aca="false">IF(O318="🐵 Monkey",5,"")</f>
        <v/>
      </c>
      <c r="Z318" s="16" t="str">
        <f aca="false">IF(O318="🐸 Frog",10,"")</f>
        <v/>
      </c>
      <c r="AA318" s="16" t="str">
        <f aca="false">IF(O318="🐈 Cat",4,"")</f>
        <v/>
      </c>
      <c r="AB318" s="16" t="str">
        <f aca="false">IF(O318="Gecko",15,"")</f>
        <v/>
      </c>
      <c r="AC318" s="16" t="str">
        <f aca="false">IF(O318="Skink",14,"")</f>
        <v/>
      </c>
      <c r="AD318" s="16" t="str">
        <f aca="false">IF(O318="🐄 Cattle",17,"")</f>
        <v/>
      </c>
      <c r="AE318" s="16" t="str">
        <f aca="false">IF(O318="🐷 Pig",19,"")</f>
        <v/>
      </c>
      <c r="AF318" s="16" t="str">
        <f aca="false">IF(O318="Squirrel",11,"")</f>
        <v/>
      </c>
      <c r="AG318" s="16" t="str">
        <f aca="false">IF(O318="🐝 Honey Bee",20,"")</f>
        <v/>
      </c>
      <c r="AH318" s="16" t="str">
        <f aca="false">IF(O318="🦆 Duck",12,"")</f>
        <v/>
      </c>
      <c r="AI318" s="16" t="str">
        <f aca="false">IF(O318="🐦 Bird",13,"")</f>
        <v/>
      </c>
      <c r="AJ318" s="41" t="s">
        <v>287</v>
      </c>
      <c r="AK318" s="40" t="s">
        <v>430</v>
      </c>
      <c r="AL318" s="42" t="s">
        <v>50</v>
      </c>
      <c r="AM318" s="40" t="s">
        <v>51</v>
      </c>
      <c r="AN318" s="40"/>
    </row>
    <row r="319" customFormat="false" ht="30" hidden="false" customHeight="true" outlineLevel="0" collapsed="false">
      <c r="A319" s="38" t="s">
        <v>429</v>
      </c>
      <c r="B319" s="38" t="n">
        <v>25</v>
      </c>
      <c r="C319" s="32" t="n">
        <f aca="false">B319+IF(H319="IV",-0.2,IF(H319="IP",-0.1,IF(H319="IM",0.1,IF(H319="SC",0.2,IF(H319="IC (cerebral)",-0.3,0)))))</f>
        <v>25</v>
      </c>
      <c r="D319" s="33" t="n">
        <f aca="false">VALUE(MID(AJ319,1,FIND(" ",AJ319)))</f>
        <v>0.25</v>
      </c>
      <c r="E319" s="34" t="n">
        <f aca="false">IF(G319="LD50 (median)",1,IF(G319="LDLo (lowest)",0,IF(G319="LD",-1,"")))</f>
        <v>1</v>
      </c>
      <c r="F319" s="34" t="n">
        <f aca="false">IF(O319="🐀 Rat",1,IF(O319="🐭 Mouse",2,IF(O319="🐕 Dog",3,IF(O319="🐵 Monkey",5,IF(O319="🐈 Cat",4,IF(O319="🐇 Rabbit",6,IF(O319="🕊 Pigeon",7,IF(O319="🐹 Guinea Pig",8,IF(O319="🐔 Chicken",9,IF(O319="🐸 Frog",10,IF(O319="🍼 Mammal",10,0)))))))))))</f>
        <v>10</v>
      </c>
      <c r="G319" s="39" t="s">
        <v>47</v>
      </c>
      <c r="H319" s="39" t="s">
        <v>93</v>
      </c>
      <c r="I319" s="14" t="str">
        <f aca="false">IF(H319="IC",-0.3,"")</f>
        <v/>
      </c>
      <c r="J319" s="14" t="str">
        <f aca="false">IF(H319="IV",-0.2,"")</f>
        <v/>
      </c>
      <c r="K319" s="14" t="str">
        <f aca="false">IF(H319="IP",-0.1,"")</f>
        <v/>
      </c>
      <c r="L319" s="14" t="str">
        <f aca="false">IF(H319="IM",0.1,"")</f>
        <v/>
      </c>
      <c r="M319" s="14" t="str">
        <f aca="false">IF(H319="SC",0.2,"")</f>
        <v/>
      </c>
      <c r="N319" s="15" t="n">
        <f aca="false">IF(H319="???",0.2,"")</f>
        <v>0.2</v>
      </c>
      <c r="O319" s="40" t="s">
        <v>25</v>
      </c>
      <c r="P319" s="17" t="str">
        <f aca="false">IF(SUM(Q319:AI319)&gt;0,"",IF(SUM(Q319:AI319)=0,IF(O319&gt;0,1,"")))</f>
        <v/>
      </c>
      <c r="Q319" s="16" t="str">
        <f aca="false">IF(O319="🐭 Mouse",2,"")</f>
        <v/>
      </c>
      <c r="R319" s="16" t="str">
        <f aca="false">IF(O319="🕊 Pigeon",7,"")</f>
        <v/>
      </c>
      <c r="S319" s="16" t="str">
        <f aca="false">IF(O319="🐇 Rabbit",6,"")</f>
        <v/>
      </c>
      <c r="T319" s="16" t="n">
        <f aca="false">IF(O319="🍼 Mammal",16,"")</f>
        <v>16</v>
      </c>
      <c r="U319" s="16" t="str">
        <f aca="false">IF(O319="🐀 Rat",1,"")</f>
        <v/>
      </c>
      <c r="V319" s="16" t="str">
        <f aca="false">IF(O319="🐕 Dog",3,"")</f>
        <v/>
      </c>
      <c r="W319" s="16" t="str">
        <f aca="false">IF(O319="🐹 Guinea Pig",8,"")</f>
        <v/>
      </c>
      <c r="X319" s="16" t="str">
        <f aca="false">IF(O319="🐔 Chicken",9,"")</f>
        <v/>
      </c>
      <c r="Y319" s="16" t="str">
        <f aca="false">IF(O319="🐵 Monkey",5,"")</f>
        <v/>
      </c>
      <c r="Z319" s="16" t="str">
        <f aca="false">IF(O319="🐸 Frog",10,"")</f>
        <v/>
      </c>
      <c r="AA319" s="16" t="str">
        <f aca="false">IF(O319="🐈 Cat",4,"")</f>
        <v/>
      </c>
      <c r="AB319" s="16" t="str">
        <f aca="false">IF(O319="Gecko",15,"")</f>
        <v/>
      </c>
      <c r="AC319" s="16" t="str">
        <f aca="false">IF(O319="Skink",14,"")</f>
        <v/>
      </c>
      <c r="AD319" s="16" t="str">
        <f aca="false">IF(O319="🐄 Cattle",17,"")</f>
        <v/>
      </c>
      <c r="AE319" s="16" t="str">
        <f aca="false">IF(O319="🐷 Pig",19,"")</f>
        <v/>
      </c>
      <c r="AF319" s="16" t="str">
        <f aca="false">IF(O319="Squirrel",11,"")</f>
        <v/>
      </c>
      <c r="AG319" s="16" t="str">
        <f aca="false">IF(O319="🐝 Honey Bee",20,"")</f>
        <v/>
      </c>
      <c r="AH319" s="16" t="str">
        <f aca="false">IF(O319="🦆 Duck",12,"")</f>
        <v/>
      </c>
      <c r="AI319" s="16" t="str">
        <f aca="false">IF(O319="🐦 Bird",13,"")</f>
        <v/>
      </c>
      <c r="AJ319" s="41" t="s">
        <v>241</v>
      </c>
      <c r="AK319" s="40" t="s">
        <v>431</v>
      </c>
      <c r="AL319" s="42" t="s">
        <v>50</v>
      </c>
      <c r="AM319" s="40" t="s">
        <v>51</v>
      </c>
      <c r="AN319" s="40" t="s">
        <v>432</v>
      </c>
    </row>
    <row r="320" customFormat="false" ht="30" hidden="false" customHeight="true" outlineLevel="0" collapsed="false">
      <c r="A320" s="38" t="s">
        <v>429</v>
      </c>
      <c r="B320" s="38" t="n">
        <v>25</v>
      </c>
      <c r="C320" s="32" t="n">
        <f aca="false">B320+IF(H320="IV",-0.2,IF(H320="IP",-0.1,IF(H320="IM",0.1,IF(H320="SC",0.2,IF(H320="IC (cerebral)",-0.3,0)))))</f>
        <v>24.9</v>
      </c>
      <c r="D320" s="33" t="n">
        <f aca="false">VALUE(MID(AJ320,1,FIND(" ",AJ320)))</f>
        <v>0.54</v>
      </c>
      <c r="E320" s="34" t="n">
        <f aca="false">IF(G320="LD50 (median)",1,IF(G320="LDLo (lowest)",0,IF(G320="LD",-1,"")))</f>
        <v>1</v>
      </c>
      <c r="F320" s="34" t="n">
        <f aca="false">IF(O320="🐀 Rat",1,IF(O320="🐭 Mouse",2,IF(O320="🐕 Dog",3,IF(O320="🐵 Monkey",5,IF(O320="🐈 Cat",4,IF(O320="🐇 Rabbit",6,IF(O320="🕊 Pigeon",7,IF(O320="🐹 Guinea Pig",8,IF(O320="🐔 Chicken",9,IF(O320="🐸 Frog",10,IF(O320="🍼 Mammal",10,0)))))))))))</f>
        <v>2</v>
      </c>
      <c r="G320" s="39" t="s">
        <v>47</v>
      </c>
      <c r="H320" s="39" t="s">
        <v>16</v>
      </c>
      <c r="I320" s="14" t="str">
        <f aca="false">IF(H320="IC",-0.3,"")</f>
        <v/>
      </c>
      <c r="J320" s="14" t="str">
        <f aca="false">IF(H320="IV",-0.2,"")</f>
        <v/>
      </c>
      <c r="K320" s="14" t="n">
        <f aca="false">IF(H320="IP",-0.1,"")</f>
        <v>-0.1</v>
      </c>
      <c r="L320" s="14" t="str">
        <f aca="false">IF(H320="IM",0.1,"")</f>
        <v/>
      </c>
      <c r="M320" s="14" t="str">
        <f aca="false">IF(H320="SC",0.2,"")</f>
        <v/>
      </c>
      <c r="N320" s="15" t="str">
        <f aca="false">IF(H320="???",0.2,"")</f>
        <v/>
      </c>
      <c r="O320" s="40" t="s">
        <v>22</v>
      </c>
      <c r="P320" s="17" t="str">
        <f aca="false">IF(SUM(Q320:AI320)&gt;0,"",IF(SUM(Q320:AI320)=0,IF(O320&gt;0,1,"")))</f>
        <v/>
      </c>
      <c r="Q320" s="16" t="n">
        <f aca="false">IF(O320="🐭 Mouse",2,"")</f>
        <v>2</v>
      </c>
      <c r="R320" s="16" t="str">
        <f aca="false">IF(O320="🕊 Pigeon",7,"")</f>
        <v/>
      </c>
      <c r="S320" s="16" t="str">
        <f aca="false">IF(O320="🐇 Rabbit",6,"")</f>
        <v/>
      </c>
      <c r="T320" s="16" t="str">
        <f aca="false">IF(O320="🍼 Mammal",16,"")</f>
        <v/>
      </c>
      <c r="U320" s="16" t="str">
        <f aca="false">IF(O320="🐀 Rat",1,"")</f>
        <v/>
      </c>
      <c r="V320" s="16" t="str">
        <f aca="false">IF(O320="🐕 Dog",3,"")</f>
        <v/>
      </c>
      <c r="W320" s="16" t="str">
        <f aca="false">IF(O320="🐹 Guinea Pig",8,"")</f>
        <v/>
      </c>
      <c r="X320" s="16" t="str">
        <f aca="false">IF(O320="🐔 Chicken",9,"")</f>
        <v/>
      </c>
      <c r="Y320" s="16" t="str">
        <f aca="false">IF(O320="🐵 Monkey",5,"")</f>
        <v/>
      </c>
      <c r="Z320" s="16" t="str">
        <f aca="false">IF(O320="🐸 Frog",10,"")</f>
        <v/>
      </c>
      <c r="AA320" s="16" t="str">
        <f aca="false">IF(O320="🐈 Cat",4,"")</f>
        <v/>
      </c>
      <c r="AB320" s="16" t="str">
        <f aca="false">IF(O320="Gecko",15,"")</f>
        <v/>
      </c>
      <c r="AC320" s="16" t="str">
        <f aca="false">IF(O320="Skink",14,"")</f>
        <v/>
      </c>
      <c r="AD320" s="16" t="str">
        <f aca="false">IF(O320="🐄 Cattle",17,"")</f>
        <v/>
      </c>
      <c r="AE320" s="16" t="str">
        <f aca="false">IF(O320="🐷 Pig",19,"")</f>
        <v/>
      </c>
      <c r="AF320" s="16" t="str">
        <f aca="false">IF(O320="Squirrel",11,"")</f>
        <v/>
      </c>
      <c r="AG320" s="16" t="str">
        <f aca="false">IF(O320="🐝 Honey Bee",20,"")</f>
        <v/>
      </c>
      <c r="AH320" s="16" t="str">
        <f aca="false">IF(O320="🦆 Duck",12,"")</f>
        <v/>
      </c>
      <c r="AI320" s="16" t="str">
        <f aca="false">IF(O320="🐦 Bird",13,"")</f>
        <v/>
      </c>
      <c r="AJ320" s="41" t="s">
        <v>433</v>
      </c>
      <c r="AK320" s="40" t="s">
        <v>434</v>
      </c>
      <c r="AL320" s="42" t="s">
        <v>50</v>
      </c>
      <c r="AM320" s="40" t="s">
        <v>51</v>
      </c>
      <c r="AN320" s="40"/>
    </row>
    <row r="321" customFormat="false" ht="30" hidden="false" customHeight="true" outlineLevel="0" collapsed="false">
      <c r="A321" s="38" t="s">
        <v>429</v>
      </c>
      <c r="B321" s="38" t="n">
        <v>25</v>
      </c>
      <c r="C321" s="32" t="n">
        <f aca="false">B321+IF(H321="IV",-0.2,IF(H321="IP",-0.1,IF(H321="IM",0.1,IF(H321="SC",0.2,IF(H321="IC (cerebral)",-0.3,0)))))</f>
        <v>24.9</v>
      </c>
      <c r="D321" s="33" t="n">
        <f aca="false">VALUE(MID(AJ321,1,FIND(" ",AJ321)))</f>
        <v>1</v>
      </c>
      <c r="E321" s="34" t="n">
        <f aca="false">IF(G321="LD50 (median)",1,IF(G321="LDLo (lowest)",0,IF(G321="LD",-1,"")))</f>
        <v>1</v>
      </c>
      <c r="F321" s="34" t="n">
        <f aca="false">IF(O321="🐀 Rat",1,IF(O321="🐭 Mouse",2,IF(O321="🐕 Dog",3,IF(O321="🐵 Monkey",5,IF(O321="🐈 Cat",4,IF(O321="🐇 Rabbit",6,IF(O321="🕊 Pigeon",7,IF(O321="🐹 Guinea Pig",8,IF(O321="🐔 Chicken",9,IF(O321="🐸 Frog",10,IF(O321="🍼 Mammal",10,0)))))))))))</f>
        <v>2</v>
      </c>
      <c r="G321" s="39" t="s">
        <v>47</v>
      </c>
      <c r="H321" s="39" t="s">
        <v>16</v>
      </c>
      <c r="I321" s="14" t="str">
        <f aca="false">IF(H321="IC",-0.3,"")</f>
        <v/>
      </c>
      <c r="J321" s="14" t="str">
        <f aca="false">IF(H321="IV",-0.2,"")</f>
        <v/>
      </c>
      <c r="K321" s="14" t="n">
        <f aca="false">IF(H321="IP",-0.1,"")</f>
        <v>-0.1</v>
      </c>
      <c r="L321" s="14" t="str">
        <f aca="false">IF(H321="IM",0.1,"")</f>
        <v/>
      </c>
      <c r="M321" s="14" t="str">
        <f aca="false">IF(H321="SC",0.2,"")</f>
        <v/>
      </c>
      <c r="N321" s="15" t="str">
        <f aca="false">IF(H321="???",0.2,"")</f>
        <v/>
      </c>
      <c r="O321" s="40" t="s">
        <v>22</v>
      </c>
      <c r="P321" s="17" t="str">
        <f aca="false">IF(SUM(Q321:AI321)&gt;0,"",IF(SUM(Q321:AI321)=0,IF(O321&gt;0,1,"")))</f>
        <v/>
      </c>
      <c r="Q321" s="16" t="n">
        <f aca="false">IF(O321="🐭 Mouse",2,"")</f>
        <v>2</v>
      </c>
      <c r="R321" s="16" t="str">
        <f aca="false">IF(O321="🕊 Pigeon",7,"")</f>
        <v/>
      </c>
      <c r="S321" s="16" t="str">
        <f aca="false">IF(O321="🐇 Rabbit",6,"")</f>
        <v/>
      </c>
      <c r="T321" s="16" t="str">
        <f aca="false">IF(O321="🍼 Mammal",16,"")</f>
        <v/>
      </c>
      <c r="U321" s="16" t="str">
        <f aca="false">IF(O321="🐀 Rat",1,"")</f>
        <v/>
      </c>
      <c r="V321" s="16" t="str">
        <f aca="false">IF(O321="🐕 Dog",3,"")</f>
        <v/>
      </c>
      <c r="W321" s="16" t="str">
        <f aca="false">IF(O321="🐹 Guinea Pig",8,"")</f>
        <v/>
      </c>
      <c r="X321" s="16" t="str">
        <f aca="false">IF(O321="🐔 Chicken",9,"")</f>
        <v/>
      </c>
      <c r="Y321" s="16" t="str">
        <f aca="false">IF(O321="🐵 Monkey",5,"")</f>
        <v/>
      </c>
      <c r="Z321" s="16" t="str">
        <f aca="false">IF(O321="🐸 Frog",10,"")</f>
        <v/>
      </c>
      <c r="AA321" s="16" t="str">
        <f aca="false">IF(O321="🐈 Cat",4,"")</f>
        <v/>
      </c>
      <c r="AB321" s="16" t="str">
        <f aca="false">IF(O321="Gecko",15,"")</f>
        <v/>
      </c>
      <c r="AC321" s="16" t="str">
        <f aca="false">IF(O321="Skink",14,"")</f>
        <v/>
      </c>
      <c r="AD321" s="16" t="str">
        <f aca="false">IF(O321="🐄 Cattle",17,"")</f>
        <v/>
      </c>
      <c r="AE321" s="16" t="str">
        <f aca="false">IF(O321="🐷 Pig",19,"")</f>
        <v/>
      </c>
      <c r="AF321" s="16" t="str">
        <f aca="false">IF(O321="Squirrel",11,"")</f>
        <v/>
      </c>
      <c r="AG321" s="16" t="str">
        <f aca="false">IF(O321="🐝 Honey Bee",20,"")</f>
        <v/>
      </c>
      <c r="AH321" s="16" t="str">
        <f aca="false">IF(O321="🦆 Duck",12,"")</f>
        <v/>
      </c>
      <c r="AI321" s="16" t="str">
        <f aca="false">IF(O321="🐦 Bird",13,"")</f>
        <v/>
      </c>
      <c r="AJ321" s="41" t="s">
        <v>129</v>
      </c>
      <c r="AK321" s="40" t="s">
        <v>435</v>
      </c>
      <c r="AL321" s="42" t="s">
        <v>50</v>
      </c>
      <c r="AM321" s="40" t="s">
        <v>51</v>
      </c>
      <c r="AN321" s="40"/>
    </row>
    <row r="322" customFormat="false" ht="15.75" hidden="false" customHeight="false" outlineLevel="0" collapsed="false">
      <c r="C322" s="32"/>
      <c r="D322" s="33"/>
      <c r="E322" s="34"/>
      <c r="F322" s="34"/>
      <c r="G322" s="0"/>
      <c r="H322" s="0"/>
      <c r="I322" s="14" t="str">
        <f aca="false">IF(H322="IC",-0.3,"")</f>
        <v/>
      </c>
      <c r="J322" s="14" t="str">
        <f aca="false">IF(H322="IV",-0.2,"")</f>
        <v/>
      </c>
      <c r="K322" s="14" t="str">
        <f aca="false">IF(H322="IP",-0.1,"")</f>
        <v/>
      </c>
      <c r="L322" s="14" t="str">
        <f aca="false">IF(H322="IM",0.1,"")</f>
        <v/>
      </c>
      <c r="M322" s="14" t="str">
        <f aca="false">IF(H322="SC",0.2,"")</f>
        <v/>
      </c>
      <c r="N322" s="15" t="str">
        <f aca="false">IF(H322="???",0.2,"")</f>
        <v/>
      </c>
      <c r="O322" s="0"/>
      <c r="P322" s="17" t="str">
        <f aca="false">IF(SUM(Q322:AI322)&gt;0,"",IF(SUM(Q322:AI322)=0,IF(O322&gt;0,1,"")))</f>
        <v/>
      </c>
      <c r="Q322" s="16" t="str">
        <f aca="false">IF(O322="🐭 Mouse",2,"")</f>
        <v/>
      </c>
      <c r="R322" s="16" t="str">
        <f aca="false">IF(O322="🕊 Pigeon",7,"")</f>
        <v/>
      </c>
      <c r="S322" s="16" t="str">
        <f aca="false">IF(O322="🐇 Rabbit",6,"")</f>
        <v/>
      </c>
      <c r="T322" s="16" t="str">
        <f aca="false">IF(O322="🍼 Mammal",16,"")</f>
        <v/>
      </c>
      <c r="U322" s="16" t="str">
        <f aca="false">IF(O322="🐀 Rat",1,"")</f>
        <v/>
      </c>
      <c r="V322" s="16" t="str">
        <f aca="false">IF(O322="🐕 Dog",3,"")</f>
        <v/>
      </c>
      <c r="W322" s="16" t="str">
        <f aca="false">IF(O322="🐹 Guinea Pig",8,"")</f>
        <v/>
      </c>
      <c r="X322" s="16" t="str">
        <f aca="false">IF(O322="🐔 Chicken",9,"")</f>
        <v/>
      </c>
      <c r="Y322" s="16" t="str">
        <f aca="false">IF(O322="🐵 Monkey",5,"")</f>
        <v/>
      </c>
      <c r="Z322" s="16" t="str">
        <f aca="false">IF(O322="🐸 Frog",10,"")</f>
        <v/>
      </c>
      <c r="AA322" s="16" t="str">
        <f aca="false">IF(O322="🐈 Cat",4,"")</f>
        <v/>
      </c>
      <c r="AB322" s="16" t="str">
        <f aca="false">IF(O322="Gecko",15,"")</f>
        <v/>
      </c>
      <c r="AC322" s="16" t="str">
        <f aca="false">IF(O322="Skink",14,"")</f>
        <v/>
      </c>
      <c r="AD322" s="16" t="str">
        <f aca="false">IF(O322="🐄 Cattle",17,"")</f>
        <v/>
      </c>
      <c r="AE322" s="16" t="str">
        <f aca="false">IF(O322="🐷 Pig",19,"")</f>
        <v/>
      </c>
      <c r="AF322" s="16" t="str">
        <f aca="false">IF(O322="Squirrel",11,"")</f>
        <v/>
      </c>
      <c r="AG322" s="16" t="str">
        <f aca="false">IF(O322="🐝 Honey Bee",20,"")</f>
        <v/>
      </c>
      <c r="AH322" s="16" t="str">
        <f aca="false">IF(O322="🦆 Duck",12,"")</f>
        <v/>
      </c>
      <c r="AI322" s="16" t="str">
        <f aca="false">IF(O322="🐦 Bird",13,"")</f>
        <v/>
      </c>
      <c r="AJ322" s="0"/>
      <c r="AK322" s="0"/>
      <c r="AL322" s="0"/>
      <c r="AM322" s="0"/>
      <c r="AN322" s="0"/>
    </row>
    <row r="323" customFormat="false" ht="15" hidden="false" customHeight="true" outlineLevel="0" collapsed="false">
      <c r="A323" s="38" t="s">
        <v>436</v>
      </c>
      <c r="B323" s="38" t="n">
        <v>26</v>
      </c>
      <c r="C323" s="32" t="n">
        <f aca="false">B323+IF(H323="IV",-0.2,IF(H323="IP",-0.1,IF(H323="IM",0.1,IF(H323="SC",0.2,IF(H323="IC (cerebral)",-0.3,0)))))</f>
        <v>25.8</v>
      </c>
      <c r="D323" s="33" t="n">
        <f aca="false">VALUE(MID(AJ323,1,FIND(" ",AJ323)))</f>
        <v>0.125</v>
      </c>
      <c r="E323" s="34" t="n">
        <f aca="false">IF(G323="LD50 (median)",1,IF(G323="LDLo (lowest)",0,IF(G323="LD",-1,"")))</f>
        <v>1</v>
      </c>
      <c r="F323" s="34" t="n">
        <f aca="false">IF(O323="🐀 Rat",1,IF(O323="🐭 Mouse",2,IF(O323="🐕 Dog",3,IF(O323="🐵 Monkey",5,IF(O323="🐈 Cat",4,IF(O323="🐇 Rabbit",6,IF(O323="🕊 Pigeon",7,IF(O323="🐹 Guinea Pig",8,IF(O323="🐔 Chicken",9,IF(O323="🐸 Frog",10,IF(O323="🍼 Mammal",10,0)))))))))))</f>
        <v>2</v>
      </c>
      <c r="G323" s="39" t="s">
        <v>47</v>
      </c>
      <c r="H323" s="39" t="s">
        <v>15</v>
      </c>
      <c r="I323" s="14" t="str">
        <f aca="false">IF(H323="IC",-0.3,"")</f>
        <v/>
      </c>
      <c r="J323" s="14" t="n">
        <f aca="false">IF(H323="IV",-0.2,"")</f>
        <v>-0.2</v>
      </c>
      <c r="K323" s="14" t="str">
        <f aca="false">IF(H323="IP",-0.1,"")</f>
        <v/>
      </c>
      <c r="L323" s="14" t="str">
        <f aca="false">IF(H323="IM",0.1,"")</f>
        <v/>
      </c>
      <c r="M323" s="14" t="str">
        <f aca="false">IF(H323="SC",0.2,"")</f>
        <v/>
      </c>
      <c r="N323" s="15" t="str">
        <f aca="false">IF(H323="???",0.2,"")</f>
        <v/>
      </c>
      <c r="O323" s="40" t="s">
        <v>22</v>
      </c>
      <c r="P323" s="17" t="str">
        <f aca="false">IF(SUM(Q323:AI323)&gt;0,"",IF(SUM(Q323:AI323)=0,IF(O323&gt;0,1,"")))</f>
        <v/>
      </c>
      <c r="Q323" s="16" t="n">
        <f aca="false">IF(O323="🐭 Mouse",2,"")</f>
        <v>2</v>
      </c>
      <c r="R323" s="16" t="str">
        <f aca="false">IF(O323="🕊 Pigeon",7,"")</f>
        <v/>
      </c>
      <c r="S323" s="16" t="str">
        <f aca="false">IF(O323="🐇 Rabbit",6,"")</f>
        <v/>
      </c>
      <c r="T323" s="16" t="str">
        <f aca="false">IF(O323="🍼 Mammal",16,"")</f>
        <v/>
      </c>
      <c r="U323" s="16" t="str">
        <f aca="false">IF(O323="🐀 Rat",1,"")</f>
        <v/>
      </c>
      <c r="V323" s="16" t="str">
        <f aca="false">IF(O323="🐕 Dog",3,"")</f>
        <v/>
      </c>
      <c r="W323" s="16" t="str">
        <f aca="false">IF(O323="🐹 Guinea Pig",8,"")</f>
        <v/>
      </c>
      <c r="X323" s="16" t="str">
        <f aca="false">IF(O323="🐔 Chicken",9,"")</f>
        <v/>
      </c>
      <c r="Y323" s="16" t="str">
        <f aca="false">IF(O323="🐵 Monkey",5,"")</f>
        <v/>
      </c>
      <c r="Z323" s="16" t="str">
        <f aca="false">IF(O323="🐸 Frog",10,"")</f>
        <v/>
      </c>
      <c r="AA323" s="16" t="str">
        <f aca="false">IF(O323="🐈 Cat",4,"")</f>
        <v/>
      </c>
      <c r="AB323" s="16" t="str">
        <f aca="false">IF(O323="Gecko",15,"")</f>
        <v/>
      </c>
      <c r="AC323" s="16" t="str">
        <f aca="false">IF(O323="Skink",14,"")</f>
        <v/>
      </c>
      <c r="AD323" s="16" t="str">
        <f aca="false">IF(O323="🐄 Cattle",17,"")</f>
        <v/>
      </c>
      <c r="AE323" s="16" t="str">
        <f aca="false">IF(O323="🐷 Pig",19,"")</f>
        <v/>
      </c>
      <c r="AF323" s="16" t="str">
        <f aca="false">IF(O323="Squirrel",11,"")</f>
        <v/>
      </c>
      <c r="AG323" s="16" t="str">
        <f aca="false">IF(O323="🐝 Honey Bee",20,"")</f>
        <v/>
      </c>
      <c r="AH323" s="16" t="str">
        <f aca="false">IF(O323="🦆 Duck",12,"")</f>
        <v/>
      </c>
      <c r="AI323" s="16" t="str">
        <f aca="false">IF(O323="🐦 Bird",13,"")</f>
        <v/>
      </c>
      <c r="AJ323" s="41" t="s">
        <v>287</v>
      </c>
      <c r="AK323" s="40" t="s">
        <v>437</v>
      </c>
      <c r="AL323" s="42" t="s">
        <v>50</v>
      </c>
      <c r="AM323" s="40" t="s">
        <v>51</v>
      </c>
      <c r="AN323" s="40"/>
    </row>
    <row r="324" customFormat="false" ht="105" hidden="false" customHeight="true" outlineLevel="0" collapsed="false">
      <c r="A324" s="38" t="s">
        <v>436</v>
      </c>
      <c r="B324" s="38" t="n">
        <v>26</v>
      </c>
      <c r="C324" s="32" t="n">
        <f aca="false">B324+IF(H324="IV",-0.2,IF(H324="IP",-0.1,IF(H324="IM",0.1,IF(H324="SC",0.2,IF(H324="IC (cerebral)",-0.3,0)))))</f>
        <v>25.8</v>
      </c>
      <c r="D324" s="33" t="n">
        <f aca="false">VALUE(MID(AJ324,1,FIND(" ",AJ324)))</f>
        <v>0.13</v>
      </c>
      <c r="E324" s="34" t="n">
        <f aca="false">IF(G324="LD50 (median)",1,IF(G324="LDLo (lowest)",0,IF(G324="LD",-1,"")))</f>
        <v>1</v>
      </c>
      <c r="F324" s="34" t="n">
        <f aca="false">IF(O324="🐀 Rat",1,IF(O324="🐭 Mouse",2,IF(O324="🐕 Dog",3,IF(O324="🐵 Monkey",5,IF(O324="🐈 Cat",4,IF(O324="🐇 Rabbit",6,IF(O324="🕊 Pigeon",7,IF(O324="🐹 Guinea Pig",8,IF(O324="🐔 Chicken",9,IF(O324="🐸 Frog",10,IF(O324="🍼 Mammal",10,0)))))))))))</f>
        <v>2</v>
      </c>
      <c r="G324" s="39" t="s">
        <v>47</v>
      </c>
      <c r="H324" s="39" t="s">
        <v>15</v>
      </c>
      <c r="I324" s="14" t="str">
        <f aca="false">IF(H324="IC",-0.3,"")</f>
        <v/>
      </c>
      <c r="J324" s="14" t="n">
        <f aca="false">IF(H324="IV",-0.2,"")</f>
        <v>-0.2</v>
      </c>
      <c r="K324" s="14" t="str">
        <f aca="false">IF(H324="IP",-0.1,"")</f>
        <v/>
      </c>
      <c r="L324" s="14" t="str">
        <f aca="false">IF(H324="IM",0.1,"")</f>
        <v/>
      </c>
      <c r="M324" s="14" t="str">
        <f aca="false">IF(H324="SC",0.2,"")</f>
        <v/>
      </c>
      <c r="N324" s="15" t="str">
        <f aca="false">IF(H324="???",0.2,"")</f>
        <v/>
      </c>
      <c r="O324" s="40" t="s">
        <v>22</v>
      </c>
      <c r="P324" s="17" t="str">
        <f aca="false">IF(SUM(Q324:AI324)&gt;0,"",IF(SUM(Q324:AI324)=0,IF(O324&gt;0,1,"")))</f>
        <v/>
      </c>
      <c r="Q324" s="16" t="n">
        <f aca="false">IF(O324="🐭 Mouse",2,"")</f>
        <v>2</v>
      </c>
      <c r="R324" s="16" t="str">
        <f aca="false">IF(O324="🕊 Pigeon",7,"")</f>
        <v/>
      </c>
      <c r="S324" s="16" t="str">
        <f aca="false">IF(O324="🐇 Rabbit",6,"")</f>
        <v/>
      </c>
      <c r="T324" s="16" t="str">
        <f aca="false">IF(O324="🍼 Mammal",16,"")</f>
        <v/>
      </c>
      <c r="U324" s="16" t="str">
        <f aca="false">IF(O324="🐀 Rat",1,"")</f>
        <v/>
      </c>
      <c r="V324" s="16" t="str">
        <f aca="false">IF(O324="🐕 Dog",3,"")</f>
        <v/>
      </c>
      <c r="W324" s="16" t="str">
        <f aca="false">IF(O324="🐹 Guinea Pig",8,"")</f>
        <v/>
      </c>
      <c r="X324" s="16" t="str">
        <f aca="false">IF(O324="🐔 Chicken",9,"")</f>
        <v/>
      </c>
      <c r="Y324" s="16" t="str">
        <f aca="false">IF(O324="🐵 Monkey",5,"")</f>
        <v/>
      </c>
      <c r="Z324" s="16" t="str">
        <f aca="false">IF(O324="🐸 Frog",10,"")</f>
        <v/>
      </c>
      <c r="AA324" s="16" t="str">
        <f aca="false">IF(O324="🐈 Cat",4,"")</f>
        <v/>
      </c>
      <c r="AB324" s="16" t="str">
        <f aca="false">IF(O324="Gecko",15,"")</f>
        <v/>
      </c>
      <c r="AC324" s="16" t="str">
        <f aca="false">IF(O324="Skink",14,"")</f>
        <v/>
      </c>
      <c r="AD324" s="16" t="str">
        <f aca="false">IF(O324="🐄 Cattle",17,"")</f>
        <v/>
      </c>
      <c r="AE324" s="16" t="str">
        <f aca="false">IF(O324="🐷 Pig",19,"")</f>
        <v/>
      </c>
      <c r="AF324" s="16" t="str">
        <f aca="false">IF(O324="Squirrel",11,"")</f>
        <v/>
      </c>
      <c r="AG324" s="16" t="str">
        <f aca="false">IF(O324="🐝 Honey Bee",20,"")</f>
        <v/>
      </c>
      <c r="AH324" s="16" t="str">
        <f aca="false">IF(O324="🦆 Duck",12,"")</f>
        <v/>
      </c>
      <c r="AI324" s="16" t="str">
        <f aca="false">IF(O324="🐦 Bird",13,"")</f>
        <v/>
      </c>
      <c r="AJ324" s="41" t="s">
        <v>211</v>
      </c>
      <c r="AK324" s="40" t="s">
        <v>438</v>
      </c>
      <c r="AL324" s="42" t="s">
        <v>318</v>
      </c>
      <c r="AM324" s="40" t="s">
        <v>51</v>
      </c>
      <c r="AN324" s="40"/>
    </row>
    <row r="325" customFormat="false" ht="105" hidden="false" customHeight="true" outlineLevel="0" collapsed="false">
      <c r="A325" s="38" t="s">
        <v>436</v>
      </c>
      <c r="B325" s="38" t="n">
        <v>26</v>
      </c>
      <c r="C325" s="32" t="n">
        <f aca="false">B325+IF(H325="IV",-0.2,IF(H325="IP",-0.1,IF(H325="IM",0.1,IF(H325="SC",0.2,IF(H325="IC (cerebral)",-0.3,0)))))</f>
        <v>25.8</v>
      </c>
      <c r="D325" s="33" t="n">
        <f aca="false">VALUE(MID(AJ325,1,FIND(" ",AJ325)))</f>
        <v>6.5</v>
      </c>
      <c r="E325" s="34" t="n">
        <f aca="false">IF(G325="LD50 (median)",1,IF(G325="LDLo (lowest)",0,IF(G325="LD",-1,"")))</f>
        <v>1</v>
      </c>
      <c r="F325" s="34" t="n">
        <f aca="false">IF(O325="🐀 Rat",1,IF(O325="🐭 Mouse",2,IF(O325="🐕 Dog",3,IF(O325="🐵 Monkey",5,IF(O325="🐈 Cat",4,IF(O325="🐇 Rabbit",6,IF(O325="🕊 Pigeon",7,IF(O325="🐹 Guinea Pig",8,IF(O325="🐔 Chicken",9,IF(O325="🐸 Frog",10,IF(O325="🍼 Mammal",10,0)))))))))))</f>
        <v>2</v>
      </c>
      <c r="G325" s="39" t="s">
        <v>47</v>
      </c>
      <c r="H325" s="39" t="s">
        <v>15</v>
      </c>
      <c r="I325" s="14" t="str">
        <f aca="false">IF(H325="IC",-0.3,"")</f>
        <v/>
      </c>
      <c r="J325" s="14" t="n">
        <f aca="false">IF(H325="IV",-0.2,"")</f>
        <v>-0.2</v>
      </c>
      <c r="K325" s="14" t="str">
        <f aca="false">IF(H325="IP",-0.1,"")</f>
        <v/>
      </c>
      <c r="L325" s="14" t="str">
        <f aca="false">IF(H325="IM",0.1,"")</f>
        <v/>
      </c>
      <c r="M325" s="14" t="str">
        <f aca="false">IF(H325="SC",0.2,"")</f>
        <v/>
      </c>
      <c r="N325" s="15" t="str">
        <f aca="false">IF(H325="???",0.2,"")</f>
        <v/>
      </c>
      <c r="O325" s="40" t="s">
        <v>22</v>
      </c>
      <c r="P325" s="17" t="str">
        <f aca="false">IF(SUM(Q325:AI325)&gt;0,"",IF(SUM(Q325:AI325)=0,IF(O325&gt;0,1,"")))</f>
        <v/>
      </c>
      <c r="Q325" s="16" t="n">
        <f aca="false">IF(O325="🐭 Mouse",2,"")</f>
        <v>2</v>
      </c>
      <c r="R325" s="16" t="str">
        <f aca="false">IF(O325="🕊 Pigeon",7,"")</f>
        <v/>
      </c>
      <c r="S325" s="16" t="str">
        <f aca="false">IF(O325="🐇 Rabbit",6,"")</f>
        <v/>
      </c>
      <c r="T325" s="16" t="str">
        <f aca="false">IF(O325="🍼 Mammal",16,"")</f>
        <v/>
      </c>
      <c r="U325" s="16" t="str">
        <f aca="false">IF(O325="🐀 Rat",1,"")</f>
        <v/>
      </c>
      <c r="V325" s="16" t="str">
        <f aca="false">IF(O325="🐕 Dog",3,"")</f>
        <v/>
      </c>
      <c r="W325" s="16" t="str">
        <f aca="false">IF(O325="🐹 Guinea Pig",8,"")</f>
        <v/>
      </c>
      <c r="X325" s="16" t="str">
        <f aca="false">IF(O325="🐔 Chicken",9,"")</f>
        <v/>
      </c>
      <c r="Y325" s="16" t="str">
        <f aca="false">IF(O325="🐵 Monkey",5,"")</f>
        <v/>
      </c>
      <c r="Z325" s="16" t="str">
        <f aca="false">IF(O325="🐸 Frog",10,"")</f>
        <v/>
      </c>
      <c r="AA325" s="16" t="str">
        <f aca="false">IF(O325="🐈 Cat",4,"")</f>
        <v/>
      </c>
      <c r="AB325" s="16" t="str">
        <f aca="false">IF(O325="Gecko",15,"")</f>
        <v/>
      </c>
      <c r="AC325" s="16" t="str">
        <f aca="false">IF(O325="Skink",14,"")</f>
        <v/>
      </c>
      <c r="AD325" s="16" t="str">
        <f aca="false">IF(O325="🐄 Cattle",17,"")</f>
        <v/>
      </c>
      <c r="AE325" s="16" t="str">
        <f aca="false">IF(O325="🐷 Pig",19,"")</f>
        <v/>
      </c>
      <c r="AF325" s="16" t="str">
        <f aca="false">IF(O325="Squirrel",11,"")</f>
        <v/>
      </c>
      <c r="AG325" s="16" t="str">
        <f aca="false">IF(O325="🐝 Honey Bee",20,"")</f>
        <v/>
      </c>
      <c r="AH325" s="16" t="str">
        <f aca="false">IF(O325="🦆 Duck",12,"")</f>
        <v/>
      </c>
      <c r="AI325" s="16" t="str">
        <f aca="false">IF(O325="🐦 Bird",13,"")</f>
        <v/>
      </c>
      <c r="AJ325" s="41" t="s">
        <v>439</v>
      </c>
      <c r="AK325" s="40" t="s">
        <v>440</v>
      </c>
      <c r="AL325" s="42" t="s">
        <v>318</v>
      </c>
      <c r="AM325" s="40" t="s">
        <v>51</v>
      </c>
      <c r="AN325" s="40"/>
    </row>
    <row r="326" customFormat="false" ht="30" hidden="false" customHeight="true" outlineLevel="0" collapsed="false">
      <c r="A326" s="38" t="s">
        <v>436</v>
      </c>
      <c r="B326" s="38" t="n">
        <v>26</v>
      </c>
      <c r="C326" s="32" t="n">
        <f aca="false">B326+IF(H326="IV",-0.2,IF(H326="IP",-0.1,IF(H326="IM",0.1,IF(H326="SC",0.2,IF(H326="IC (cerebral)",-0.3,0)))))</f>
        <v>25.8</v>
      </c>
      <c r="D326" s="33" t="n">
        <f aca="false">VALUE(MID(AJ326,1,FIND(" ",AJ326)))</f>
        <v>7.53</v>
      </c>
      <c r="E326" s="34" t="n">
        <f aca="false">IF(G326="LD50 (median)",1,IF(G326="LDLo (lowest)",0,IF(G326="LD",-1,"")))</f>
        <v>1</v>
      </c>
      <c r="F326" s="34" t="n">
        <f aca="false">IF(O326="🐀 Rat",1,IF(O326="🐭 Mouse",2,IF(O326="🐕 Dog",3,IF(O326="🐵 Monkey",5,IF(O326="🐈 Cat",4,IF(O326="🐇 Rabbit",6,IF(O326="🕊 Pigeon",7,IF(O326="🐹 Guinea Pig",8,IF(O326="🐔 Chicken",9,IF(O326="🐸 Frog",10,IF(O326="🍼 Mammal",10,0)))))))))))</f>
        <v>2</v>
      </c>
      <c r="G326" s="39" t="s">
        <v>47</v>
      </c>
      <c r="H326" s="39" t="s">
        <v>15</v>
      </c>
      <c r="I326" s="14" t="str">
        <f aca="false">IF(H326="IC",-0.3,"")</f>
        <v/>
      </c>
      <c r="J326" s="14" t="n">
        <f aca="false">IF(H326="IV",-0.2,"")</f>
        <v>-0.2</v>
      </c>
      <c r="K326" s="14" t="str">
        <f aca="false">IF(H326="IP",-0.1,"")</f>
        <v/>
      </c>
      <c r="L326" s="14" t="str">
        <f aca="false">IF(H326="IM",0.1,"")</f>
        <v/>
      </c>
      <c r="M326" s="14" t="str">
        <f aca="false">IF(H326="SC",0.2,"")</f>
        <v/>
      </c>
      <c r="N326" s="15" t="str">
        <f aca="false">IF(H326="???",0.2,"")</f>
        <v/>
      </c>
      <c r="O326" s="40" t="s">
        <v>22</v>
      </c>
      <c r="P326" s="17" t="str">
        <f aca="false">IF(SUM(Q326:AI326)&gt;0,"",IF(SUM(Q326:AI326)=0,IF(O326&gt;0,1,"")))</f>
        <v/>
      </c>
      <c r="Q326" s="16" t="n">
        <f aca="false">IF(O326="🐭 Mouse",2,"")</f>
        <v>2</v>
      </c>
      <c r="R326" s="16" t="str">
        <f aca="false">IF(O326="🕊 Pigeon",7,"")</f>
        <v/>
      </c>
      <c r="S326" s="16" t="str">
        <f aca="false">IF(O326="🐇 Rabbit",6,"")</f>
        <v/>
      </c>
      <c r="T326" s="16" t="str">
        <f aca="false">IF(O326="🍼 Mammal",16,"")</f>
        <v/>
      </c>
      <c r="U326" s="16" t="str">
        <f aca="false">IF(O326="🐀 Rat",1,"")</f>
        <v/>
      </c>
      <c r="V326" s="16" t="str">
        <f aca="false">IF(O326="🐕 Dog",3,"")</f>
        <v/>
      </c>
      <c r="W326" s="16" t="str">
        <f aca="false">IF(O326="🐹 Guinea Pig",8,"")</f>
        <v/>
      </c>
      <c r="X326" s="16" t="str">
        <f aca="false">IF(O326="🐔 Chicken",9,"")</f>
        <v/>
      </c>
      <c r="Y326" s="16" t="str">
        <f aca="false">IF(O326="🐵 Monkey",5,"")</f>
        <v/>
      </c>
      <c r="Z326" s="16" t="str">
        <f aca="false">IF(O326="🐸 Frog",10,"")</f>
        <v/>
      </c>
      <c r="AA326" s="16" t="str">
        <f aca="false">IF(O326="🐈 Cat",4,"")</f>
        <v/>
      </c>
      <c r="AB326" s="16" t="str">
        <f aca="false">IF(O326="Gecko",15,"")</f>
        <v/>
      </c>
      <c r="AC326" s="16" t="str">
        <f aca="false">IF(O326="Skink",14,"")</f>
        <v/>
      </c>
      <c r="AD326" s="16" t="str">
        <f aca="false">IF(O326="🐄 Cattle",17,"")</f>
        <v/>
      </c>
      <c r="AE326" s="16" t="str">
        <f aca="false">IF(O326="🐷 Pig",19,"")</f>
        <v/>
      </c>
      <c r="AF326" s="16" t="str">
        <f aca="false">IF(O326="Squirrel",11,"")</f>
        <v/>
      </c>
      <c r="AG326" s="16" t="str">
        <f aca="false">IF(O326="🐝 Honey Bee",20,"")</f>
        <v/>
      </c>
      <c r="AH326" s="16" t="str">
        <f aca="false">IF(O326="🦆 Duck",12,"")</f>
        <v/>
      </c>
      <c r="AI326" s="16" t="str">
        <f aca="false">IF(O326="🐦 Bird",13,"")</f>
        <v/>
      </c>
      <c r="AJ326" s="41" t="s">
        <v>441</v>
      </c>
      <c r="AK326" s="40"/>
      <c r="AL326" s="42" t="s">
        <v>76</v>
      </c>
      <c r="AM326" s="40" t="s">
        <v>59</v>
      </c>
      <c r="AN326" s="40" t="s">
        <v>442</v>
      </c>
    </row>
    <row r="327" customFormat="false" ht="15.75" hidden="false" customHeight="false" outlineLevel="0" collapsed="false">
      <c r="C327" s="32"/>
      <c r="D327" s="33"/>
      <c r="E327" s="34"/>
      <c r="F327" s="34"/>
      <c r="G327" s="0"/>
      <c r="H327" s="0"/>
      <c r="I327" s="14" t="str">
        <f aca="false">IF(H327="IC",-0.3,"")</f>
        <v/>
      </c>
      <c r="J327" s="14" t="str">
        <f aca="false">IF(H327="IV",-0.2,"")</f>
        <v/>
      </c>
      <c r="K327" s="14" t="str">
        <f aca="false">IF(H327="IP",-0.1,"")</f>
        <v/>
      </c>
      <c r="L327" s="14" t="str">
        <f aca="false">IF(H327="IM",0.1,"")</f>
        <v/>
      </c>
      <c r="M327" s="14" t="str">
        <f aca="false">IF(H327="SC",0.2,"")</f>
        <v/>
      </c>
      <c r="N327" s="15" t="str">
        <f aca="false">IF(H327="???",0.2,"")</f>
        <v/>
      </c>
      <c r="O327" s="0"/>
      <c r="P327" s="17" t="str">
        <f aca="false">IF(SUM(Q327:AI327)&gt;0,"",IF(SUM(Q327:AI327)=0,IF(O327&gt;0,1,"")))</f>
        <v/>
      </c>
      <c r="Q327" s="16" t="str">
        <f aca="false">IF(O327="🐭 Mouse",2,"")</f>
        <v/>
      </c>
      <c r="R327" s="16" t="str">
        <f aca="false">IF(O327="🕊 Pigeon",7,"")</f>
        <v/>
      </c>
      <c r="S327" s="16" t="str">
        <f aca="false">IF(O327="🐇 Rabbit",6,"")</f>
        <v/>
      </c>
      <c r="T327" s="16" t="str">
        <f aca="false">IF(O327="🍼 Mammal",16,"")</f>
        <v/>
      </c>
      <c r="U327" s="16" t="str">
        <f aca="false">IF(O327="🐀 Rat",1,"")</f>
        <v/>
      </c>
      <c r="V327" s="16" t="str">
        <f aca="false">IF(O327="🐕 Dog",3,"")</f>
        <v/>
      </c>
      <c r="W327" s="16" t="str">
        <f aca="false">IF(O327="🐹 Guinea Pig",8,"")</f>
        <v/>
      </c>
      <c r="X327" s="16" t="str">
        <f aca="false">IF(O327="🐔 Chicken",9,"")</f>
        <v/>
      </c>
      <c r="Y327" s="16" t="str">
        <f aca="false">IF(O327="🐵 Monkey",5,"")</f>
        <v/>
      </c>
      <c r="Z327" s="16" t="str">
        <f aca="false">IF(O327="🐸 Frog",10,"")</f>
        <v/>
      </c>
      <c r="AA327" s="16" t="str">
        <f aca="false">IF(O327="🐈 Cat",4,"")</f>
        <v/>
      </c>
      <c r="AB327" s="16" t="str">
        <f aca="false">IF(O327="Gecko",15,"")</f>
        <v/>
      </c>
      <c r="AC327" s="16" t="str">
        <f aca="false">IF(O327="Skink",14,"")</f>
        <v/>
      </c>
      <c r="AD327" s="16" t="str">
        <f aca="false">IF(O327="🐄 Cattle",17,"")</f>
        <v/>
      </c>
      <c r="AE327" s="16" t="str">
        <f aca="false">IF(O327="🐷 Pig",19,"")</f>
        <v/>
      </c>
      <c r="AF327" s="16" t="str">
        <f aca="false">IF(O327="Squirrel",11,"")</f>
        <v/>
      </c>
      <c r="AG327" s="16" t="str">
        <f aca="false">IF(O327="🐝 Honey Bee",20,"")</f>
        <v/>
      </c>
      <c r="AH327" s="16" t="str">
        <f aca="false">IF(O327="🦆 Duck",12,"")</f>
        <v/>
      </c>
      <c r="AI327" s="16" t="str">
        <f aca="false">IF(O327="🐦 Bird",13,"")</f>
        <v/>
      </c>
      <c r="AJ327" s="0"/>
      <c r="AK327" s="0"/>
      <c r="AL327" s="0"/>
      <c r="AM327" s="0"/>
      <c r="AN327" s="0"/>
    </row>
    <row r="328" customFormat="false" ht="30.75" hidden="false" customHeight="false" outlineLevel="0" collapsed="false">
      <c r="A328" s="43" t="s">
        <v>443</v>
      </c>
      <c r="B328" s="43" t="n">
        <v>27</v>
      </c>
      <c r="C328" s="32" t="n">
        <f aca="false">B328+IF(H328="IV",-0.2,IF(H328="IP",-0.1,IF(H328="IM",0.1,IF(H328="SC",0.2,IF(H328="IC (cerebral)",-0.3,0)))))</f>
        <v>26.8</v>
      </c>
      <c r="D328" s="33" t="n">
        <f aca="false">VALUE(MID(AJ328,1,FIND(" ",AJ328)))</f>
        <v>0.125</v>
      </c>
      <c r="E328" s="34" t="n">
        <f aca="false">IF(G328="LD50 (median)",1,IF(G328="LDLo (lowest)",0,IF(G328="LD",-1,"")))</f>
        <v>0</v>
      </c>
      <c r="F328" s="34" t="n">
        <f aca="false">IF(O328="🐀 Rat",1,IF(O328="🐭 Mouse",2,IF(O328="🐕 Dog",3,IF(O328="🐵 Monkey",5,IF(O328="🐈 Cat",4,IF(O328="🐇 Rabbit",6,IF(O328="🕊 Pigeon",7,IF(O328="🐹 Guinea Pig",8,IF(O328="🐔 Chicken",9,IF(O328="🐸 Frog",10,IF(O328="🍼 Mammal",10,0)))))))))))</f>
        <v>2</v>
      </c>
      <c r="G328" s="44" t="s">
        <v>53</v>
      </c>
      <c r="H328" s="44" t="s">
        <v>15</v>
      </c>
      <c r="I328" s="14" t="str">
        <f aca="false">IF(H328="IC",-0.3,"")</f>
        <v/>
      </c>
      <c r="J328" s="14" t="n">
        <f aca="false">IF(H328="IV",-0.2,"")</f>
        <v>-0.2</v>
      </c>
      <c r="K328" s="14" t="str">
        <f aca="false">IF(H328="IP",-0.1,"")</f>
        <v/>
      </c>
      <c r="L328" s="14" t="str">
        <f aca="false">IF(H328="IM",0.1,"")</f>
        <v/>
      </c>
      <c r="M328" s="14" t="str">
        <f aca="false">IF(H328="SC",0.2,"")</f>
        <v/>
      </c>
      <c r="N328" s="15" t="str">
        <f aca="false">IF(H328="???",0.2,"")</f>
        <v/>
      </c>
      <c r="O328" s="45" t="s">
        <v>22</v>
      </c>
      <c r="P328" s="17" t="str">
        <f aca="false">IF(SUM(Q328:AI328)&gt;0,"",IF(SUM(Q328:AI328)=0,IF(O328&gt;0,1,"")))</f>
        <v/>
      </c>
      <c r="Q328" s="16" t="n">
        <f aca="false">IF(O328="🐭 Mouse",2,"")</f>
        <v>2</v>
      </c>
      <c r="R328" s="16" t="str">
        <f aca="false">IF(O328="🕊 Pigeon",7,"")</f>
        <v/>
      </c>
      <c r="S328" s="16" t="str">
        <f aca="false">IF(O328="🐇 Rabbit",6,"")</f>
        <v/>
      </c>
      <c r="T328" s="16" t="str">
        <f aca="false">IF(O328="🍼 Mammal",16,"")</f>
        <v/>
      </c>
      <c r="U328" s="16" t="str">
        <f aca="false">IF(O328="🐀 Rat",1,"")</f>
        <v/>
      </c>
      <c r="V328" s="16" t="str">
        <f aca="false">IF(O328="🐕 Dog",3,"")</f>
        <v/>
      </c>
      <c r="W328" s="16" t="str">
        <f aca="false">IF(O328="🐹 Guinea Pig",8,"")</f>
        <v/>
      </c>
      <c r="X328" s="16" t="str">
        <f aca="false">IF(O328="🐔 Chicken",9,"")</f>
        <v/>
      </c>
      <c r="Y328" s="16" t="str">
        <f aca="false">IF(O328="🐵 Monkey",5,"")</f>
        <v/>
      </c>
      <c r="Z328" s="16" t="str">
        <f aca="false">IF(O328="🐸 Frog",10,"")</f>
        <v/>
      </c>
      <c r="AA328" s="16" t="str">
        <f aca="false">IF(O328="🐈 Cat",4,"")</f>
        <v/>
      </c>
      <c r="AB328" s="16" t="str">
        <f aca="false">IF(O328="Gecko",15,"")</f>
        <v/>
      </c>
      <c r="AC328" s="16" t="str">
        <f aca="false">IF(O328="Skink",14,"")</f>
        <v/>
      </c>
      <c r="AD328" s="16" t="str">
        <f aca="false">IF(O328="🐄 Cattle",17,"")</f>
        <v/>
      </c>
      <c r="AE328" s="16" t="str">
        <f aca="false">IF(O328="🐷 Pig",19,"")</f>
        <v/>
      </c>
      <c r="AF328" s="16" t="str">
        <f aca="false">IF(O328="Squirrel",11,"")</f>
        <v/>
      </c>
      <c r="AG328" s="16" t="str">
        <f aca="false">IF(O328="🐝 Honey Bee",20,"")</f>
        <v/>
      </c>
      <c r="AH328" s="16" t="str">
        <f aca="false">IF(O328="🦆 Duck",12,"")</f>
        <v/>
      </c>
      <c r="AI328" s="16" t="str">
        <f aca="false">IF(O328="🐦 Bird",13,"")</f>
        <v/>
      </c>
      <c r="AJ328" s="46" t="s">
        <v>287</v>
      </c>
      <c r="AK328" s="45" t="s">
        <v>444</v>
      </c>
      <c r="AL328" s="47" t="s">
        <v>50</v>
      </c>
      <c r="AM328" s="45" t="s">
        <v>51</v>
      </c>
      <c r="AN328" s="45"/>
    </row>
    <row r="329" customFormat="false" ht="30" hidden="false" customHeight="true" outlineLevel="0" collapsed="false">
      <c r="A329" s="38" t="s">
        <v>443</v>
      </c>
      <c r="B329" s="43" t="n">
        <v>27</v>
      </c>
      <c r="C329" s="32" t="n">
        <f aca="false">B329+IF(H329="IV",-0.2,IF(H329="IP",-0.1,IF(H329="IM",0.1,IF(H329="SC",0.2,IF(H329="IC (cerebral)",-0.3,0)))))</f>
        <v>26.9</v>
      </c>
      <c r="D329" s="33" t="n">
        <f aca="false">VALUE(MID(AJ329,1,FIND(" ",AJ329)))</f>
        <v>0.125</v>
      </c>
      <c r="E329" s="34" t="n">
        <f aca="false">IF(G329="LD50 (median)",1,IF(G329="LDLo (lowest)",0,IF(G329="LD",-1,"")))</f>
        <v>0</v>
      </c>
      <c r="F329" s="34" t="n">
        <f aca="false">IF(O329="🐀 Rat",1,IF(O329="🐭 Mouse",2,IF(O329="🐕 Dog",3,IF(O329="🐵 Monkey",5,IF(O329="🐈 Cat",4,IF(O329="🐇 Rabbit",6,IF(O329="🕊 Pigeon",7,IF(O329="🐹 Guinea Pig",8,IF(O329="🐔 Chicken",9,IF(O329="🐸 Frog",10,IF(O329="🍼 Mammal",10,0)))))))))))</f>
        <v>2</v>
      </c>
      <c r="G329" s="39" t="s">
        <v>53</v>
      </c>
      <c r="H329" s="39" t="s">
        <v>16</v>
      </c>
      <c r="I329" s="14" t="str">
        <f aca="false">IF(H329="IC",-0.3,"")</f>
        <v/>
      </c>
      <c r="J329" s="14" t="str">
        <f aca="false">IF(H329="IV",-0.2,"")</f>
        <v/>
      </c>
      <c r="K329" s="14" t="n">
        <f aca="false">IF(H329="IP",-0.1,"")</f>
        <v>-0.1</v>
      </c>
      <c r="L329" s="14" t="str">
        <f aca="false">IF(H329="IM",0.1,"")</f>
        <v/>
      </c>
      <c r="M329" s="14" t="str">
        <f aca="false">IF(H329="SC",0.2,"")</f>
        <v/>
      </c>
      <c r="N329" s="15" t="str">
        <f aca="false">IF(H329="???",0.2,"")</f>
        <v/>
      </c>
      <c r="O329" s="40" t="s">
        <v>22</v>
      </c>
      <c r="P329" s="17" t="str">
        <f aca="false">IF(SUM(Q329:AI329)&gt;0,"",IF(SUM(Q329:AI329)=0,IF(O329&gt;0,1,"")))</f>
        <v/>
      </c>
      <c r="Q329" s="16" t="n">
        <f aca="false">IF(O329="🐭 Mouse",2,"")</f>
        <v>2</v>
      </c>
      <c r="R329" s="16" t="str">
        <f aca="false">IF(O329="🕊 Pigeon",7,"")</f>
        <v/>
      </c>
      <c r="S329" s="16" t="str">
        <f aca="false">IF(O329="🐇 Rabbit",6,"")</f>
        <v/>
      </c>
      <c r="T329" s="16" t="str">
        <f aca="false">IF(O329="🍼 Mammal",16,"")</f>
        <v/>
      </c>
      <c r="U329" s="16" t="str">
        <f aca="false">IF(O329="🐀 Rat",1,"")</f>
        <v/>
      </c>
      <c r="V329" s="16" t="str">
        <f aca="false">IF(O329="🐕 Dog",3,"")</f>
        <v/>
      </c>
      <c r="W329" s="16" t="str">
        <f aca="false">IF(O329="🐹 Guinea Pig",8,"")</f>
        <v/>
      </c>
      <c r="X329" s="16" t="str">
        <f aca="false">IF(O329="🐔 Chicken",9,"")</f>
        <v/>
      </c>
      <c r="Y329" s="16" t="str">
        <f aca="false">IF(O329="🐵 Monkey",5,"")</f>
        <v/>
      </c>
      <c r="Z329" s="16" t="str">
        <f aca="false">IF(O329="🐸 Frog",10,"")</f>
        <v/>
      </c>
      <c r="AA329" s="16" t="str">
        <f aca="false">IF(O329="🐈 Cat",4,"")</f>
        <v/>
      </c>
      <c r="AB329" s="16" t="str">
        <f aca="false">IF(O329="Gecko",15,"")</f>
        <v/>
      </c>
      <c r="AC329" s="16" t="str">
        <f aca="false">IF(O329="Skink",14,"")</f>
        <v/>
      </c>
      <c r="AD329" s="16" t="str">
        <f aca="false">IF(O329="🐄 Cattle",17,"")</f>
        <v/>
      </c>
      <c r="AE329" s="16" t="str">
        <f aca="false">IF(O329="🐷 Pig",19,"")</f>
        <v/>
      </c>
      <c r="AF329" s="16" t="str">
        <f aca="false">IF(O329="Squirrel",11,"")</f>
        <v/>
      </c>
      <c r="AG329" s="16" t="str">
        <f aca="false">IF(O329="🐝 Honey Bee",20,"")</f>
        <v/>
      </c>
      <c r="AH329" s="16" t="str">
        <f aca="false">IF(O329="🦆 Duck",12,"")</f>
        <v/>
      </c>
      <c r="AI329" s="16" t="str">
        <f aca="false">IF(O329="🐦 Bird",13,"")</f>
        <v/>
      </c>
      <c r="AJ329" s="41" t="s">
        <v>287</v>
      </c>
      <c r="AK329" s="40" t="s">
        <v>445</v>
      </c>
      <c r="AL329" s="42" t="s">
        <v>50</v>
      </c>
      <c r="AM329" s="40" t="s">
        <v>51</v>
      </c>
      <c r="AN329" s="40"/>
    </row>
    <row r="330" customFormat="false" ht="45" hidden="false" customHeight="true" outlineLevel="0" collapsed="false">
      <c r="A330" s="38" t="s">
        <v>443</v>
      </c>
      <c r="B330" s="43" t="n">
        <v>27</v>
      </c>
      <c r="C330" s="32" t="n">
        <f aca="false">B330+IF(H330="IV",-0.2,IF(H330="IP",-0.1,IF(H330="IM",0.1,IF(H330="SC",0.2,IF(H330="IC (cerebral)",-0.3,0)))))</f>
        <v>26.8</v>
      </c>
      <c r="D330" s="33" t="n">
        <f aca="false">VALUE(MID(AJ330,1,FIND(" ",AJ330)))</f>
        <v>0.13</v>
      </c>
      <c r="E330" s="34" t="n">
        <f aca="false">IF(G330="LD50 (median)",1,IF(G330="LDLo (lowest)",0,IF(G330="LD",-1,"")))</f>
        <v>1</v>
      </c>
      <c r="F330" s="34" t="n">
        <f aca="false">IF(O330="🐀 Rat",1,IF(O330="🐭 Mouse",2,IF(O330="🐕 Dog",3,IF(O330="🐵 Monkey",5,IF(O330="🐈 Cat",4,IF(O330="🐇 Rabbit",6,IF(O330="🕊 Pigeon",7,IF(O330="🐹 Guinea Pig",8,IF(O330="🐔 Chicken",9,IF(O330="🐸 Frog",10,IF(O330="🍼 Mammal",10,0)))))))))))</f>
        <v>2</v>
      </c>
      <c r="G330" s="39" t="s">
        <v>47</v>
      </c>
      <c r="H330" s="39" t="s">
        <v>15</v>
      </c>
      <c r="I330" s="14" t="str">
        <f aca="false">IF(H330="IC",-0.3,"")</f>
        <v/>
      </c>
      <c r="J330" s="14" t="n">
        <f aca="false">IF(H330="IV",-0.2,"")</f>
        <v>-0.2</v>
      </c>
      <c r="K330" s="14" t="str">
        <f aca="false">IF(H330="IP",-0.1,"")</f>
        <v/>
      </c>
      <c r="L330" s="14" t="str">
        <f aca="false">IF(H330="IM",0.1,"")</f>
        <v/>
      </c>
      <c r="M330" s="14" t="str">
        <f aca="false">IF(H330="SC",0.2,"")</f>
        <v/>
      </c>
      <c r="N330" s="15" t="str">
        <f aca="false">IF(H330="???",0.2,"")</f>
        <v/>
      </c>
      <c r="O330" s="40" t="s">
        <v>22</v>
      </c>
      <c r="P330" s="17" t="str">
        <f aca="false">IF(SUM(Q330:AI330)&gt;0,"",IF(SUM(Q330:AI330)=0,IF(O330&gt;0,1,"")))</f>
        <v/>
      </c>
      <c r="Q330" s="16" t="n">
        <f aca="false">IF(O330="🐭 Mouse",2,"")</f>
        <v>2</v>
      </c>
      <c r="R330" s="16" t="str">
        <f aca="false">IF(O330="🕊 Pigeon",7,"")</f>
        <v/>
      </c>
      <c r="S330" s="16" t="str">
        <f aca="false">IF(O330="🐇 Rabbit",6,"")</f>
        <v/>
      </c>
      <c r="T330" s="16" t="str">
        <f aca="false">IF(O330="🍼 Mammal",16,"")</f>
        <v/>
      </c>
      <c r="U330" s="16" t="str">
        <f aca="false">IF(O330="🐀 Rat",1,"")</f>
        <v/>
      </c>
      <c r="V330" s="16" t="str">
        <f aca="false">IF(O330="🐕 Dog",3,"")</f>
        <v/>
      </c>
      <c r="W330" s="16" t="str">
        <f aca="false">IF(O330="🐹 Guinea Pig",8,"")</f>
        <v/>
      </c>
      <c r="X330" s="16" t="str">
        <f aca="false">IF(O330="🐔 Chicken",9,"")</f>
        <v/>
      </c>
      <c r="Y330" s="16" t="str">
        <f aca="false">IF(O330="🐵 Monkey",5,"")</f>
        <v/>
      </c>
      <c r="Z330" s="16" t="str">
        <f aca="false">IF(O330="🐸 Frog",10,"")</f>
        <v/>
      </c>
      <c r="AA330" s="16" t="str">
        <f aca="false">IF(O330="🐈 Cat",4,"")</f>
        <v/>
      </c>
      <c r="AB330" s="16" t="str">
        <f aca="false">IF(O330="Gecko",15,"")</f>
        <v/>
      </c>
      <c r="AC330" s="16" t="str">
        <f aca="false">IF(O330="Skink",14,"")</f>
        <v/>
      </c>
      <c r="AD330" s="16" t="str">
        <f aca="false">IF(O330="🐄 Cattle",17,"")</f>
        <v/>
      </c>
      <c r="AE330" s="16" t="str">
        <f aca="false">IF(O330="🐷 Pig",19,"")</f>
        <v/>
      </c>
      <c r="AF330" s="16" t="str">
        <f aca="false">IF(O330="Squirrel",11,"")</f>
        <v/>
      </c>
      <c r="AG330" s="16" t="str">
        <f aca="false">IF(O330="🐝 Honey Bee",20,"")</f>
        <v/>
      </c>
      <c r="AH330" s="16" t="str">
        <f aca="false">IF(O330="🦆 Duck",12,"")</f>
        <v/>
      </c>
      <c r="AI330" s="16" t="str">
        <f aca="false">IF(O330="🐦 Bird",13,"")</f>
        <v/>
      </c>
      <c r="AJ330" s="41" t="s">
        <v>211</v>
      </c>
      <c r="AK330" s="40"/>
      <c r="AL330" s="42" t="s">
        <v>157</v>
      </c>
      <c r="AM330" s="40" t="s">
        <v>158</v>
      </c>
      <c r="AN330" s="40"/>
    </row>
    <row r="331" customFormat="false" ht="30" hidden="false" customHeight="true" outlineLevel="0" collapsed="false">
      <c r="A331" s="38" t="s">
        <v>443</v>
      </c>
      <c r="B331" s="43" t="n">
        <v>27</v>
      </c>
      <c r="C331" s="32" t="n">
        <f aca="false">B331+IF(H331="IV",-0.2,IF(H331="IP",-0.1,IF(H331="IM",0.1,IF(H331="SC",0.2,IF(H331="IC (cerebral)",-0.3,0)))))</f>
        <v>26.8</v>
      </c>
      <c r="D331" s="33" t="n">
        <f aca="false">VALUE(MID(AJ331,1,FIND(" ",AJ331)))</f>
        <v>0.13</v>
      </c>
      <c r="E331" s="34" t="n">
        <f aca="false">IF(G331="LD50 (median)",1,IF(G331="LDLo (lowest)",0,IF(G331="LD",-1,"")))</f>
        <v>0</v>
      </c>
      <c r="F331" s="34" t="n">
        <f aca="false">IF(O331="🐀 Rat",1,IF(O331="🐭 Mouse",2,IF(O331="🐕 Dog",3,IF(O331="🐵 Monkey",5,IF(O331="🐈 Cat",4,IF(O331="🐇 Rabbit",6,IF(O331="🕊 Pigeon",7,IF(O331="🐹 Guinea Pig",8,IF(O331="🐔 Chicken",9,IF(O331="🐸 Frog",10,IF(O331="🍼 Mammal",10,0)))))))))))</f>
        <v>2</v>
      </c>
      <c r="G331" s="39" t="s">
        <v>53</v>
      </c>
      <c r="H331" s="39" t="s">
        <v>15</v>
      </c>
      <c r="I331" s="14" t="str">
        <f aca="false">IF(H331="IC",-0.3,"")</f>
        <v/>
      </c>
      <c r="J331" s="14" t="n">
        <f aca="false">IF(H331="IV",-0.2,"")</f>
        <v>-0.2</v>
      </c>
      <c r="K331" s="14" t="str">
        <f aca="false">IF(H331="IP",-0.1,"")</f>
        <v/>
      </c>
      <c r="L331" s="14" t="str">
        <f aca="false">IF(H331="IM",0.1,"")</f>
        <v/>
      </c>
      <c r="M331" s="14" t="str">
        <f aca="false">IF(H331="SC",0.2,"")</f>
        <v/>
      </c>
      <c r="N331" s="15" t="str">
        <f aca="false">IF(H331="???",0.2,"")</f>
        <v/>
      </c>
      <c r="O331" s="40" t="s">
        <v>22</v>
      </c>
      <c r="P331" s="17" t="str">
        <f aca="false">IF(SUM(Q331:AI331)&gt;0,"",IF(SUM(Q331:AI331)=0,IF(O331&gt;0,1,"")))</f>
        <v/>
      </c>
      <c r="Q331" s="16" t="n">
        <f aca="false">IF(O331="🐭 Mouse",2,"")</f>
        <v>2</v>
      </c>
      <c r="R331" s="16" t="str">
        <f aca="false">IF(O331="🕊 Pigeon",7,"")</f>
        <v/>
      </c>
      <c r="S331" s="16" t="str">
        <f aca="false">IF(O331="🐇 Rabbit",6,"")</f>
        <v/>
      </c>
      <c r="T331" s="16" t="str">
        <f aca="false">IF(O331="🍼 Mammal",16,"")</f>
        <v/>
      </c>
      <c r="U331" s="16" t="str">
        <f aca="false">IF(O331="🐀 Rat",1,"")</f>
        <v/>
      </c>
      <c r="V331" s="16" t="str">
        <f aca="false">IF(O331="🐕 Dog",3,"")</f>
        <v/>
      </c>
      <c r="W331" s="16" t="str">
        <f aca="false">IF(O331="🐹 Guinea Pig",8,"")</f>
        <v/>
      </c>
      <c r="X331" s="16" t="str">
        <f aca="false">IF(O331="🐔 Chicken",9,"")</f>
        <v/>
      </c>
      <c r="Y331" s="16" t="str">
        <f aca="false">IF(O331="🐵 Monkey",5,"")</f>
        <v/>
      </c>
      <c r="Z331" s="16" t="str">
        <f aca="false">IF(O331="🐸 Frog",10,"")</f>
        <v/>
      </c>
      <c r="AA331" s="16" t="str">
        <f aca="false">IF(O331="🐈 Cat",4,"")</f>
        <v/>
      </c>
      <c r="AB331" s="16" t="str">
        <f aca="false">IF(O331="Gecko",15,"")</f>
        <v/>
      </c>
      <c r="AC331" s="16" t="str">
        <f aca="false">IF(O331="Skink",14,"")</f>
        <v/>
      </c>
      <c r="AD331" s="16" t="str">
        <f aca="false">IF(O331="🐄 Cattle",17,"")</f>
        <v/>
      </c>
      <c r="AE331" s="16" t="str">
        <f aca="false">IF(O331="🐷 Pig",19,"")</f>
        <v/>
      </c>
      <c r="AF331" s="16" t="str">
        <f aca="false">IF(O331="Squirrel",11,"")</f>
        <v/>
      </c>
      <c r="AG331" s="16" t="str">
        <f aca="false">IF(O331="🐝 Honey Bee",20,"")</f>
        <v/>
      </c>
      <c r="AH331" s="16" t="str">
        <f aca="false">IF(O331="🦆 Duck",12,"")</f>
        <v/>
      </c>
      <c r="AI331" s="16" t="str">
        <f aca="false">IF(O331="🐦 Bird",13,"")</f>
        <v/>
      </c>
      <c r="AJ331" s="41" t="s">
        <v>211</v>
      </c>
      <c r="AK331" s="40" t="s">
        <v>392</v>
      </c>
      <c r="AL331" s="42" t="s">
        <v>50</v>
      </c>
      <c r="AM331" s="40" t="s">
        <v>51</v>
      </c>
      <c r="AN331" s="40"/>
    </row>
    <row r="332" customFormat="false" ht="30" hidden="false" customHeight="true" outlineLevel="0" collapsed="false">
      <c r="A332" s="38" t="s">
        <v>443</v>
      </c>
      <c r="B332" s="43" t="n">
        <v>27</v>
      </c>
      <c r="C332" s="32" t="n">
        <f aca="false">B332+IF(H332="IV",-0.2,IF(H332="IP",-0.1,IF(H332="IM",0.1,IF(H332="SC",0.2,IF(H332="IC (cerebral)",-0.3,0)))))</f>
        <v>27.2</v>
      </c>
      <c r="D332" s="33" t="n">
        <f aca="false">VALUE(MID(AJ332,1,FIND(" ",AJ332)))</f>
        <v>0.48</v>
      </c>
      <c r="E332" s="34" t="n">
        <f aca="false">IF(G332="LD50 (median)",1,IF(G332="LDLo (lowest)",0,IF(G332="LD",-1,"")))</f>
        <v>1</v>
      </c>
      <c r="F332" s="34" t="n">
        <f aca="false">IF(O332="🐀 Rat",1,IF(O332="🐭 Mouse",2,IF(O332="🐕 Dog",3,IF(O332="🐵 Monkey",5,IF(O332="🐈 Cat",4,IF(O332="🐇 Rabbit",6,IF(O332="🕊 Pigeon",7,IF(O332="🐹 Guinea Pig",8,IF(O332="🐔 Chicken",9,IF(O332="🐸 Frog",10,IF(O332="🍼 Mammal",10,0)))))))))))</f>
        <v>2</v>
      </c>
      <c r="G332" s="39" t="s">
        <v>47</v>
      </c>
      <c r="H332" s="39" t="s">
        <v>18</v>
      </c>
      <c r="I332" s="14" t="str">
        <f aca="false">IF(H332="IC",-0.3,"")</f>
        <v/>
      </c>
      <c r="J332" s="14" t="str">
        <f aca="false">IF(H332="IV",-0.2,"")</f>
        <v/>
      </c>
      <c r="K332" s="14" t="str">
        <f aca="false">IF(H332="IP",-0.1,"")</f>
        <v/>
      </c>
      <c r="L332" s="14" t="str">
        <f aca="false">IF(H332="IM",0.1,"")</f>
        <v/>
      </c>
      <c r="M332" s="14" t="n">
        <f aca="false">IF(H332="SC",0.2,"")</f>
        <v>0.2</v>
      </c>
      <c r="N332" s="15" t="str">
        <f aca="false">IF(H332="???",0.2,"")</f>
        <v/>
      </c>
      <c r="O332" s="40" t="s">
        <v>22</v>
      </c>
      <c r="P332" s="17" t="str">
        <f aca="false">IF(SUM(Q332:AI332)&gt;0,"",IF(SUM(Q332:AI332)=0,IF(O332&gt;0,1,"")))</f>
        <v/>
      </c>
      <c r="Q332" s="16" t="n">
        <f aca="false">IF(O332="🐭 Mouse",2,"")</f>
        <v>2</v>
      </c>
      <c r="R332" s="16" t="str">
        <f aca="false">IF(O332="🕊 Pigeon",7,"")</f>
        <v/>
      </c>
      <c r="S332" s="16" t="str">
        <f aca="false">IF(O332="🐇 Rabbit",6,"")</f>
        <v/>
      </c>
      <c r="T332" s="16" t="str">
        <f aca="false">IF(O332="🍼 Mammal",16,"")</f>
        <v/>
      </c>
      <c r="U332" s="16" t="str">
        <f aca="false">IF(O332="🐀 Rat",1,"")</f>
        <v/>
      </c>
      <c r="V332" s="16" t="str">
        <f aca="false">IF(O332="🐕 Dog",3,"")</f>
        <v/>
      </c>
      <c r="W332" s="16" t="str">
        <f aca="false">IF(O332="🐹 Guinea Pig",8,"")</f>
        <v/>
      </c>
      <c r="X332" s="16" t="str">
        <f aca="false">IF(O332="🐔 Chicken",9,"")</f>
        <v/>
      </c>
      <c r="Y332" s="16" t="str">
        <f aca="false">IF(O332="🐵 Monkey",5,"")</f>
        <v/>
      </c>
      <c r="Z332" s="16" t="str">
        <f aca="false">IF(O332="🐸 Frog",10,"")</f>
        <v/>
      </c>
      <c r="AA332" s="16" t="str">
        <f aca="false">IF(O332="🐈 Cat",4,"")</f>
        <v/>
      </c>
      <c r="AB332" s="16" t="str">
        <f aca="false">IF(O332="Gecko",15,"")</f>
        <v/>
      </c>
      <c r="AC332" s="16" t="str">
        <f aca="false">IF(O332="Skink",14,"")</f>
        <v/>
      </c>
      <c r="AD332" s="16" t="str">
        <f aca="false">IF(O332="🐄 Cattle",17,"")</f>
        <v/>
      </c>
      <c r="AE332" s="16" t="str">
        <f aca="false">IF(O332="🐷 Pig",19,"")</f>
        <v/>
      </c>
      <c r="AF332" s="16" t="str">
        <f aca="false">IF(O332="Squirrel",11,"")</f>
        <v/>
      </c>
      <c r="AG332" s="16" t="str">
        <f aca="false">IF(O332="🐝 Honey Bee",20,"")</f>
        <v/>
      </c>
      <c r="AH332" s="16" t="str">
        <f aca="false">IF(O332="🦆 Duck",12,"")</f>
        <v/>
      </c>
      <c r="AI332" s="16" t="str">
        <f aca="false">IF(O332="🐦 Bird",13,"")</f>
        <v/>
      </c>
      <c r="AJ332" s="41" t="s">
        <v>446</v>
      </c>
      <c r="AK332" s="40" t="s">
        <v>394</v>
      </c>
      <c r="AL332" s="42" t="s">
        <v>50</v>
      </c>
      <c r="AM332" s="40" t="s">
        <v>51</v>
      </c>
      <c r="AN332" s="40"/>
    </row>
    <row r="333" customFormat="false" ht="15.75" hidden="false" customHeight="false" outlineLevel="0" collapsed="false">
      <c r="C333" s="32"/>
      <c r="D333" s="33"/>
      <c r="E333" s="34"/>
      <c r="F333" s="34"/>
      <c r="G333" s="0"/>
      <c r="H333" s="0"/>
      <c r="I333" s="14" t="str">
        <f aca="false">IF(H333="IC",-0.3,"")</f>
        <v/>
      </c>
      <c r="J333" s="14" t="str">
        <f aca="false">IF(H333="IV",-0.2,"")</f>
        <v/>
      </c>
      <c r="K333" s="14" t="str">
        <f aca="false">IF(H333="IP",-0.1,"")</f>
        <v/>
      </c>
      <c r="L333" s="14" t="str">
        <f aca="false">IF(H333="IM",0.1,"")</f>
        <v/>
      </c>
      <c r="M333" s="14" t="str">
        <f aca="false">IF(H333="SC",0.2,"")</f>
        <v/>
      </c>
      <c r="N333" s="15" t="str">
        <f aca="false">IF(H333="???",0.2,"")</f>
        <v/>
      </c>
      <c r="O333" s="0"/>
      <c r="P333" s="17" t="str">
        <f aca="false">IF(SUM(Q333:AI333)&gt;0,"",IF(SUM(Q333:AI333)=0,IF(O333&gt;0,1,"")))</f>
        <v/>
      </c>
      <c r="Q333" s="16" t="str">
        <f aca="false">IF(O333="🐭 Mouse",2,"")</f>
        <v/>
      </c>
      <c r="R333" s="16" t="str">
        <f aca="false">IF(O333="🕊 Pigeon",7,"")</f>
        <v/>
      </c>
      <c r="S333" s="16" t="str">
        <f aca="false">IF(O333="🐇 Rabbit",6,"")</f>
        <v/>
      </c>
      <c r="T333" s="16" t="str">
        <f aca="false">IF(O333="🍼 Mammal",16,"")</f>
        <v/>
      </c>
      <c r="U333" s="16" t="str">
        <f aca="false">IF(O333="🐀 Rat",1,"")</f>
        <v/>
      </c>
      <c r="V333" s="16" t="str">
        <f aca="false">IF(O333="🐕 Dog",3,"")</f>
        <v/>
      </c>
      <c r="W333" s="16" t="str">
        <f aca="false">IF(O333="🐹 Guinea Pig",8,"")</f>
        <v/>
      </c>
      <c r="X333" s="16" t="str">
        <f aca="false">IF(O333="🐔 Chicken",9,"")</f>
        <v/>
      </c>
      <c r="Y333" s="16" t="str">
        <f aca="false">IF(O333="🐵 Monkey",5,"")</f>
        <v/>
      </c>
      <c r="Z333" s="16" t="str">
        <f aca="false">IF(O333="🐸 Frog",10,"")</f>
        <v/>
      </c>
      <c r="AA333" s="16" t="str">
        <f aca="false">IF(O333="🐈 Cat",4,"")</f>
        <v/>
      </c>
      <c r="AB333" s="16" t="str">
        <f aca="false">IF(O333="Gecko",15,"")</f>
        <v/>
      </c>
      <c r="AC333" s="16" t="str">
        <f aca="false">IF(O333="Skink",14,"")</f>
        <v/>
      </c>
      <c r="AD333" s="16" t="str">
        <f aca="false">IF(O333="🐄 Cattle",17,"")</f>
        <v/>
      </c>
      <c r="AE333" s="16" t="str">
        <f aca="false">IF(O333="🐷 Pig",19,"")</f>
        <v/>
      </c>
      <c r="AF333" s="16" t="str">
        <f aca="false">IF(O333="Squirrel",11,"")</f>
        <v/>
      </c>
      <c r="AG333" s="16" t="str">
        <f aca="false">IF(O333="🐝 Honey Bee",20,"")</f>
        <v/>
      </c>
      <c r="AH333" s="16" t="str">
        <f aca="false">IF(O333="🦆 Duck",12,"")</f>
        <v/>
      </c>
      <c r="AI333" s="16" t="str">
        <f aca="false">IF(O333="🐦 Bird",13,"")</f>
        <v/>
      </c>
      <c r="AJ333" s="0"/>
      <c r="AK333" s="0"/>
      <c r="AL333" s="0"/>
      <c r="AM333" s="0"/>
      <c r="AN333" s="0"/>
    </row>
    <row r="334" customFormat="false" ht="15" hidden="false" customHeight="true" outlineLevel="0" collapsed="false">
      <c r="A334" s="38" t="s">
        <v>447</v>
      </c>
      <c r="B334" s="38" t="n">
        <v>28</v>
      </c>
      <c r="C334" s="32" t="n">
        <f aca="false">B334+IF(H334="IV",-0.2,IF(H334="IP",-0.1,IF(H334="IM",0.1,IF(H334="SC",0.2,IF(H334="IC (cerebral)",-0.3,0)))))</f>
        <v>28</v>
      </c>
      <c r="D334" s="33" t="n">
        <f aca="false">VALUE(MID(AJ334,1,FIND(" ",AJ334)))</f>
        <v>0.025</v>
      </c>
      <c r="E334" s="34" t="n">
        <f aca="false">IF(G334="LD50 (median)",1,IF(G334="LDLo (lowest)",0,IF(G334="LD",-1,"")))</f>
        <v>0</v>
      </c>
      <c r="F334" s="34" t="n">
        <f aca="false">IF(O334="🐀 Rat",1,IF(O334="🐭 Mouse",2,IF(O334="🐕 Dog",3,IF(O334="🐵 Monkey",5,IF(O334="🐈 Cat",4,IF(O334="🐇 Rabbit",6,IF(O334="🕊 Pigeon",7,IF(O334="🐹 Guinea Pig",8,IF(O334="🐔 Chicken",9,IF(O334="🐸 Frog",10,IF(O334="🍼 Mammal",10,0)))))))))))</f>
        <v>1</v>
      </c>
      <c r="G334" s="39" t="s">
        <v>53</v>
      </c>
      <c r="H334" s="39" t="s">
        <v>14</v>
      </c>
      <c r="I334" s="14" t="n">
        <f aca="false">IF(H334="IC",-0.3,"")</f>
        <v>-0.3</v>
      </c>
      <c r="J334" s="14" t="str">
        <f aca="false">IF(H334="IV",-0.2,"")</f>
        <v/>
      </c>
      <c r="K334" s="14" t="str">
        <f aca="false">IF(H334="IP",-0.1,"")</f>
        <v/>
      </c>
      <c r="L334" s="14" t="str">
        <f aca="false">IF(H334="IM",0.1,"")</f>
        <v/>
      </c>
      <c r="M334" s="14" t="str">
        <f aca="false">IF(H334="SC",0.2,"")</f>
        <v/>
      </c>
      <c r="N334" s="15" t="str">
        <f aca="false">IF(H334="???",0.2,"")</f>
        <v/>
      </c>
      <c r="O334" s="40" t="s">
        <v>26</v>
      </c>
      <c r="P334" s="17" t="str">
        <f aca="false">IF(SUM(Q334:AI334)&gt;0,"",IF(SUM(Q334:AI334)=0,IF(O334&gt;0,1,"")))</f>
        <v/>
      </c>
      <c r="Q334" s="16" t="str">
        <f aca="false">IF(O334="🐭 Mouse",2,"")</f>
        <v/>
      </c>
      <c r="R334" s="16" t="str">
        <f aca="false">IF(O334="🕊 Pigeon",7,"")</f>
        <v/>
      </c>
      <c r="S334" s="16" t="str">
        <f aca="false">IF(O334="🐇 Rabbit",6,"")</f>
        <v/>
      </c>
      <c r="T334" s="16" t="str">
        <f aca="false">IF(O334="🍼 Mammal",16,"")</f>
        <v/>
      </c>
      <c r="U334" s="16" t="n">
        <f aca="false">IF(O334="🐀 Rat",1,"")</f>
        <v>1</v>
      </c>
      <c r="V334" s="16" t="str">
        <f aca="false">IF(O334="🐕 Dog",3,"")</f>
        <v/>
      </c>
      <c r="W334" s="16" t="str">
        <f aca="false">IF(O334="🐹 Guinea Pig",8,"")</f>
        <v/>
      </c>
      <c r="X334" s="16" t="str">
        <f aca="false">IF(O334="🐔 Chicken",9,"")</f>
        <v/>
      </c>
      <c r="Y334" s="16" t="str">
        <f aca="false">IF(O334="🐵 Monkey",5,"")</f>
        <v/>
      </c>
      <c r="Z334" s="16" t="str">
        <f aca="false">IF(O334="🐸 Frog",10,"")</f>
        <v/>
      </c>
      <c r="AA334" s="16" t="str">
        <f aca="false">IF(O334="🐈 Cat",4,"")</f>
        <v/>
      </c>
      <c r="AB334" s="16" t="str">
        <f aca="false">IF(O334="Gecko",15,"")</f>
        <v/>
      </c>
      <c r="AC334" s="16" t="str">
        <f aca="false">IF(O334="Skink",14,"")</f>
        <v/>
      </c>
      <c r="AD334" s="16" t="str">
        <f aca="false">IF(O334="🐄 Cattle",17,"")</f>
        <v/>
      </c>
      <c r="AE334" s="16" t="str">
        <f aca="false">IF(O334="🐷 Pig",19,"")</f>
        <v/>
      </c>
      <c r="AF334" s="16" t="str">
        <f aca="false">IF(O334="Squirrel",11,"")</f>
        <v/>
      </c>
      <c r="AG334" s="16" t="str">
        <f aca="false">IF(O334="🐝 Honey Bee",20,"")</f>
        <v/>
      </c>
      <c r="AH334" s="16" t="str">
        <f aca="false">IF(O334="🦆 Duck",12,"")</f>
        <v/>
      </c>
      <c r="AI334" s="16" t="str">
        <f aca="false">IF(O334="🐦 Bird",13,"")</f>
        <v/>
      </c>
      <c r="AJ334" s="41" t="s">
        <v>185</v>
      </c>
      <c r="AK334" s="40" t="s">
        <v>448</v>
      </c>
      <c r="AL334" s="42" t="s">
        <v>50</v>
      </c>
      <c r="AM334" s="40" t="s">
        <v>51</v>
      </c>
      <c r="AN334" s="40"/>
    </row>
    <row r="335" customFormat="false" ht="15" hidden="false" customHeight="true" outlineLevel="0" collapsed="false">
      <c r="A335" s="38" t="s">
        <v>447</v>
      </c>
      <c r="B335" s="38" t="n">
        <v>28</v>
      </c>
      <c r="C335" s="32" t="n">
        <f aca="false">B335+IF(H335="IV",-0.2,IF(H335="IP",-0.1,IF(H335="IM",0.1,IF(H335="SC",0.2,IF(H335="IC (cerebral)",-0.3,0)))))</f>
        <v>27.8</v>
      </c>
      <c r="D335" s="33" t="n">
        <f aca="false">VALUE(MID(AJ335,1,FIND(" ",AJ335)))</f>
        <v>0.025</v>
      </c>
      <c r="E335" s="34" t="n">
        <f aca="false">IF(G335="LD50 (median)",1,IF(G335="LDLo (lowest)",0,IF(G335="LD",-1,"")))</f>
        <v>0</v>
      </c>
      <c r="F335" s="34" t="n">
        <f aca="false">IF(O335="🐀 Rat",1,IF(O335="🐭 Mouse",2,IF(O335="🐕 Dog",3,IF(O335="🐵 Monkey",5,IF(O335="🐈 Cat",4,IF(O335="🐇 Rabbit",6,IF(O335="🕊 Pigeon",7,IF(O335="🐹 Guinea Pig",8,IF(O335="🐔 Chicken",9,IF(O335="🐸 Frog",10,IF(O335="🍼 Mammal",10,0)))))))))))</f>
        <v>6</v>
      </c>
      <c r="G335" s="39" t="s">
        <v>53</v>
      </c>
      <c r="H335" s="39" t="s">
        <v>15</v>
      </c>
      <c r="I335" s="14" t="str">
        <f aca="false">IF(H335="IC",-0.3,"")</f>
        <v/>
      </c>
      <c r="J335" s="14" t="n">
        <f aca="false">IF(H335="IV",-0.2,"")</f>
        <v>-0.2</v>
      </c>
      <c r="K335" s="14" t="str">
        <f aca="false">IF(H335="IP",-0.1,"")</f>
        <v/>
      </c>
      <c r="L335" s="14" t="str">
        <f aca="false">IF(H335="IM",0.1,"")</f>
        <v/>
      </c>
      <c r="M335" s="14" t="str">
        <f aca="false">IF(H335="SC",0.2,"")</f>
        <v/>
      </c>
      <c r="N335" s="15" t="str">
        <f aca="false">IF(H335="???",0.2,"")</f>
        <v/>
      </c>
      <c r="O335" s="40" t="s">
        <v>24</v>
      </c>
      <c r="P335" s="17" t="str">
        <f aca="false">IF(SUM(Q335:AI335)&gt;0,"",IF(SUM(Q335:AI335)=0,IF(O335&gt;0,1,"")))</f>
        <v/>
      </c>
      <c r="Q335" s="16" t="str">
        <f aca="false">IF(O335="🐭 Mouse",2,"")</f>
        <v/>
      </c>
      <c r="R335" s="16" t="str">
        <f aca="false">IF(O335="🕊 Pigeon",7,"")</f>
        <v/>
      </c>
      <c r="S335" s="16" t="n">
        <f aca="false">IF(O335="🐇 Rabbit",6,"")</f>
        <v>6</v>
      </c>
      <c r="T335" s="16" t="str">
        <f aca="false">IF(O335="🍼 Mammal",16,"")</f>
        <v/>
      </c>
      <c r="U335" s="16" t="str">
        <f aca="false">IF(O335="🐀 Rat",1,"")</f>
        <v/>
      </c>
      <c r="V335" s="16" t="str">
        <f aca="false">IF(O335="🐕 Dog",3,"")</f>
        <v/>
      </c>
      <c r="W335" s="16" t="str">
        <f aca="false">IF(O335="🐹 Guinea Pig",8,"")</f>
        <v/>
      </c>
      <c r="X335" s="16" t="str">
        <f aca="false">IF(O335="🐔 Chicken",9,"")</f>
        <v/>
      </c>
      <c r="Y335" s="16" t="str">
        <f aca="false">IF(O335="🐵 Monkey",5,"")</f>
        <v/>
      </c>
      <c r="Z335" s="16" t="str">
        <f aca="false">IF(O335="🐸 Frog",10,"")</f>
        <v/>
      </c>
      <c r="AA335" s="16" t="str">
        <f aca="false">IF(O335="🐈 Cat",4,"")</f>
        <v/>
      </c>
      <c r="AB335" s="16" t="str">
        <f aca="false">IF(O335="Gecko",15,"")</f>
        <v/>
      </c>
      <c r="AC335" s="16" t="str">
        <f aca="false">IF(O335="Skink",14,"")</f>
        <v/>
      </c>
      <c r="AD335" s="16" t="str">
        <f aca="false">IF(O335="🐄 Cattle",17,"")</f>
        <v/>
      </c>
      <c r="AE335" s="16" t="str">
        <f aca="false">IF(O335="🐷 Pig",19,"")</f>
        <v/>
      </c>
      <c r="AF335" s="16" t="str">
        <f aca="false">IF(O335="Squirrel",11,"")</f>
        <v/>
      </c>
      <c r="AG335" s="16" t="str">
        <f aca="false">IF(O335="🐝 Honey Bee",20,"")</f>
        <v/>
      </c>
      <c r="AH335" s="16" t="str">
        <f aca="false">IF(O335="🦆 Duck",12,"")</f>
        <v/>
      </c>
      <c r="AI335" s="16" t="str">
        <f aca="false">IF(O335="🐦 Bird",13,"")</f>
        <v/>
      </c>
      <c r="AJ335" s="41" t="s">
        <v>185</v>
      </c>
      <c r="AK335" s="40" t="s">
        <v>449</v>
      </c>
      <c r="AL335" s="42" t="s">
        <v>50</v>
      </c>
      <c r="AM335" s="40" t="s">
        <v>51</v>
      </c>
      <c r="AN335" s="40"/>
    </row>
    <row r="336" customFormat="false" ht="15" hidden="false" customHeight="true" outlineLevel="0" collapsed="false">
      <c r="A336" s="38" t="s">
        <v>447</v>
      </c>
      <c r="B336" s="38" t="n">
        <v>28</v>
      </c>
      <c r="C336" s="32" t="n">
        <f aca="false">B336+IF(H336="IV",-0.2,IF(H336="IP",-0.1,IF(H336="IM",0.1,IF(H336="SC",0.2,IF(H336="IC (cerebral)",-0.3,0)))))</f>
        <v>27.9</v>
      </c>
      <c r="D336" s="33" t="n">
        <f aca="false">VALUE(MID(AJ336,1,FIND(" ",AJ336)))</f>
        <v>0.05</v>
      </c>
      <c r="E336" s="34" t="n">
        <f aca="false">IF(G336="LD50 (median)",1,IF(G336="LDLo (lowest)",0,IF(G336="LD",-1,"")))</f>
        <v>1</v>
      </c>
      <c r="F336" s="34" t="n">
        <f aca="false">IF(O336="🐀 Rat",1,IF(O336="🐭 Mouse",2,IF(O336="🐕 Dog",3,IF(O336="🐵 Monkey",5,IF(O336="🐈 Cat",4,IF(O336="🐇 Rabbit",6,IF(O336="🕊 Pigeon",7,IF(O336="🐹 Guinea Pig",8,IF(O336="🐔 Chicken",9,IF(O336="🐸 Frog",10,IF(O336="🍼 Mammal",10,0)))))))))))</f>
        <v>1</v>
      </c>
      <c r="G336" s="39" t="s">
        <v>47</v>
      </c>
      <c r="H336" s="39" t="s">
        <v>16</v>
      </c>
      <c r="I336" s="14" t="str">
        <f aca="false">IF(H336="IC",-0.3,"")</f>
        <v/>
      </c>
      <c r="J336" s="14" t="str">
        <f aca="false">IF(H336="IV",-0.2,"")</f>
        <v/>
      </c>
      <c r="K336" s="14" t="n">
        <f aca="false">IF(H336="IP",-0.1,"")</f>
        <v>-0.1</v>
      </c>
      <c r="L336" s="14" t="str">
        <f aca="false">IF(H336="IM",0.1,"")</f>
        <v/>
      </c>
      <c r="M336" s="14" t="str">
        <f aca="false">IF(H336="SC",0.2,"")</f>
        <v/>
      </c>
      <c r="N336" s="15" t="str">
        <f aca="false">IF(H336="???",0.2,"")</f>
        <v/>
      </c>
      <c r="O336" s="40" t="s">
        <v>26</v>
      </c>
      <c r="P336" s="17" t="str">
        <f aca="false">IF(SUM(Q336:AI336)&gt;0,"",IF(SUM(Q336:AI336)=0,IF(O336&gt;0,1,"")))</f>
        <v/>
      </c>
      <c r="Q336" s="16" t="str">
        <f aca="false">IF(O336="🐭 Mouse",2,"")</f>
        <v/>
      </c>
      <c r="R336" s="16" t="str">
        <f aca="false">IF(O336="🕊 Pigeon",7,"")</f>
        <v/>
      </c>
      <c r="S336" s="16" t="str">
        <f aca="false">IF(O336="🐇 Rabbit",6,"")</f>
        <v/>
      </c>
      <c r="T336" s="16" t="str">
        <f aca="false">IF(O336="🍼 Mammal",16,"")</f>
        <v/>
      </c>
      <c r="U336" s="16" t="n">
        <f aca="false">IF(O336="🐀 Rat",1,"")</f>
        <v>1</v>
      </c>
      <c r="V336" s="16" t="str">
        <f aca="false">IF(O336="🐕 Dog",3,"")</f>
        <v/>
      </c>
      <c r="W336" s="16" t="str">
        <f aca="false">IF(O336="🐹 Guinea Pig",8,"")</f>
        <v/>
      </c>
      <c r="X336" s="16" t="str">
        <f aca="false">IF(O336="🐔 Chicken",9,"")</f>
        <v/>
      </c>
      <c r="Y336" s="16" t="str">
        <f aca="false">IF(O336="🐵 Monkey",5,"")</f>
        <v/>
      </c>
      <c r="Z336" s="16" t="str">
        <f aca="false">IF(O336="🐸 Frog",10,"")</f>
        <v/>
      </c>
      <c r="AA336" s="16" t="str">
        <f aca="false">IF(O336="🐈 Cat",4,"")</f>
        <v/>
      </c>
      <c r="AB336" s="16" t="str">
        <f aca="false">IF(O336="Gecko",15,"")</f>
        <v/>
      </c>
      <c r="AC336" s="16" t="str">
        <f aca="false">IF(O336="Skink",14,"")</f>
        <v/>
      </c>
      <c r="AD336" s="16" t="str">
        <f aca="false">IF(O336="🐄 Cattle",17,"")</f>
        <v/>
      </c>
      <c r="AE336" s="16" t="str">
        <f aca="false">IF(O336="🐷 Pig",19,"")</f>
        <v/>
      </c>
      <c r="AF336" s="16" t="str">
        <f aca="false">IF(O336="Squirrel",11,"")</f>
        <v/>
      </c>
      <c r="AG336" s="16" t="str">
        <f aca="false">IF(O336="🐝 Honey Bee",20,"")</f>
        <v/>
      </c>
      <c r="AH336" s="16" t="str">
        <f aca="false">IF(O336="🦆 Duck",12,"")</f>
        <v/>
      </c>
      <c r="AI336" s="16" t="str">
        <f aca="false">IF(O336="🐦 Bird",13,"")</f>
        <v/>
      </c>
      <c r="AJ336" s="41" t="s">
        <v>80</v>
      </c>
      <c r="AK336" s="40"/>
      <c r="AL336" s="42" t="s">
        <v>450</v>
      </c>
      <c r="AM336" s="40" t="s">
        <v>59</v>
      </c>
      <c r="AN336" s="40"/>
    </row>
    <row r="337" customFormat="false" ht="15" hidden="false" customHeight="true" outlineLevel="0" collapsed="false">
      <c r="A337" s="38" t="s">
        <v>447</v>
      </c>
      <c r="B337" s="38" t="n">
        <v>28</v>
      </c>
      <c r="C337" s="32" t="n">
        <f aca="false">B337+IF(H337="IV",-0.2,IF(H337="IP",-0.1,IF(H337="IM",0.1,IF(H337="SC",0.2,IF(H337="IC (cerebral)",-0.3,0)))))</f>
        <v>27.9</v>
      </c>
      <c r="D337" s="33" t="n">
        <f aca="false">VALUE(MID(AJ337,1,FIND(" ",AJ337)))</f>
        <v>0.05</v>
      </c>
      <c r="E337" s="34" t="n">
        <f aca="false">IF(G337="LD50 (median)",1,IF(G337="LDLo (lowest)",0,IF(G337="LD",-1,"")))</f>
        <v>1</v>
      </c>
      <c r="F337" s="34" t="n">
        <f aca="false">IF(O337="🐀 Rat",1,IF(O337="🐭 Mouse",2,IF(O337="🐕 Dog",3,IF(O337="🐵 Monkey",5,IF(O337="🐈 Cat",4,IF(O337="🐇 Rabbit",6,IF(O337="🕊 Pigeon",7,IF(O337="🐹 Guinea Pig",8,IF(O337="🐔 Chicken",9,IF(O337="🐸 Frog",10,IF(O337="🍼 Mammal",10,0)))))))))))</f>
        <v>1</v>
      </c>
      <c r="G337" s="39" t="s">
        <v>47</v>
      </c>
      <c r="H337" s="39" t="s">
        <v>16</v>
      </c>
      <c r="I337" s="14" t="str">
        <f aca="false">IF(H337="IC",-0.3,"")</f>
        <v/>
      </c>
      <c r="J337" s="14" t="str">
        <f aca="false">IF(H337="IV",-0.2,"")</f>
        <v/>
      </c>
      <c r="K337" s="14" t="n">
        <f aca="false">IF(H337="IP",-0.1,"")</f>
        <v>-0.1</v>
      </c>
      <c r="L337" s="14" t="str">
        <f aca="false">IF(H337="IM",0.1,"")</f>
        <v/>
      </c>
      <c r="M337" s="14" t="str">
        <f aca="false">IF(H337="SC",0.2,"")</f>
        <v/>
      </c>
      <c r="N337" s="15" t="str">
        <f aca="false">IF(H337="???",0.2,"")</f>
        <v/>
      </c>
      <c r="O337" s="40" t="s">
        <v>26</v>
      </c>
      <c r="P337" s="17" t="str">
        <f aca="false">IF(SUM(Q337:AI337)&gt;0,"",IF(SUM(Q337:AI337)=0,IF(O337&gt;0,1,"")))</f>
        <v/>
      </c>
      <c r="Q337" s="16" t="str">
        <f aca="false">IF(O337="🐭 Mouse",2,"")</f>
        <v/>
      </c>
      <c r="R337" s="16" t="str">
        <f aca="false">IF(O337="🕊 Pigeon",7,"")</f>
        <v/>
      </c>
      <c r="S337" s="16" t="str">
        <f aca="false">IF(O337="🐇 Rabbit",6,"")</f>
        <v/>
      </c>
      <c r="T337" s="16" t="str">
        <f aca="false">IF(O337="🍼 Mammal",16,"")</f>
        <v/>
      </c>
      <c r="U337" s="16" t="n">
        <f aca="false">IF(O337="🐀 Rat",1,"")</f>
        <v>1</v>
      </c>
      <c r="V337" s="16" t="str">
        <f aca="false">IF(O337="🐕 Dog",3,"")</f>
        <v/>
      </c>
      <c r="W337" s="16" t="str">
        <f aca="false">IF(O337="🐹 Guinea Pig",8,"")</f>
        <v/>
      </c>
      <c r="X337" s="16" t="str">
        <f aca="false">IF(O337="🐔 Chicken",9,"")</f>
        <v/>
      </c>
      <c r="Y337" s="16" t="str">
        <f aca="false">IF(O337="🐵 Monkey",5,"")</f>
        <v/>
      </c>
      <c r="Z337" s="16" t="str">
        <f aca="false">IF(O337="🐸 Frog",10,"")</f>
        <v/>
      </c>
      <c r="AA337" s="16" t="str">
        <f aca="false">IF(O337="🐈 Cat",4,"")</f>
        <v/>
      </c>
      <c r="AB337" s="16" t="str">
        <f aca="false">IF(O337="Gecko",15,"")</f>
        <v/>
      </c>
      <c r="AC337" s="16" t="str">
        <f aca="false">IF(O337="Skink",14,"")</f>
        <v/>
      </c>
      <c r="AD337" s="16" t="str">
        <f aca="false">IF(O337="🐄 Cattle",17,"")</f>
        <v/>
      </c>
      <c r="AE337" s="16" t="str">
        <f aca="false">IF(O337="🐷 Pig",19,"")</f>
        <v/>
      </c>
      <c r="AF337" s="16" t="str">
        <f aca="false">IF(O337="Squirrel",11,"")</f>
        <v/>
      </c>
      <c r="AG337" s="16" t="str">
        <f aca="false">IF(O337="🐝 Honey Bee",20,"")</f>
        <v/>
      </c>
      <c r="AH337" s="16" t="str">
        <f aca="false">IF(O337="🦆 Duck",12,"")</f>
        <v/>
      </c>
      <c r="AI337" s="16" t="str">
        <f aca="false">IF(O337="🐦 Bird",13,"")</f>
        <v/>
      </c>
      <c r="AJ337" s="41" t="s">
        <v>80</v>
      </c>
      <c r="AK337" s="40"/>
      <c r="AL337" s="42" t="s">
        <v>451</v>
      </c>
      <c r="AM337" s="40" t="s">
        <v>59</v>
      </c>
      <c r="AN337" s="40"/>
    </row>
    <row r="338" customFormat="false" ht="15" hidden="false" customHeight="true" outlineLevel="0" collapsed="false">
      <c r="A338" s="38" t="s">
        <v>447</v>
      </c>
      <c r="B338" s="38" t="n">
        <v>28</v>
      </c>
      <c r="C338" s="32" t="n">
        <f aca="false">B338+IF(H338="IV",-0.2,IF(H338="IP",-0.1,IF(H338="IM",0.1,IF(H338="SC",0.2,IF(H338="IC (cerebral)",-0.3,0)))))</f>
        <v>27.9</v>
      </c>
      <c r="D338" s="33" t="n">
        <f aca="false">VALUE(MID(AJ338,1,FIND(" ",AJ338)))</f>
        <v>0.055</v>
      </c>
      <c r="E338" s="34" t="n">
        <f aca="false">IF(G338="LD50 (median)",1,IF(G338="LDLo (lowest)",0,IF(G338="LD",-1,"")))</f>
        <v>1</v>
      </c>
      <c r="F338" s="34" t="n">
        <f aca="false">IF(O338="🐀 Rat",1,IF(O338="🐭 Mouse",2,IF(O338="🐕 Dog",3,IF(O338="🐵 Monkey",5,IF(O338="🐈 Cat",4,IF(O338="🐇 Rabbit",6,IF(O338="🕊 Pigeon",7,IF(O338="🐹 Guinea Pig",8,IF(O338="🐔 Chicken",9,IF(O338="🐸 Frog",10,IF(O338="🍼 Mammal",10,0)))))))))))</f>
        <v>2</v>
      </c>
      <c r="G338" s="39" t="s">
        <v>47</v>
      </c>
      <c r="H338" s="39" t="s">
        <v>16</v>
      </c>
      <c r="I338" s="14" t="str">
        <f aca="false">IF(H338="IC",-0.3,"")</f>
        <v/>
      </c>
      <c r="J338" s="14" t="str">
        <f aca="false">IF(H338="IV",-0.2,"")</f>
        <v/>
      </c>
      <c r="K338" s="14" t="n">
        <f aca="false">IF(H338="IP",-0.1,"")</f>
        <v>-0.1</v>
      </c>
      <c r="L338" s="14" t="str">
        <f aca="false">IF(H338="IM",0.1,"")</f>
        <v/>
      </c>
      <c r="M338" s="14" t="str">
        <f aca="false">IF(H338="SC",0.2,"")</f>
        <v/>
      </c>
      <c r="N338" s="15" t="str">
        <f aca="false">IF(H338="???",0.2,"")</f>
        <v/>
      </c>
      <c r="O338" s="40" t="s">
        <v>22</v>
      </c>
      <c r="P338" s="17" t="str">
        <f aca="false">IF(SUM(Q338:AI338)&gt;0,"",IF(SUM(Q338:AI338)=0,IF(O338&gt;0,1,"")))</f>
        <v/>
      </c>
      <c r="Q338" s="16" t="n">
        <f aca="false">IF(O338="🐭 Mouse",2,"")</f>
        <v>2</v>
      </c>
      <c r="R338" s="16" t="str">
        <f aca="false">IF(O338="🕊 Pigeon",7,"")</f>
        <v/>
      </c>
      <c r="S338" s="16" t="str">
        <f aca="false">IF(O338="🐇 Rabbit",6,"")</f>
        <v/>
      </c>
      <c r="T338" s="16" t="str">
        <f aca="false">IF(O338="🍼 Mammal",16,"")</f>
        <v/>
      </c>
      <c r="U338" s="16" t="str">
        <f aca="false">IF(O338="🐀 Rat",1,"")</f>
        <v/>
      </c>
      <c r="V338" s="16" t="str">
        <f aca="false">IF(O338="🐕 Dog",3,"")</f>
        <v/>
      </c>
      <c r="W338" s="16" t="str">
        <f aca="false">IF(O338="🐹 Guinea Pig",8,"")</f>
        <v/>
      </c>
      <c r="X338" s="16" t="str">
        <f aca="false">IF(O338="🐔 Chicken",9,"")</f>
        <v/>
      </c>
      <c r="Y338" s="16" t="str">
        <f aca="false">IF(O338="🐵 Monkey",5,"")</f>
        <v/>
      </c>
      <c r="Z338" s="16" t="str">
        <f aca="false">IF(O338="🐸 Frog",10,"")</f>
        <v/>
      </c>
      <c r="AA338" s="16" t="str">
        <f aca="false">IF(O338="🐈 Cat",4,"")</f>
        <v/>
      </c>
      <c r="AB338" s="16" t="str">
        <f aca="false">IF(O338="Gecko",15,"")</f>
        <v/>
      </c>
      <c r="AC338" s="16" t="str">
        <f aca="false">IF(O338="Skink",14,"")</f>
        <v/>
      </c>
      <c r="AD338" s="16" t="str">
        <f aca="false">IF(O338="🐄 Cattle",17,"")</f>
        <v/>
      </c>
      <c r="AE338" s="16" t="str">
        <f aca="false">IF(O338="🐷 Pig",19,"")</f>
        <v/>
      </c>
      <c r="AF338" s="16" t="str">
        <f aca="false">IF(O338="Squirrel",11,"")</f>
        <v/>
      </c>
      <c r="AG338" s="16" t="str">
        <f aca="false">IF(O338="🐝 Honey Bee",20,"")</f>
        <v/>
      </c>
      <c r="AH338" s="16" t="str">
        <f aca="false">IF(O338="🦆 Duck",12,"")</f>
        <v/>
      </c>
      <c r="AI338" s="16" t="str">
        <f aca="false">IF(O338="🐦 Bird",13,"")</f>
        <v/>
      </c>
      <c r="AJ338" s="41" t="s">
        <v>373</v>
      </c>
      <c r="AK338" s="40"/>
      <c r="AL338" s="42" t="s">
        <v>452</v>
      </c>
      <c r="AM338" s="40" t="s">
        <v>59</v>
      </c>
      <c r="AN338" s="40"/>
    </row>
    <row r="339" customFormat="false" ht="15" hidden="false" customHeight="true" outlineLevel="0" collapsed="false">
      <c r="A339" s="38" t="s">
        <v>447</v>
      </c>
      <c r="B339" s="38" t="n">
        <v>28</v>
      </c>
      <c r="C339" s="32" t="n">
        <f aca="false">B339+IF(H339="IV",-0.2,IF(H339="IP",-0.1,IF(H339="IM",0.1,IF(H339="SC",0.2,IF(H339="IC (cerebral)",-0.3,0)))))</f>
        <v>27.8</v>
      </c>
      <c r="D339" s="33" t="n">
        <f aca="false">VALUE(MID(AJ339,1,FIND(" ",AJ339)))</f>
        <v>0.1</v>
      </c>
      <c r="E339" s="34" t="n">
        <f aca="false">IF(G339="LD50 (median)",1,IF(G339="LDLo (lowest)",0,IF(G339="LD",-1,"")))</f>
        <v>0</v>
      </c>
      <c r="F339" s="34" t="n">
        <f aca="false">IF(O339="🐀 Rat",1,IF(O339="🐭 Mouse",2,IF(O339="🐕 Dog",3,IF(O339="🐵 Monkey",5,IF(O339="🐈 Cat",4,IF(O339="🐇 Rabbit",6,IF(O339="🕊 Pigeon",7,IF(O339="🐹 Guinea Pig",8,IF(O339="🐔 Chicken",9,IF(O339="🐸 Frog",10,IF(O339="🍼 Mammal",10,0)))))))))))</f>
        <v>5</v>
      </c>
      <c r="G339" s="39" t="s">
        <v>53</v>
      </c>
      <c r="H339" s="39" t="s">
        <v>15</v>
      </c>
      <c r="I339" s="14" t="str">
        <f aca="false">IF(H339="IC",-0.3,"")</f>
        <v/>
      </c>
      <c r="J339" s="14" t="n">
        <f aca="false">IF(H339="IV",-0.2,"")</f>
        <v>-0.2</v>
      </c>
      <c r="K339" s="14" t="str">
        <f aca="false">IF(H339="IP",-0.1,"")</f>
        <v/>
      </c>
      <c r="L339" s="14" t="str">
        <f aca="false">IF(H339="IM",0.1,"")</f>
        <v/>
      </c>
      <c r="M339" s="14" t="str">
        <f aca="false">IF(H339="SC",0.2,"")</f>
        <v/>
      </c>
      <c r="N339" s="15" t="str">
        <f aca="false">IF(H339="???",0.2,"")</f>
        <v/>
      </c>
      <c r="O339" s="40" t="s">
        <v>30</v>
      </c>
      <c r="P339" s="17" t="str">
        <f aca="false">IF(SUM(Q339:AI339)&gt;0,"",IF(SUM(Q339:AI339)=0,IF(O339&gt;0,1,"")))</f>
        <v/>
      </c>
      <c r="Q339" s="16" t="str">
        <f aca="false">IF(O339="🐭 Mouse",2,"")</f>
        <v/>
      </c>
      <c r="R339" s="16" t="str">
        <f aca="false">IF(O339="🕊 Pigeon",7,"")</f>
        <v/>
      </c>
      <c r="S339" s="16" t="str">
        <f aca="false">IF(O339="🐇 Rabbit",6,"")</f>
        <v/>
      </c>
      <c r="T339" s="16" t="str">
        <f aca="false">IF(O339="🍼 Mammal",16,"")</f>
        <v/>
      </c>
      <c r="U339" s="16" t="str">
        <f aca="false">IF(O339="🐀 Rat",1,"")</f>
        <v/>
      </c>
      <c r="V339" s="16" t="str">
        <f aca="false">IF(O339="🐕 Dog",3,"")</f>
        <v/>
      </c>
      <c r="W339" s="16" t="str">
        <f aca="false">IF(O339="🐹 Guinea Pig",8,"")</f>
        <v/>
      </c>
      <c r="X339" s="16" t="str">
        <f aca="false">IF(O339="🐔 Chicken",9,"")</f>
        <v/>
      </c>
      <c r="Y339" s="16" t="n">
        <f aca="false">IF(O339="🐵 Monkey",5,"")</f>
        <v>5</v>
      </c>
      <c r="Z339" s="16" t="str">
        <f aca="false">IF(O339="🐸 Frog",10,"")</f>
        <v/>
      </c>
      <c r="AA339" s="16" t="str">
        <f aca="false">IF(O339="🐈 Cat",4,"")</f>
        <v/>
      </c>
      <c r="AB339" s="16" t="str">
        <f aca="false">IF(O339="Gecko",15,"")</f>
        <v/>
      </c>
      <c r="AC339" s="16" t="str">
        <f aca="false">IF(O339="Skink",14,"")</f>
        <v/>
      </c>
      <c r="AD339" s="16" t="str">
        <f aca="false">IF(O339="🐄 Cattle",17,"")</f>
        <v/>
      </c>
      <c r="AE339" s="16" t="str">
        <f aca="false">IF(O339="🐷 Pig",19,"")</f>
        <v/>
      </c>
      <c r="AF339" s="16" t="str">
        <f aca="false">IF(O339="Squirrel",11,"")</f>
        <v/>
      </c>
      <c r="AG339" s="16" t="str">
        <f aca="false">IF(O339="🐝 Honey Bee",20,"")</f>
        <v/>
      </c>
      <c r="AH339" s="16" t="str">
        <f aca="false">IF(O339="🦆 Duck",12,"")</f>
        <v/>
      </c>
      <c r="AI339" s="16" t="str">
        <f aca="false">IF(O339="🐦 Bird",13,"")</f>
        <v/>
      </c>
      <c r="AJ339" s="41" t="s">
        <v>134</v>
      </c>
      <c r="AK339" s="40" t="s">
        <v>453</v>
      </c>
      <c r="AL339" s="42" t="s">
        <v>50</v>
      </c>
      <c r="AM339" s="40" t="s">
        <v>51</v>
      </c>
      <c r="AN339" s="40"/>
    </row>
    <row r="340" customFormat="false" ht="15" hidden="false" customHeight="true" outlineLevel="0" collapsed="false">
      <c r="A340" s="38" t="s">
        <v>447</v>
      </c>
      <c r="B340" s="38" t="n">
        <v>28</v>
      </c>
      <c r="C340" s="32" t="n">
        <f aca="false">B340+IF(H340="IV",-0.2,IF(H340="IP",-0.1,IF(H340="IM",0.1,IF(H340="SC",0.2,IF(H340="IC (cerebral)",-0.3,0)))))</f>
        <v>28</v>
      </c>
      <c r="D340" s="33" t="n">
        <f aca="false">VALUE(MID(AJ340,1,FIND(" ",AJ340)))</f>
        <v>0.12</v>
      </c>
      <c r="E340" s="34" t="n">
        <f aca="false">IF(G340="LD50 (median)",1,IF(G340="LDLo (lowest)",0,IF(G340="LD",-1,"")))</f>
        <v>0</v>
      </c>
      <c r="F340" s="34" t="n">
        <f aca="false">IF(O340="🐀 Rat",1,IF(O340="🐭 Mouse",2,IF(O340="🐕 Dog",3,IF(O340="🐵 Monkey",5,IF(O340="🐈 Cat",4,IF(O340="🐇 Rabbit",6,IF(O340="🕊 Pigeon",7,IF(O340="🐹 Guinea Pig",8,IF(O340="🐔 Chicken",9,IF(O340="🐸 Frog",10,IF(O340="🍼 Mammal",10,0)))))))))))</f>
        <v>5</v>
      </c>
      <c r="G340" s="39" t="s">
        <v>53</v>
      </c>
      <c r="H340" s="39" t="s">
        <v>93</v>
      </c>
      <c r="I340" s="14" t="str">
        <f aca="false">IF(H340="IC",-0.3,"")</f>
        <v/>
      </c>
      <c r="J340" s="14" t="str">
        <f aca="false">IF(H340="IV",-0.2,"")</f>
        <v/>
      </c>
      <c r="K340" s="14" t="str">
        <f aca="false">IF(H340="IP",-0.1,"")</f>
        <v/>
      </c>
      <c r="L340" s="14" t="str">
        <f aca="false">IF(H340="IM",0.1,"")</f>
        <v/>
      </c>
      <c r="M340" s="14" t="str">
        <f aca="false">IF(H340="SC",0.2,"")</f>
        <v/>
      </c>
      <c r="N340" s="15" t="n">
        <f aca="false">IF(H340="???",0.2,"")</f>
        <v>0.2</v>
      </c>
      <c r="O340" s="40" t="s">
        <v>30</v>
      </c>
      <c r="P340" s="17" t="str">
        <f aca="false">IF(SUM(Q340:AI340)&gt;0,"",IF(SUM(Q340:AI340)=0,IF(O340&gt;0,1,"")))</f>
        <v/>
      </c>
      <c r="Q340" s="16" t="str">
        <f aca="false">IF(O340="🐭 Mouse",2,"")</f>
        <v/>
      </c>
      <c r="R340" s="16" t="str">
        <f aca="false">IF(O340="🕊 Pigeon",7,"")</f>
        <v/>
      </c>
      <c r="S340" s="16" t="str">
        <f aca="false">IF(O340="🐇 Rabbit",6,"")</f>
        <v/>
      </c>
      <c r="T340" s="16" t="str">
        <f aca="false">IF(O340="🍼 Mammal",16,"")</f>
        <v/>
      </c>
      <c r="U340" s="16" t="str">
        <f aca="false">IF(O340="🐀 Rat",1,"")</f>
        <v/>
      </c>
      <c r="V340" s="16" t="str">
        <f aca="false">IF(O340="🐕 Dog",3,"")</f>
        <v/>
      </c>
      <c r="W340" s="16" t="str">
        <f aca="false">IF(O340="🐹 Guinea Pig",8,"")</f>
        <v/>
      </c>
      <c r="X340" s="16" t="str">
        <f aca="false">IF(O340="🐔 Chicken",9,"")</f>
        <v/>
      </c>
      <c r="Y340" s="16" t="n">
        <f aca="false">IF(O340="🐵 Monkey",5,"")</f>
        <v>5</v>
      </c>
      <c r="Z340" s="16" t="str">
        <f aca="false">IF(O340="🐸 Frog",10,"")</f>
        <v/>
      </c>
      <c r="AA340" s="16" t="str">
        <f aca="false">IF(O340="🐈 Cat",4,"")</f>
        <v/>
      </c>
      <c r="AB340" s="16" t="str">
        <f aca="false">IF(O340="Gecko",15,"")</f>
        <v/>
      </c>
      <c r="AC340" s="16" t="str">
        <f aca="false">IF(O340="Skink",14,"")</f>
        <v/>
      </c>
      <c r="AD340" s="16" t="str">
        <f aca="false">IF(O340="🐄 Cattle",17,"")</f>
        <v/>
      </c>
      <c r="AE340" s="16" t="str">
        <f aca="false">IF(O340="🐷 Pig",19,"")</f>
        <v/>
      </c>
      <c r="AF340" s="16" t="str">
        <f aca="false">IF(O340="Squirrel",11,"")</f>
        <v/>
      </c>
      <c r="AG340" s="16" t="str">
        <f aca="false">IF(O340="🐝 Honey Bee",20,"")</f>
        <v/>
      </c>
      <c r="AH340" s="16" t="str">
        <f aca="false">IF(O340="🦆 Duck",12,"")</f>
        <v/>
      </c>
      <c r="AI340" s="16" t="str">
        <f aca="false">IF(O340="🐦 Bird",13,"")</f>
        <v/>
      </c>
      <c r="AJ340" s="41" t="s">
        <v>218</v>
      </c>
      <c r="AK340" s="40" t="s">
        <v>454</v>
      </c>
      <c r="AL340" s="42" t="s">
        <v>50</v>
      </c>
      <c r="AM340" s="40" t="s">
        <v>51</v>
      </c>
      <c r="AN340" s="40"/>
    </row>
    <row r="341" customFormat="false" ht="15" hidden="false" customHeight="true" outlineLevel="0" collapsed="false">
      <c r="A341" s="38" t="s">
        <v>447</v>
      </c>
      <c r="B341" s="38" t="n">
        <v>28</v>
      </c>
      <c r="C341" s="32" t="n">
        <f aca="false">B341+IF(H341="IV",-0.2,IF(H341="IP",-0.1,IF(H341="IM",0.1,IF(H341="SC",0.2,IF(H341="IC (cerebral)",-0.3,0)))))</f>
        <v>27.8</v>
      </c>
      <c r="D341" s="33" t="n">
        <f aca="false">VALUE(MID(AJ341,1,FIND(" ",AJ341)))</f>
        <v>0.13</v>
      </c>
      <c r="E341" s="34" t="n">
        <f aca="false">IF(G341="LD50 (median)",1,IF(G341="LDLo (lowest)",0,IF(G341="LD",-1,"")))</f>
        <v>1</v>
      </c>
      <c r="F341" s="34" t="n">
        <f aca="false">IF(O341="🐀 Rat",1,IF(O341="🐭 Mouse",2,IF(O341="🐕 Dog",3,IF(O341="🐵 Monkey",5,IF(O341="🐈 Cat",4,IF(O341="🐇 Rabbit",6,IF(O341="🕊 Pigeon",7,IF(O341="🐹 Guinea Pig",8,IF(O341="🐔 Chicken",9,IF(O341="🐸 Frog",10,IF(O341="🍼 Mammal",10,0)))))))))))</f>
        <v>2</v>
      </c>
      <c r="G341" s="39" t="s">
        <v>47</v>
      </c>
      <c r="H341" s="39" t="s">
        <v>15</v>
      </c>
      <c r="I341" s="14" t="str">
        <f aca="false">IF(H341="IC",-0.3,"")</f>
        <v/>
      </c>
      <c r="J341" s="14" t="n">
        <f aca="false">IF(H341="IV",-0.2,"")</f>
        <v>-0.2</v>
      </c>
      <c r="K341" s="14" t="str">
        <f aca="false">IF(H341="IP",-0.1,"")</f>
        <v/>
      </c>
      <c r="L341" s="14" t="str">
        <f aca="false">IF(H341="IM",0.1,"")</f>
        <v/>
      </c>
      <c r="M341" s="14" t="str">
        <f aca="false">IF(H341="SC",0.2,"")</f>
        <v/>
      </c>
      <c r="N341" s="15" t="str">
        <f aca="false">IF(H341="???",0.2,"")</f>
        <v/>
      </c>
      <c r="O341" s="40" t="s">
        <v>22</v>
      </c>
      <c r="P341" s="17" t="str">
        <f aca="false">IF(SUM(Q341:AI341)&gt;0,"",IF(SUM(Q341:AI341)=0,IF(O341&gt;0,1,"")))</f>
        <v/>
      </c>
      <c r="Q341" s="16" t="n">
        <f aca="false">IF(O341="🐭 Mouse",2,"")</f>
        <v>2</v>
      </c>
      <c r="R341" s="16" t="str">
        <f aca="false">IF(O341="🕊 Pigeon",7,"")</f>
        <v/>
      </c>
      <c r="S341" s="16" t="str">
        <f aca="false">IF(O341="🐇 Rabbit",6,"")</f>
        <v/>
      </c>
      <c r="T341" s="16" t="str">
        <f aca="false">IF(O341="🍼 Mammal",16,"")</f>
        <v/>
      </c>
      <c r="U341" s="16" t="str">
        <f aca="false">IF(O341="🐀 Rat",1,"")</f>
        <v/>
      </c>
      <c r="V341" s="16" t="str">
        <f aca="false">IF(O341="🐕 Dog",3,"")</f>
        <v/>
      </c>
      <c r="W341" s="16" t="str">
        <f aca="false">IF(O341="🐹 Guinea Pig",8,"")</f>
        <v/>
      </c>
      <c r="X341" s="16" t="str">
        <f aca="false">IF(O341="🐔 Chicken",9,"")</f>
        <v/>
      </c>
      <c r="Y341" s="16" t="str">
        <f aca="false">IF(O341="🐵 Monkey",5,"")</f>
        <v/>
      </c>
      <c r="Z341" s="16" t="str">
        <f aca="false">IF(O341="🐸 Frog",10,"")</f>
        <v/>
      </c>
      <c r="AA341" s="16" t="str">
        <f aca="false">IF(O341="🐈 Cat",4,"")</f>
        <v/>
      </c>
      <c r="AB341" s="16" t="str">
        <f aca="false">IF(O341="Gecko",15,"")</f>
        <v/>
      </c>
      <c r="AC341" s="16" t="str">
        <f aca="false">IF(O341="Skink",14,"")</f>
        <v/>
      </c>
      <c r="AD341" s="16" t="str">
        <f aca="false">IF(O341="🐄 Cattle",17,"")</f>
        <v/>
      </c>
      <c r="AE341" s="16" t="str">
        <f aca="false">IF(O341="🐷 Pig",19,"")</f>
        <v/>
      </c>
      <c r="AF341" s="16" t="str">
        <f aca="false">IF(O341="Squirrel",11,"")</f>
        <v/>
      </c>
      <c r="AG341" s="16" t="str">
        <f aca="false">IF(O341="🐝 Honey Bee",20,"")</f>
        <v/>
      </c>
      <c r="AH341" s="16" t="str">
        <f aca="false">IF(O341="🦆 Duck",12,"")</f>
        <v/>
      </c>
      <c r="AI341" s="16" t="str">
        <f aca="false">IF(O341="🐦 Bird",13,"")</f>
        <v/>
      </c>
      <c r="AJ341" s="41" t="s">
        <v>211</v>
      </c>
      <c r="AK341" s="40" t="s">
        <v>455</v>
      </c>
      <c r="AL341" s="42" t="s">
        <v>50</v>
      </c>
      <c r="AM341" s="40" t="s">
        <v>51</v>
      </c>
      <c r="AN341" s="40"/>
    </row>
    <row r="342" customFormat="false" ht="30" hidden="false" customHeight="true" outlineLevel="0" collapsed="false">
      <c r="A342" s="38" t="s">
        <v>447</v>
      </c>
      <c r="B342" s="38" t="n">
        <v>28</v>
      </c>
      <c r="C342" s="32" t="n">
        <f aca="false">B342+IF(H342="IV",-0.2,IF(H342="IP",-0.1,IF(H342="IM",0.1,IF(H342="SC",0.2,IF(H342="IC (cerebral)",-0.3,0)))))</f>
        <v>27.9</v>
      </c>
      <c r="D342" s="33" t="n">
        <f aca="false">VALUE(MID(AJ342,1,FIND(" ",AJ342)))</f>
        <v>0.14</v>
      </c>
      <c r="E342" s="34" t="n">
        <f aca="false">IF(G342="LD50 (median)",1,IF(G342="LDLo (lowest)",0,IF(G342="LD",-1,"")))</f>
        <v>1</v>
      </c>
      <c r="F342" s="34" t="n">
        <f aca="false">IF(O342="🐀 Rat",1,IF(O342="🐭 Mouse",2,IF(O342="🐕 Dog",3,IF(O342="🐵 Monkey",5,IF(O342="🐈 Cat",4,IF(O342="🐇 Rabbit",6,IF(O342="🕊 Pigeon",7,IF(O342="🐹 Guinea Pig",8,IF(O342="🐔 Chicken",9,IF(O342="🐸 Frog",10,IF(O342="🍼 Mammal",10,0)))))))))))</f>
        <v>2</v>
      </c>
      <c r="G342" s="39" t="s">
        <v>47</v>
      </c>
      <c r="H342" s="39" t="s">
        <v>16</v>
      </c>
      <c r="I342" s="14" t="str">
        <f aca="false">IF(H342="IC",-0.3,"")</f>
        <v/>
      </c>
      <c r="J342" s="14" t="str">
        <f aca="false">IF(H342="IV",-0.2,"")</f>
        <v/>
      </c>
      <c r="K342" s="14" t="n">
        <f aca="false">IF(H342="IP",-0.1,"")</f>
        <v>-0.1</v>
      </c>
      <c r="L342" s="14" t="str">
        <f aca="false">IF(H342="IM",0.1,"")</f>
        <v/>
      </c>
      <c r="M342" s="14" t="str">
        <f aca="false">IF(H342="SC",0.2,"")</f>
        <v/>
      </c>
      <c r="N342" s="15" t="str">
        <f aca="false">IF(H342="???",0.2,"")</f>
        <v/>
      </c>
      <c r="O342" s="40" t="s">
        <v>22</v>
      </c>
      <c r="P342" s="17" t="str">
        <f aca="false">IF(SUM(Q342:AI342)&gt;0,"",IF(SUM(Q342:AI342)=0,IF(O342&gt;0,1,"")))</f>
        <v/>
      </c>
      <c r="Q342" s="16" t="n">
        <f aca="false">IF(O342="🐭 Mouse",2,"")</f>
        <v>2</v>
      </c>
      <c r="R342" s="16" t="str">
        <f aca="false">IF(O342="🕊 Pigeon",7,"")</f>
        <v/>
      </c>
      <c r="S342" s="16" t="str">
        <f aca="false">IF(O342="🐇 Rabbit",6,"")</f>
        <v/>
      </c>
      <c r="T342" s="16" t="str">
        <f aca="false">IF(O342="🍼 Mammal",16,"")</f>
        <v/>
      </c>
      <c r="U342" s="16" t="str">
        <f aca="false">IF(O342="🐀 Rat",1,"")</f>
        <v/>
      </c>
      <c r="V342" s="16" t="str">
        <f aca="false">IF(O342="🐕 Dog",3,"")</f>
        <v/>
      </c>
      <c r="W342" s="16" t="str">
        <f aca="false">IF(O342="🐹 Guinea Pig",8,"")</f>
        <v/>
      </c>
      <c r="X342" s="16" t="str">
        <f aca="false">IF(O342="🐔 Chicken",9,"")</f>
        <v/>
      </c>
      <c r="Y342" s="16" t="str">
        <f aca="false">IF(O342="🐵 Monkey",5,"")</f>
        <v/>
      </c>
      <c r="Z342" s="16" t="str">
        <f aca="false">IF(O342="🐸 Frog",10,"")</f>
        <v/>
      </c>
      <c r="AA342" s="16" t="str">
        <f aca="false">IF(O342="🐈 Cat",4,"")</f>
        <v/>
      </c>
      <c r="AB342" s="16" t="str">
        <f aca="false">IF(O342="Gecko",15,"")</f>
        <v/>
      </c>
      <c r="AC342" s="16" t="str">
        <f aca="false">IF(O342="Skink",14,"")</f>
        <v/>
      </c>
      <c r="AD342" s="16" t="str">
        <f aca="false">IF(O342="🐄 Cattle",17,"")</f>
        <v/>
      </c>
      <c r="AE342" s="16" t="str">
        <f aca="false">IF(O342="🐷 Pig",19,"")</f>
        <v/>
      </c>
      <c r="AF342" s="16" t="str">
        <f aca="false">IF(O342="Squirrel",11,"")</f>
        <v/>
      </c>
      <c r="AG342" s="16" t="str">
        <f aca="false">IF(O342="🐝 Honey Bee",20,"")</f>
        <v/>
      </c>
      <c r="AH342" s="16" t="str">
        <f aca="false">IF(O342="🦆 Duck",12,"")</f>
        <v/>
      </c>
      <c r="AI342" s="16" t="str">
        <f aca="false">IF(O342="🐦 Bird",13,"")</f>
        <v/>
      </c>
      <c r="AJ342" s="41" t="s">
        <v>456</v>
      </c>
      <c r="AK342" s="40" t="s">
        <v>457</v>
      </c>
      <c r="AL342" s="42" t="s">
        <v>50</v>
      </c>
      <c r="AM342" s="40" t="s">
        <v>51</v>
      </c>
      <c r="AN342" s="40"/>
    </row>
    <row r="343" customFormat="false" ht="45" hidden="false" customHeight="true" outlineLevel="0" collapsed="false">
      <c r="A343" s="38" t="s">
        <v>447</v>
      </c>
      <c r="B343" s="38" t="n">
        <v>28</v>
      </c>
      <c r="C343" s="32" t="n">
        <f aca="false">B343+IF(H343="IV",-0.2,IF(H343="IP",-0.1,IF(H343="IM",0.1,IF(H343="SC",0.2,IF(H343="IC (cerebral)",-0.3,0)))))</f>
        <v>27.8</v>
      </c>
      <c r="D343" s="33" t="n">
        <f aca="false">VALUE(MID(AJ343,1,FIND(" ",AJ343)))</f>
        <v>0.15</v>
      </c>
      <c r="E343" s="34" t="n">
        <f aca="false">IF(G343="LD50 (median)",1,IF(G343="LDLo (lowest)",0,IF(G343="LD",-1,"")))</f>
        <v>0</v>
      </c>
      <c r="F343" s="34" t="n">
        <f aca="false">IF(O343="🐀 Rat",1,IF(O343="🐭 Mouse",2,IF(O343="🐕 Dog",3,IF(O343="🐵 Monkey",5,IF(O343="🐈 Cat",4,IF(O343="🐇 Rabbit",6,IF(O343="🕊 Pigeon",7,IF(O343="🐹 Guinea Pig",8,IF(O343="🐔 Chicken",9,IF(O343="🐸 Frog",10,IF(O343="🍼 Mammal",10,0)))))))))))</f>
        <v>3</v>
      </c>
      <c r="G343" s="39" t="s">
        <v>53</v>
      </c>
      <c r="H343" s="39" t="s">
        <v>15</v>
      </c>
      <c r="I343" s="14" t="str">
        <f aca="false">IF(H343="IC",-0.3,"")</f>
        <v/>
      </c>
      <c r="J343" s="14" t="n">
        <f aca="false">IF(H343="IV",-0.2,"")</f>
        <v>-0.2</v>
      </c>
      <c r="K343" s="14" t="str">
        <f aca="false">IF(H343="IP",-0.1,"")</f>
        <v/>
      </c>
      <c r="L343" s="14" t="str">
        <f aca="false">IF(H343="IM",0.1,"")</f>
        <v/>
      </c>
      <c r="M343" s="14" t="str">
        <f aca="false">IF(H343="SC",0.2,"")</f>
        <v/>
      </c>
      <c r="N343" s="15" t="str">
        <f aca="false">IF(H343="???",0.2,"")</f>
        <v/>
      </c>
      <c r="O343" s="40" t="s">
        <v>27</v>
      </c>
      <c r="P343" s="17" t="str">
        <f aca="false">IF(SUM(Q343:AI343)&gt;0,"",IF(SUM(Q343:AI343)=0,IF(O343&gt;0,1,"")))</f>
        <v/>
      </c>
      <c r="Q343" s="16" t="str">
        <f aca="false">IF(O343="🐭 Mouse",2,"")</f>
        <v/>
      </c>
      <c r="R343" s="16" t="str">
        <f aca="false">IF(O343="🕊 Pigeon",7,"")</f>
        <v/>
      </c>
      <c r="S343" s="16" t="str">
        <f aca="false">IF(O343="🐇 Rabbit",6,"")</f>
        <v/>
      </c>
      <c r="T343" s="16" t="str">
        <f aca="false">IF(O343="🍼 Mammal",16,"")</f>
        <v/>
      </c>
      <c r="U343" s="16" t="str">
        <f aca="false">IF(O343="🐀 Rat",1,"")</f>
        <v/>
      </c>
      <c r="V343" s="16" t="n">
        <f aca="false">IF(O343="🐕 Dog",3,"")</f>
        <v>3</v>
      </c>
      <c r="W343" s="16" t="str">
        <f aca="false">IF(O343="🐹 Guinea Pig",8,"")</f>
        <v/>
      </c>
      <c r="X343" s="16" t="str">
        <f aca="false">IF(O343="🐔 Chicken",9,"")</f>
        <v/>
      </c>
      <c r="Y343" s="16" t="str">
        <f aca="false">IF(O343="🐵 Monkey",5,"")</f>
        <v/>
      </c>
      <c r="Z343" s="16" t="str">
        <f aca="false">IF(O343="🐸 Frog",10,"")</f>
        <v/>
      </c>
      <c r="AA343" s="16" t="str">
        <f aca="false">IF(O343="🐈 Cat",4,"")</f>
        <v/>
      </c>
      <c r="AB343" s="16" t="str">
        <f aca="false">IF(O343="Gecko",15,"")</f>
        <v/>
      </c>
      <c r="AC343" s="16" t="str">
        <f aca="false">IF(O343="Skink",14,"")</f>
        <v/>
      </c>
      <c r="AD343" s="16" t="str">
        <f aca="false">IF(O343="🐄 Cattle",17,"")</f>
        <v/>
      </c>
      <c r="AE343" s="16" t="str">
        <f aca="false">IF(O343="🐷 Pig",19,"")</f>
        <v/>
      </c>
      <c r="AF343" s="16" t="str">
        <f aca="false">IF(O343="Squirrel",11,"")</f>
        <v/>
      </c>
      <c r="AG343" s="16" t="str">
        <f aca="false">IF(O343="🐝 Honey Bee",20,"")</f>
        <v/>
      </c>
      <c r="AH343" s="16" t="str">
        <f aca="false">IF(O343="🦆 Duck",12,"")</f>
        <v/>
      </c>
      <c r="AI343" s="16" t="str">
        <f aca="false">IF(O343="🐦 Bird",13,"")</f>
        <v/>
      </c>
      <c r="AJ343" s="41" t="s">
        <v>458</v>
      </c>
      <c r="AK343" s="40" t="s">
        <v>190</v>
      </c>
      <c r="AL343" s="42" t="s">
        <v>50</v>
      </c>
      <c r="AM343" s="40" t="s">
        <v>51</v>
      </c>
      <c r="AN343" s="40"/>
    </row>
    <row r="344" customFormat="false" ht="30" hidden="false" customHeight="true" outlineLevel="0" collapsed="false">
      <c r="A344" s="38" t="s">
        <v>447</v>
      </c>
      <c r="B344" s="38" t="n">
        <v>28</v>
      </c>
      <c r="C344" s="32" t="n">
        <f aca="false">B344+IF(H344="IV",-0.2,IF(H344="IP",-0.1,IF(H344="IM",0.1,IF(H344="SC",0.2,IF(H344="IC (cerebral)",-0.3,0)))))</f>
        <v>27.8</v>
      </c>
      <c r="D344" s="33" t="n">
        <f aca="false">VALUE(MID(AJ344,1,FIND(" ",AJ344)))</f>
        <v>0.18</v>
      </c>
      <c r="E344" s="34" t="n">
        <f aca="false">IF(G344="LD50 (median)",1,IF(G344="LDLo (lowest)",0,IF(G344="LD",-1,"")))</f>
        <v>1</v>
      </c>
      <c r="F344" s="34" t="n">
        <f aca="false">IF(O344="🐀 Rat",1,IF(O344="🐭 Mouse",2,IF(O344="🐕 Dog",3,IF(O344="🐵 Monkey",5,IF(O344="🐈 Cat",4,IF(O344="🐇 Rabbit",6,IF(O344="🕊 Pigeon",7,IF(O344="🐹 Guinea Pig",8,IF(O344="🐔 Chicken",9,IF(O344="🐸 Frog",10,IF(O344="🍼 Mammal",10,0)))))))))))</f>
        <v>1</v>
      </c>
      <c r="G344" s="39" t="s">
        <v>47</v>
      </c>
      <c r="H344" s="39" t="s">
        <v>15</v>
      </c>
      <c r="I344" s="14" t="str">
        <f aca="false">IF(H344="IC",-0.3,"")</f>
        <v/>
      </c>
      <c r="J344" s="14" t="n">
        <f aca="false">IF(H344="IV",-0.2,"")</f>
        <v>-0.2</v>
      </c>
      <c r="K344" s="14" t="str">
        <f aca="false">IF(H344="IP",-0.1,"")</f>
        <v/>
      </c>
      <c r="L344" s="14" t="str">
        <f aca="false">IF(H344="IM",0.1,"")</f>
        <v/>
      </c>
      <c r="M344" s="14" t="str">
        <f aca="false">IF(H344="SC",0.2,"")</f>
        <v/>
      </c>
      <c r="N344" s="15" t="str">
        <f aca="false">IF(H344="???",0.2,"")</f>
        <v/>
      </c>
      <c r="O344" s="40" t="s">
        <v>26</v>
      </c>
      <c r="P344" s="17" t="str">
        <f aca="false">IF(SUM(Q344:AI344)&gt;0,"",IF(SUM(Q344:AI344)=0,IF(O344&gt;0,1,"")))</f>
        <v/>
      </c>
      <c r="Q344" s="16" t="str">
        <f aca="false">IF(O344="🐭 Mouse",2,"")</f>
        <v/>
      </c>
      <c r="R344" s="16" t="str">
        <f aca="false">IF(O344="🕊 Pigeon",7,"")</f>
        <v/>
      </c>
      <c r="S344" s="16" t="str">
        <f aca="false">IF(O344="🐇 Rabbit",6,"")</f>
        <v/>
      </c>
      <c r="T344" s="16" t="str">
        <f aca="false">IF(O344="🍼 Mammal",16,"")</f>
        <v/>
      </c>
      <c r="U344" s="16" t="n">
        <f aca="false">IF(O344="🐀 Rat",1,"")</f>
        <v>1</v>
      </c>
      <c r="V344" s="16" t="str">
        <f aca="false">IF(O344="🐕 Dog",3,"")</f>
        <v/>
      </c>
      <c r="W344" s="16" t="str">
        <f aca="false">IF(O344="🐹 Guinea Pig",8,"")</f>
        <v/>
      </c>
      <c r="X344" s="16" t="str">
        <f aca="false">IF(O344="🐔 Chicken",9,"")</f>
        <v/>
      </c>
      <c r="Y344" s="16" t="str">
        <f aca="false">IF(O344="🐵 Monkey",5,"")</f>
        <v/>
      </c>
      <c r="Z344" s="16" t="str">
        <f aca="false">IF(O344="🐸 Frog",10,"")</f>
        <v/>
      </c>
      <c r="AA344" s="16" t="str">
        <f aca="false">IF(O344="🐈 Cat",4,"")</f>
        <v/>
      </c>
      <c r="AB344" s="16" t="str">
        <f aca="false">IF(O344="Gecko",15,"")</f>
        <v/>
      </c>
      <c r="AC344" s="16" t="str">
        <f aca="false">IF(O344="Skink",14,"")</f>
        <v/>
      </c>
      <c r="AD344" s="16" t="str">
        <f aca="false">IF(O344="🐄 Cattle",17,"")</f>
        <v/>
      </c>
      <c r="AE344" s="16" t="str">
        <f aca="false">IF(O344="🐷 Pig",19,"")</f>
        <v/>
      </c>
      <c r="AF344" s="16" t="str">
        <f aca="false">IF(O344="Squirrel",11,"")</f>
        <v/>
      </c>
      <c r="AG344" s="16" t="str">
        <f aca="false">IF(O344="🐝 Honey Bee",20,"")</f>
        <v/>
      </c>
      <c r="AH344" s="16" t="str">
        <f aca="false">IF(O344="🦆 Duck",12,"")</f>
        <v/>
      </c>
      <c r="AI344" s="16" t="str">
        <f aca="false">IF(O344="🐦 Bird",13,"")</f>
        <v/>
      </c>
      <c r="AJ344" s="41" t="s">
        <v>170</v>
      </c>
      <c r="AK344" s="40" t="s">
        <v>183</v>
      </c>
      <c r="AL344" s="42" t="s">
        <v>50</v>
      </c>
      <c r="AM344" s="40" t="s">
        <v>51</v>
      </c>
      <c r="AN344" s="40"/>
    </row>
    <row r="345" customFormat="false" ht="30" hidden="false" customHeight="true" outlineLevel="0" collapsed="false">
      <c r="A345" s="38" t="s">
        <v>447</v>
      </c>
      <c r="B345" s="38" t="n">
        <v>28</v>
      </c>
      <c r="C345" s="32" t="n">
        <f aca="false">B345+IF(H345="IV",-0.2,IF(H345="IP",-0.1,IF(H345="IM",0.1,IF(H345="SC",0.2,IF(H345="IC (cerebral)",-0.3,0)))))</f>
        <v>27.8</v>
      </c>
      <c r="D345" s="33" t="n">
        <f aca="false">VALUE(MID(AJ345,1,FIND(" ",AJ345)))</f>
        <v>0.2</v>
      </c>
      <c r="E345" s="34" t="n">
        <f aca="false">IF(G345="LD50 (median)",1,IF(G345="LDLo (lowest)",0,IF(G345="LD",-1,"")))</f>
        <v>0</v>
      </c>
      <c r="F345" s="34" t="n">
        <f aca="false">IF(O345="🐀 Rat",1,IF(O345="🐭 Mouse",2,IF(O345="🐕 Dog",3,IF(O345="🐵 Monkey",5,IF(O345="🐈 Cat",4,IF(O345="🐇 Rabbit",6,IF(O345="🕊 Pigeon",7,IF(O345="🐹 Guinea Pig",8,IF(O345="🐔 Chicken",9,IF(O345="🐸 Frog",10,IF(O345="🍼 Mammal",10,0)))))))))))</f>
        <v>6</v>
      </c>
      <c r="G345" s="39" t="s">
        <v>53</v>
      </c>
      <c r="H345" s="39" t="s">
        <v>15</v>
      </c>
      <c r="I345" s="14" t="str">
        <f aca="false">IF(H345="IC",-0.3,"")</f>
        <v/>
      </c>
      <c r="J345" s="14" t="n">
        <f aca="false">IF(H345="IV",-0.2,"")</f>
        <v>-0.2</v>
      </c>
      <c r="K345" s="14" t="str">
        <f aca="false">IF(H345="IP",-0.1,"")</f>
        <v/>
      </c>
      <c r="L345" s="14" t="str">
        <f aca="false">IF(H345="IM",0.1,"")</f>
        <v/>
      </c>
      <c r="M345" s="14" t="str">
        <f aca="false">IF(H345="SC",0.2,"")</f>
        <v/>
      </c>
      <c r="N345" s="15" t="str">
        <f aca="false">IF(H345="???",0.2,"")</f>
        <v/>
      </c>
      <c r="O345" s="40" t="s">
        <v>24</v>
      </c>
      <c r="P345" s="17" t="str">
        <f aca="false">IF(SUM(Q345:AI345)&gt;0,"",IF(SUM(Q345:AI345)=0,IF(O345&gt;0,1,"")))</f>
        <v/>
      </c>
      <c r="Q345" s="16" t="str">
        <f aca="false">IF(O345="🐭 Mouse",2,"")</f>
        <v/>
      </c>
      <c r="R345" s="16" t="str">
        <f aca="false">IF(O345="🕊 Pigeon",7,"")</f>
        <v/>
      </c>
      <c r="S345" s="16" t="n">
        <f aca="false">IF(O345="🐇 Rabbit",6,"")</f>
        <v>6</v>
      </c>
      <c r="T345" s="16" t="str">
        <f aca="false">IF(O345="🍼 Mammal",16,"")</f>
        <v/>
      </c>
      <c r="U345" s="16" t="str">
        <f aca="false">IF(O345="🐀 Rat",1,"")</f>
        <v/>
      </c>
      <c r="V345" s="16" t="str">
        <f aca="false">IF(O345="🐕 Dog",3,"")</f>
        <v/>
      </c>
      <c r="W345" s="16" t="str">
        <f aca="false">IF(O345="🐹 Guinea Pig",8,"")</f>
        <v/>
      </c>
      <c r="X345" s="16" t="str">
        <f aca="false">IF(O345="🐔 Chicken",9,"")</f>
        <v/>
      </c>
      <c r="Y345" s="16" t="str">
        <f aca="false">IF(O345="🐵 Monkey",5,"")</f>
        <v/>
      </c>
      <c r="Z345" s="16" t="str">
        <f aca="false">IF(O345="🐸 Frog",10,"")</f>
        <v/>
      </c>
      <c r="AA345" s="16" t="str">
        <f aca="false">IF(O345="🐈 Cat",4,"")</f>
        <v/>
      </c>
      <c r="AB345" s="16" t="str">
        <f aca="false">IF(O345="Gecko",15,"")</f>
        <v/>
      </c>
      <c r="AC345" s="16" t="str">
        <f aca="false">IF(O345="Skink",14,"")</f>
        <v/>
      </c>
      <c r="AD345" s="16" t="str">
        <f aca="false">IF(O345="🐄 Cattle",17,"")</f>
        <v/>
      </c>
      <c r="AE345" s="16" t="str">
        <f aca="false">IF(O345="🐷 Pig",19,"")</f>
        <v/>
      </c>
      <c r="AF345" s="16" t="str">
        <f aca="false">IF(O345="Squirrel",11,"")</f>
        <v/>
      </c>
      <c r="AG345" s="16" t="str">
        <f aca="false">IF(O345="🐝 Honey Bee",20,"")</f>
        <v/>
      </c>
      <c r="AH345" s="16" t="str">
        <f aca="false">IF(O345="🦆 Duck",12,"")</f>
        <v/>
      </c>
      <c r="AI345" s="16" t="str">
        <f aca="false">IF(O345="🐦 Bird",13,"")</f>
        <v/>
      </c>
      <c r="AJ345" s="41" t="s">
        <v>171</v>
      </c>
      <c r="AK345" s="40" t="s">
        <v>137</v>
      </c>
      <c r="AL345" s="42" t="s">
        <v>50</v>
      </c>
      <c r="AM345" s="40" t="s">
        <v>51</v>
      </c>
      <c r="AN345" s="40"/>
    </row>
    <row r="346" customFormat="false" ht="30" hidden="false" customHeight="true" outlineLevel="0" collapsed="false">
      <c r="A346" s="38" t="s">
        <v>447</v>
      </c>
      <c r="B346" s="38" t="n">
        <v>28</v>
      </c>
      <c r="C346" s="32" t="n">
        <f aca="false">B346+IF(H346="IV",-0.2,IF(H346="IP",-0.1,IF(H346="IM",0.1,IF(H346="SC",0.2,IF(H346="IC (cerebral)",-0.3,0)))))</f>
        <v>27.9</v>
      </c>
      <c r="D346" s="33" t="n">
        <f aca="false">VALUE(MID(AJ346,1,FIND(" ",AJ346)))</f>
        <v>0.2</v>
      </c>
      <c r="E346" s="34" t="n">
        <f aca="false">IF(G346="LD50 (median)",1,IF(G346="LDLo (lowest)",0,IF(G346="LD",-1,"")))</f>
        <v>1</v>
      </c>
      <c r="F346" s="34" t="n">
        <f aca="false">IF(O346="🐀 Rat",1,IF(O346="🐭 Mouse",2,IF(O346="🐕 Dog",3,IF(O346="🐵 Monkey",5,IF(O346="🐈 Cat",4,IF(O346="🐇 Rabbit",6,IF(O346="🕊 Pigeon",7,IF(O346="🐹 Guinea Pig",8,IF(O346="🐔 Chicken",9,IF(O346="🐸 Frog",10,IF(O346="🍼 Mammal",10,0)))))))))))</f>
        <v>2</v>
      </c>
      <c r="G346" s="39" t="s">
        <v>47</v>
      </c>
      <c r="H346" s="39" t="s">
        <v>16</v>
      </c>
      <c r="I346" s="14" t="str">
        <f aca="false">IF(H346="IC",-0.3,"")</f>
        <v/>
      </c>
      <c r="J346" s="14" t="str">
        <f aca="false">IF(H346="IV",-0.2,"")</f>
        <v/>
      </c>
      <c r="K346" s="14" t="n">
        <f aca="false">IF(H346="IP",-0.1,"")</f>
        <v>-0.1</v>
      </c>
      <c r="L346" s="14" t="str">
        <f aca="false">IF(H346="IM",0.1,"")</f>
        <v/>
      </c>
      <c r="M346" s="14" t="str">
        <f aca="false">IF(H346="SC",0.2,"")</f>
        <v/>
      </c>
      <c r="N346" s="15" t="str">
        <f aca="false">IF(H346="???",0.2,"")</f>
        <v/>
      </c>
      <c r="O346" s="40" t="s">
        <v>22</v>
      </c>
      <c r="P346" s="17" t="str">
        <f aca="false">IF(SUM(Q346:AI346)&gt;0,"",IF(SUM(Q346:AI346)=0,IF(O346&gt;0,1,"")))</f>
        <v/>
      </c>
      <c r="Q346" s="16" t="n">
        <f aca="false">IF(O346="🐭 Mouse",2,"")</f>
        <v>2</v>
      </c>
      <c r="R346" s="16" t="str">
        <f aca="false">IF(O346="🕊 Pigeon",7,"")</f>
        <v/>
      </c>
      <c r="S346" s="16" t="str">
        <f aca="false">IF(O346="🐇 Rabbit",6,"")</f>
        <v/>
      </c>
      <c r="T346" s="16" t="str">
        <f aca="false">IF(O346="🍼 Mammal",16,"")</f>
        <v/>
      </c>
      <c r="U346" s="16" t="str">
        <f aca="false">IF(O346="🐀 Rat",1,"")</f>
        <v/>
      </c>
      <c r="V346" s="16" t="str">
        <f aca="false">IF(O346="🐕 Dog",3,"")</f>
        <v/>
      </c>
      <c r="W346" s="16" t="str">
        <f aca="false">IF(O346="🐹 Guinea Pig",8,"")</f>
        <v/>
      </c>
      <c r="X346" s="16" t="str">
        <f aca="false">IF(O346="🐔 Chicken",9,"")</f>
        <v/>
      </c>
      <c r="Y346" s="16" t="str">
        <f aca="false">IF(O346="🐵 Monkey",5,"")</f>
        <v/>
      </c>
      <c r="Z346" s="16" t="str">
        <f aca="false">IF(O346="🐸 Frog",10,"")</f>
        <v/>
      </c>
      <c r="AA346" s="16" t="str">
        <f aca="false">IF(O346="🐈 Cat",4,"")</f>
        <v/>
      </c>
      <c r="AB346" s="16" t="str">
        <f aca="false">IF(O346="Gecko",15,"")</f>
        <v/>
      </c>
      <c r="AC346" s="16" t="str">
        <f aca="false">IF(O346="Skink",14,"")</f>
        <v/>
      </c>
      <c r="AD346" s="16" t="str">
        <f aca="false">IF(O346="🐄 Cattle",17,"")</f>
        <v/>
      </c>
      <c r="AE346" s="16" t="str">
        <f aca="false">IF(O346="🐷 Pig",19,"")</f>
        <v/>
      </c>
      <c r="AF346" s="16" t="str">
        <f aca="false">IF(O346="Squirrel",11,"")</f>
        <v/>
      </c>
      <c r="AG346" s="16" t="str">
        <f aca="false">IF(O346="🐝 Honey Bee",20,"")</f>
        <v/>
      </c>
      <c r="AH346" s="16" t="str">
        <f aca="false">IF(O346="🦆 Duck",12,"")</f>
        <v/>
      </c>
      <c r="AI346" s="16" t="str">
        <f aca="false">IF(O346="🐦 Bird",13,"")</f>
        <v/>
      </c>
      <c r="AJ346" s="41" t="s">
        <v>171</v>
      </c>
      <c r="AK346" s="40" t="s">
        <v>449</v>
      </c>
      <c r="AL346" s="42" t="s">
        <v>50</v>
      </c>
      <c r="AM346" s="40" t="s">
        <v>51</v>
      </c>
      <c r="AN346" s="40"/>
    </row>
    <row r="347" customFormat="false" ht="30" hidden="false" customHeight="true" outlineLevel="0" collapsed="false">
      <c r="A347" s="38" t="s">
        <v>447</v>
      </c>
      <c r="B347" s="38" t="n">
        <v>28</v>
      </c>
      <c r="C347" s="32" t="n">
        <f aca="false">B347+IF(H347="IV",-0.2,IF(H347="IP",-0.1,IF(H347="IM",0.1,IF(H347="SC",0.2,IF(H347="IC (cerebral)",-0.3,0)))))</f>
        <v>27.8</v>
      </c>
      <c r="D347" s="33" t="n">
        <f aca="false">VALUE(MID(AJ347,1,FIND(" ",AJ347)))</f>
        <v>0.244</v>
      </c>
      <c r="E347" s="34" t="n">
        <f aca="false">IF(G347="LD50 (median)",1,IF(G347="LDLo (lowest)",0,IF(G347="LD",-1,"")))</f>
        <v>1</v>
      </c>
      <c r="F347" s="34" t="n">
        <f aca="false">IF(O347="🐀 Rat",1,IF(O347="🐭 Mouse",2,IF(O347="🐕 Dog",3,IF(O347="🐵 Monkey",5,IF(O347="🐈 Cat",4,IF(O347="🐇 Rabbit",6,IF(O347="🕊 Pigeon",7,IF(O347="🐹 Guinea Pig",8,IF(O347="🐔 Chicken",9,IF(O347="🐸 Frog",10,IF(O347="🍼 Mammal",10,0)))))))))))</f>
        <v>2</v>
      </c>
      <c r="G347" s="39" t="s">
        <v>47</v>
      </c>
      <c r="H347" s="39" t="s">
        <v>15</v>
      </c>
      <c r="I347" s="14" t="str">
        <f aca="false">IF(H347="IC",-0.3,"")</f>
        <v/>
      </c>
      <c r="J347" s="14" t="n">
        <f aca="false">IF(H347="IV",-0.2,"")</f>
        <v>-0.2</v>
      </c>
      <c r="K347" s="14" t="str">
        <f aca="false">IF(H347="IP",-0.1,"")</f>
        <v/>
      </c>
      <c r="L347" s="14" t="str">
        <f aca="false">IF(H347="IM",0.1,"")</f>
        <v/>
      </c>
      <c r="M347" s="14" t="str">
        <f aca="false">IF(H347="SC",0.2,"")</f>
        <v/>
      </c>
      <c r="N347" s="15" t="str">
        <f aca="false">IF(H347="???",0.2,"")</f>
        <v/>
      </c>
      <c r="O347" s="40" t="s">
        <v>22</v>
      </c>
      <c r="P347" s="17" t="str">
        <f aca="false">IF(SUM(Q347:AI347)&gt;0,"",IF(SUM(Q347:AI347)=0,IF(O347&gt;0,1,"")))</f>
        <v/>
      </c>
      <c r="Q347" s="16" t="n">
        <f aca="false">IF(O347="🐭 Mouse",2,"")</f>
        <v>2</v>
      </c>
      <c r="R347" s="16" t="str">
        <f aca="false">IF(O347="🕊 Pigeon",7,"")</f>
        <v/>
      </c>
      <c r="S347" s="16" t="str">
        <f aca="false">IF(O347="🐇 Rabbit",6,"")</f>
        <v/>
      </c>
      <c r="T347" s="16" t="str">
        <f aca="false">IF(O347="🍼 Mammal",16,"")</f>
        <v/>
      </c>
      <c r="U347" s="16" t="str">
        <f aca="false">IF(O347="🐀 Rat",1,"")</f>
        <v/>
      </c>
      <c r="V347" s="16" t="str">
        <f aca="false">IF(O347="🐕 Dog",3,"")</f>
        <v/>
      </c>
      <c r="W347" s="16" t="str">
        <f aca="false">IF(O347="🐹 Guinea Pig",8,"")</f>
        <v/>
      </c>
      <c r="X347" s="16" t="str">
        <f aca="false">IF(O347="🐔 Chicken",9,"")</f>
        <v/>
      </c>
      <c r="Y347" s="16" t="str">
        <f aca="false">IF(O347="🐵 Monkey",5,"")</f>
        <v/>
      </c>
      <c r="Z347" s="16" t="str">
        <f aca="false">IF(O347="🐸 Frog",10,"")</f>
        <v/>
      </c>
      <c r="AA347" s="16" t="str">
        <f aca="false">IF(O347="🐈 Cat",4,"")</f>
        <v/>
      </c>
      <c r="AB347" s="16" t="str">
        <f aca="false">IF(O347="Gecko",15,"")</f>
        <v/>
      </c>
      <c r="AC347" s="16" t="str">
        <f aca="false">IF(O347="Skink",14,"")</f>
        <v/>
      </c>
      <c r="AD347" s="16" t="str">
        <f aca="false">IF(O347="🐄 Cattle",17,"")</f>
        <v/>
      </c>
      <c r="AE347" s="16" t="str">
        <f aca="false">IF(O347="🐷 Pig",19,"")</f>
        <v/>
      </c>
      <c r="AF347" s="16" t="str">
        <f aca="false">IF(O347="Squirrel",11,"")</f>
        <v/>
      </c>
      <c r="AG347" s="16" t="str">
        <f aca="false">IF(O347="🐝 Honey Bee",20,"")</f>
        <v/>
      </c>
      <c r="AH347" s="16" t="str">
        <f aca="false">IF(O347="🦆 Duck",12,"")</f>
        <v/>
      </c>
      <c r="AI347" s="16" t="str">
        <f aca="false">IF(O347="🐦 Bird",13,"")</f>
        <v/>
      </c>
      <c r="AJ347" s="41" t="s">
        <v>459</v>
      </c>
      <c r="AK347" s="40" t="s">
        <v>168</v>
      </c>
      <c r="AL347" s="42" t="s">
        <v>50</v>
      </c>
      <c r="AM347" s="40" t="s">
        <v>51</v>
      </c>
      <c r="AN347" s="40"/>
    </row>
    <row r="348" customFormat="false" ht="30" hidden="false" customHeight="true" outlineLevel="0" collapsed="false">
      <c r="A348" s="38" t="s">
        <v>447</v>
      </c>
      <c r="B348" s="38" t="n">
        <v>28</v>
      </c>
      <c r="C348" s="32" t="n">
        <f aca="false">B348+IF(H348="IV",-0.2,IF(H348="IP",-0.1,IF(H348="IM",0.1,IF(H348="SC",0.2,IF(H348="IC (cerebral)",-0.3,0)))))</f>
        <v>28.2</v>
      </c>
      <c r="D348" s="33" t="n">
        <f aca="false">VALUE(MID(AJ348,1,FIND(" ",AJ348)))</f>
        <v>0.29</v>
      </c>
      <c r="E348" s="34" t="n">
        <f aca="false">IF(G348="LD50 (median)",1,IF(G348="LDLo (lowest)",0,IF(G348="LD",-1,"")))</f>
        <v>1</v>
      </c>
      <c r="F348" s="34" t="n">
        <f aca="false">IF(O348="🐀 Rat",1,IF(O348="🐭 Mouse",2,IF(O348="🐕 Dog",3,IF(O348="🐵 Monkey",5,IF(O348="🐈 Cat",4,IF(O348="🐇 Rabbit",6,IF(O348="🕊 Pigeon",7,IF(O348="🐹 Guinea Pig",8,IF(O348="🐔 Chicken",9,IF(O348="🐸 Frog",10,IF(O348="🍼 Mammal",10,0)))))))))))</f>
        <v>2</v>
      </c>
      <c r="G348" s="39" t="s">
        <v>47</v>
      </c>
      <c r="H348" s="39" t="s">
        <v>18</v>
      </c>
      <c r="I348" s="14" t="str">
        <f aca="false">IF(H348="IC",-0.3,"")</f>
        <v/>
      </c>
      <c r="J348" s="14" t="str">
        <f aca="false">IF(H348="IV",-0.2,"")</f>
        <v/>
      </c>
      <c r="K348" s="14" t="str">
        <f aca="false">IF(H348="IP",-0.1,"")</f>
        <v/>
      </c>
      <c r="L348" s="14" t="str">
        <f aca="false">IF(H348="IM",0.1,"")</f>
        <v/>
      </c>
      <c r="M348" s="14" t="n">
        <f aca="false">IF(H348="SC",0.2,"")</f>
        <v>0.2</v>
      </c>
      <c r="N348" s="15" t="str">
        <f aca="false">IF(H348="???",0.2,"")</f>
        <v/>
      </c>
      <c r="O348" s="40" t="s">
        <v>22</v>
      </c>
      <c r="P348" s="17" t="str">
        <f aca="false">IF(SUM(Q348:AI348)&gt;0,"",IF(SUM(Q348:AI348)=0,IF(O348&gt;0,1,"")))</f>
        <v/>
      </c>
      <c r="Q348" s="16" t="n">
        <f aca="false">IF(O348="🐭 Mouse",2,"")</f>
        <v>2</v>
      </c>
      <c r="R348" s="16" t="str">
        <f aca="false">IF(O348="🕊 Pigeon",7,"")</f>
        <v/>
      </c>
      <c r="S348" s="16" t="str">
        <f aca="false">IF(O348="🐇 Rabbit",6,"")</f>
        <v/>
      </c>
      <c r="T348" s="16" t="str">
        <f aca="false">IF(O348="🍼 Mammal",16,"")</f>
        <v/>
      </c>
      <c r="U348" s="16" t="str">
        <f aca="false">IF(O348="🐀 Rat",1,"")</f>
        <v/>
      </c>
      <c r="V348" s="16" t="str">
        <f aca="false">IF(O348="🐕 Dog",3,"")</f>
        <v/>
      </c>
      <c r="W348" s="16" t="str">
        <f aca="false">IF(O348="🐹 Guinea Pig",8,"")</f>
        <v/>
      </c>
      <c r="X348" s="16" t="str">
        <f aca="false">IF(O348="🐔 Chicken",9,"")</f>
        <v/>
      </c>
      <c r="Y348" s="16" t="str">
        <f aca="false">IF(O348="🐵 Monkey",5,"")</f>
        <v/>
      </c>
      <c r="Z348" s="16" t="str">
        <f aca="false">IF(O348="🐸 Frog",10,"")</f>
        <v/>
      </c>
      <c r="AA348" s="16" t="str">
        <f aca="false">IF(O348="🐈 Cat",4,"")</f>
        <v/>
      </c>
      <c r="AB348" s="16" t="str">
        <f aca="false">IF(O348="Gecko",15,"")</f>
        <v/>
      </c>
      <c r="AC348" s="16" t="str">
        <f aca="false">IF(O348="Skink",14,"")</f>
        <v/>
      </c>
      <c r="AD348" s="16" t="str">
        <f aca="false">IF(O348="🐄 Cattle",17,"")</f>
        <v/>
      </c>
      <c r="AE348" s="16" t="str">
        <f aca="false">IF(O348="🐷 Pig",19,"")</f>
        <v/>
      </c>
      <c r="AF348" s="16" t="str">
        <f aca="false">IF(O348="Squirrel",11,"")</f>
        <v/>
      </c>
      <c r="AG348" s="16" t="str">
        <f aca="false">IF(O348="🐝 Honey Bee",20,"")</f>
        <v/>
      </c>
      <c r="AH348" s="16" t="str">
        <f aca="false">IF(O348="🦆 Duck",12,"")</f>
        <v/>
      </c>
      <c r="AI348" s="16" t="str">
        <f aca="false">IF(O348="🐦 Bird",13,"")</f>
        <v/>
      </c>
      <c r="AJ348" s="41" t="s">
        <v>460</v>
      </c>
      <c r="AK348" s="40" t="s">
        <v>221</v>
      </c>
      <c r="AL348" s="42" t="s">
        <v>50</v>
      </c>
      <c r="AM348" s="40" t="s">
        <v>51</v>
      </c>
      <c r="AN348" s="40"/>
    </row>
    <row r="349" customFormat="false" ht="30" hidden="false" customHeight="true" outlineLevel="0" collapsed="false">
      <c r="A349" s="38" t="s">
        <v>447</v>
      </c>
      <c r="B349" s="38" t="n">
        <v>28</v>
      </c>
      <c r="C349" s="32" t="n">
        <f aca="false">B349+IF(H349="IV",-0.2,IF(H349="IP",-0.1,IF(H349="IM",0.1,IF(H349="SC",0.2,IF(H349="IC (cerebral)",-0.3,0)))))</f>
        <v>28.1</v>
      </c>
      <c r="D349" s="33" t="n">
        <f aca="false">VALUE(MID(AJ349,1,FIND(" ",AJ349)))</f>
        <v>0.3</v>
      </c>
      <c r="E349" s="34" t="n">
        <f aca="false">IF(G349="LD50 (median)",1,IF(G349="LDLo (lowest)",0,IF(G349="LD",-1,"")))</f>
        <v>0</v>
      </c>
      <c r="F349" s="34" t="n">
        <f aca="false">IF(O349="🐀 Rat",1,IF(O349="🐭 Mouse",2,IF(O349="🐕 Dog",3,IF(O349="🐵 Monkey",5,IF(O349="🐈 Cat",4,IF(O349="🐇 Rabbit",6,IF(O349="🕊 Pigeon",7,IF(O349="🐹 Guinea Pig",8,IF(O349="🐔 Chicken",9,IF(O349="🐸 Frog",10,IF(O349="🍼 Mammal",10,0)))))))))))</f>
        <v>5</v>
      </c>
      <c r="G349" s="39" t="s">
        <v>53</v>
      </c>
      <c r="H349" s="39" t="s">
        <v>17</v>
      </c>
      <c r="I349" s="14" t="str">
        <f aca="false">IF(H349="IC",-0.3,"")</f>
        <v/>
      </c>
      <c r="J349" s="14" t="str">
        <f aca="false">IF(H349="IV",-0.2,"")</f>
        <v/>
      </c>
      <c r="K349" s="14" t="str">
        <f aca="false">IF(H349="IP",-0.1,"")</f>
        <v/>
      </c>
      <c r="L349" s="14" t="n">
        <f aca="false">IF(H349="IM",0.1,"")</f>
        <v>0.1</v>
      </c>
      <c r="M349" s="14" t="str">
        <f aca="false">IF(H349="SC",0.2,"")</f>
        <v/>
      </c>
      <c r="N349" s="15" t="str">
        <f aca="false">IF(H349="???",0.2,"")</f>
        <v/>
      </c>
      <c r="O349" s="40" t="s">
        <v>30</v>
      </c>
      <c r="P349" s="17" t="str">
        <f aca="false">IF(SUM(Q349:AI349)&gt;0,"",IF(SUM(Q349:AI349)=0,IF(O349&gt;0,1,"")))</f>
        <v/>
      </c>
      <c r="Q349" s="16" t="str">
        <f aca="false">IF(O349="🐭 Mouse",2,"")</f>
        <v/>
      </c>
      <c r="R349" s="16" t="str">
        <f aca="false">IF(O349="🕊 Pigeon",7,"")</f>
        <v/>
      </c>
      <c r="S349" s="16" t="str">
        <f aca="false">IF(O349="🐇 Rabbit",6,"")</f>
        <v/>
      </c>
      <c r="T349" s="16" t="str">
        <f aca="false">IF(O349="🍼 Mammal",16,"")</f>
        <v/>
      </c>
      <c r="U349" s="16" t="str">
        <f aca="false">IF(O349="🐀 Rat",1,"")</f>
        <v/>
      </c>
      <c r="V349" s="16" t="str">
        <f aca="false">IF(O349="🐕 Dog",3,"")</f>
        <v/>
      </c>
      <c r="W349" s="16" t="str">
        <f aca="false">IF(O349="🐹 Guinea Pig",8,"")</f>
        <v/>
      </c>
      <c r="X349" s="16" t="str">
        <f aca="false">IF(O349="🐔 Chicken",9,"")</f>
        <v/>
      </c>
      <c r="Y349" s="16" t="n">
        <f aca="false">IF(O349="🐵 Monkey",5,"")</f>
        <v>5</v>
      </c>
      <c r="Z349" s="16" t="str">
        <f aca="false">IF(O349="🐸 Frog",10,"")</f>
        <v/>
      </c>
      <c r="AA349" s="16" t="str">
        <f aca="false">IF(O349="🐈 Cat",4,"")</f>
        <v/>
      </c>
      <c r="AB349" s="16" t="str">
        <f aca="false">IF(O349="Gecko",15,"")</f>
        <v/>
      </c>
      <c r="AC349" s="16" t="str">
        <f aca="false">IF(O349="Skink",14,"")</f>
        <v/>
      </c>
      <c r="AD349" s="16" t="str">
        <f aca="false">IF(O349="🐄 Cattle",17,"")</f>
        <v/>
      </c>
      <c r="AE349" s="16" t="str">
        <f aca="false">IF(O349="🐷 Pig",19,"")</f>
        <v/>
      </c>
      <c r="AF349" s="16" t="str">
        <f aca="false">IF(O349="Squirrel",11,"")</f>
        <v/>
      </c>
      <c r="AG349" s="16" t="str">
        <f aca="false">IF(O349="🐝 Honey Bee",20,"")</f>
        <v/>
      </c>
      <c r="AH349" s="16" t="str">
        <f aca="false">IF(O349="🦆 Duck",12,"")</f>
        <v/>
      </c>
      <c r="AI349" s="16" t="str">
        <f aca="false">IF(O349="🐦 Bird",13,"")</f>
        <v/>
      </c>
      <c r="AJ349" s="41" t="s">
        <v>136</v>
      </c>
      <c r="AK349" s="40" t="s">
        <v>453</v>
      </c>
      <c r="AL349" s="42" t="s">
        <v>50</v>
      </c>
      <c r="AM349" s="40" t="s">
        <v>51</v>
      </c>
      <c r="AN349" s="40"/>
    </row>
    <row r="350" customFormat="false" ht="45" hidden="false" customHeight="true" outlineLevel="0" collapsed="false">
      <c r="A350" s="38" t="s">
        <v>447</v>
      </c>
      <c r="B350" s="38" t="n">
        <v>28</v>
      </c>
      <c r="C350" s="32" t="n">
        <f aca="false">B350+IF(H350="IV",-0.2,IF(H350="IP",-0.1,IF(H350="IM",0.1,IF(H350="SC",0.2,IF(H350="IC (cerebral)",-0.3,0)))))</f>
        <v>28.2</v>
      </c>
      <c r="D350" s="33" t="n">
        <f aca="false">VALUE(MID(AJ350,1,FIND(" ",AJ350)))</f>
        <v>0.3</v>
      </c>
      <c r="E350" s="34" t="n">
        <f aca="false">IF(G350="LD50 (median)",1,IF(G350="LDLo (lowest)",0,IF(G350="LD",-1,"")))</f>
        <v>0</v>
      </c>
      <c r="F350" s="34" t="n">
        <f aca="false">IF(O350="🐀 Rat",1,IF(O350="🐭 Mouse",2,IF(O350="🐕 Dog",3,IF(O350="🐵 Monkey",5,IF(O350="🐈 Cat",4,IF(O350="🐇 Rabbit",6,IF(O350="🕊 Pigeon",7,IF(O350="🐹 Guinea Pig",8,IF(O350="🐔 Chicken",9,IF(O350="🐸 Frog",10,IF(O350="🍼 Mammal",10,0)))))))))))</f>
        <v>2</v>
      </c>
      <c r="G350" s="39" t="s">
        <v>53</v>
      </c>
      <c r="H350" s="39" t="s">
        <v>18</v>
      </c>
      <c r="I350" s="14" t="str">
        <f aca="false">IF(H350="IC",-0.3,"")</f>
        <v/>
      </c>
      <c r="J350" s="14" t="str">
        <f aca="false">IF(H350="IV",-0.2,"")</f>
        <v/>
      </c>
      <c r="K350" s="14" t="str">
        <f aca="false">IF(H350="IP",-0.1,"")</f>
        <v/>
      </c>
      <c r="L350" s="14" t="str">
        <f aca="false">IF(H350="IM",0.1,"")</f>
        <v/>
      </c>
      <c r="M350" s="14" t="n">
        <f aca="false">IF(H350="SC",0.2,"")</f>
        <v>0.2</v>
      </c>
      <c r="N350" s="15" t="str">
        <f aca="false">IF(H350="???",0.2,"")</f>
        <v/>
      </c>
      <c r="O350" s="40" t="s">
        <v>22</v>
      </c>
      <c r="P350" s="17" t="str">
        <f aca="false">IF(SUM(Q350:AI350)&gt;0,"",IF(SUM(Q350:AI350)=0,IF(O350&gt;0,1,"")))</f>
        <v/>
      </c>
      <c r="Q350" s="16" t="n">
        <f aca="false">IF(O350="🐭 Mouse",2,"")</f>
        <v>2</v>
      </c>
      <c r="R350" s="16" t="str">
        <f aca="false">IF(O350="🕊 Pigeon",7,"")</f>
        <v/>
      </c>
      <c r="S350" s="16" t="str">
        <f aca="false">IF(O350="🐇 Rabbit",6,"")</f>
        <v/>
      </c>
      <c r="T350" s="16" t="str">
        <f aca="false">IF(O350="🍼 Mammal",16,"")</f>
        <v/>
      </c>
      <c r="U350" s="16" t="str">
        <f aca="false">IF(O350="🐀 Rat",1,"")</f>
        <v/>
      </c>
      <c r="V350" s="16" t="str">
        <f aca="false">IF(O350="🐕 Dog",3,"")</f>
        <v/>
      </c>
      <c r="W350" s="16" t="str">
        <f aca="false">IF(O350="🐹 Guinea Pig",8,"")</f>
        <v/>
      </c>
      <c r="X350" s="16" t="str">
        <f aca="false">IF(O350="🐔 Chicken",9,"")</f>
        <v/>
      </c>
      <c r="Y350" s="16" t="str">
        <f aca="false">IF(O350="🐵 Monkey",5,"")</f>
        <v/>
      </c>
      <c r="Z350" s="16" t="str">
        <f aca="false">IF(O350="🐸 Frog",10,"")</f>
        <v/>
      </c>
      <c r="AA350" s="16" t="str">
        <f aca="false">IF(O350="🐈 Cat",4,"")</f>
        <v/>
      </c>
      <c r="AB350" s="16" t="str">
        <f aca="false">IF(O350="Gecko",15,"")</f>
        <v/>
      </c>
      <c r="AC350" s="16" t="str">
        <f aca="false">IF(O350="Skink",14,"")</f>
        <v/>
      </c>
      <c r="AD350" s="16" t="str">
        <f aca="false">IF(O350="🐄 Cattle",17,"")</f>
        <v/>
      </c>
      <c r="AE350" s="16" t="str">
        <f aca="false">IF(O350="🐷 Pig",19,"")</f>
        <v/>
      </c>
      <c r="AF350" s="16" t="str">
        <f aca="false">IF(O350="Squirrel",11,"")</f>
        <v/>
      </c>
      <c r="AG350" s="16" t="str">
        <f aca="false">IF(O350="🐝 Honey Bee",20,"")</f>
        <v/>
      </c>
      <c r="AH350" s="16" t="str">
        <f aca="false">IF(O350="🦆 Duck",12,"")</f>
        <v/>
      </c>
      <c r="AI350" s="16" t="str">
        <f aca="false">IF(O350="🐦 Bird",13,"")</f>
        <v/>
      </c>
      <c r="AJ350" s="41" t="s">
        <v>136</v>
      </c>
      <c r="AK350" s="40" t="s">
        <v>461</v>
      </c>
      <c r="AL350" s="42" t="s">
        <v>50</v>
      </c>
      <c r="AM350" s="40" t="s">
        <v>51</v>
      </c>
      <c r="AN350" s="40"/>
    </row>
    <row r="351" customFormat="false" ht="30" hidden="false" customHeight="true" outlineLevel="0" collapsed="false">
      <c r="A351" s="38" t="s">
        <v>447</v>
      </c>
      <c r="B351" s="38" t="n">
        <v>28</v>
      </c>
      <c r="C351" s="32" t="n">
        <f aca="false">B351+IF(H351="IV",-0.2,IF(H351="IP",-0.1,IF(H351="IM",0.1,IF(H351="SC",0.2,IF(H351="IC (cerebral)",-0.3,0)))))</f>
        <v>28.2</v>
      </c>
      <c r="D351" s="33" t="n">
        <f aca="false">VALUE(MID(AJ351,1,FIND(" ",AJ351)))</f>
        <v>0.35</v>
      </c>
      <c r="E351" s="34" t="n">
        <f aca="false">IF(G351="LD50 (median)",1,IF(G351="LDLo (lowest)",0,IF(G351="LD",-1,"")))</f>
        <v>0</v>
      </c>
      <c r="F351" s="34" t="n">
        <f aca="false">IF(O351="🐀 Rat",1,IF(O351="🐭 Mouse",2,IF(O351="🐕 Dog",3,IF(O351="🐵 Monkey",5,IF(O351="🐈 Cat",4,IF(O351="🐇 Rabbit",6,IF(O351="🕊 Pigeon",7,IF(O351="🐹 Guinea Pig",8,IF(O351="🐔 Chicken",9,IF(O351="🐸 Frog",10,IF(O351="🍼 Mammal",10,0)))))))))))</f>
        <v>5</v>
      </c>
      <c r="G351" s="39" t="s">
        <v>53</v>
      </c>
      <c r="H351" s="39" t="s">
        <v>18</v>
      </c>
      <c r="I351" s="14" t="str">
        <f aca="false">IF(H351="IC",-0.3,"")</f>
        <v/>
      </c>
      <c r="J351" s="14" t="str">
        <f aca="false">IF(H351="IV",-0.2,"")</f>
        <v/>
      </c>
      <c r="K351" s="14" t="str">
        <f aca="false">IF(H351="IP",-0.1,"")</f>
        <v/>
      </c>
      <c r="L351" s="14" t="str">
        <f aca="false">IF(H351="IM",0.1,"")</f>
        <v/>
      </c>
      <c r="M351" s="14" t="n">
        <f aca="false">IF(H351="SC",0.2,"")</f>
        <v>0.2</v>
      </c>
      <c r="N351" s="15" t="str">
        <f aca="false">IF(H351="???",0.2,"")</f>
        <v/>
      </c>
      <c r="O351" s="40" t="s">
        <v>30</v>
      </c>
      <c r="P351" s="17" t="str">
        <f aca="false">IF(SUM(Q351:AI351)&gt;0,"",IF(SUM(Q351:AI351)=0,IF(O351&gt;0,1,"")))</f>
        <v/>
      </c>
      <c r="Q351" s="16" t="str">
        <f aca="false">IF(O351="🐭 Mouse",2,"")</f>
        <v/>
      </c>
      <c r="R351" s="16" t="str">
        <f aca="false">IF(O351="🕊 Pigeon",7,"")</f>
        <v/>
      </c>
      <c r="S351" s="16" t="str">
        <f aca="false">IF(O351="🐇 Rabbit",6,"")</f>
        <v/>
      </c>
      <c r="T351" s="16" t="str">
        <f aca="false">IF(O351="🍼 Mammal",16,"")</f>
        <v/>
      </c>
      <c r="U351" s="16" t="str">
        <f aca="false">IF(O351="🐀 Rat",1,"")</f>
        <v/>
      </c>
      <c r="V351" s="16" t="str">
        <f aca="false">IF(O351="🐕 Dog",3,"")</f>
        <v/>
      </c>
      <c r="W351" s="16" t="str">
        <f aca="false">IF(O351="🐹 Guinea Pig",8,"")</f>
        <v/>
      </c>
      <c r="X351" s="16" t="str">
        <f aca="false">IF(O351="🐔 Chicken",9,"")</f>
        <v/>
      </c>
      <c r="Y351" s="16" t="n">
        <f aca="false">IF(O351="🐵 Monkey",5,"")</f>
        <v>5</v>
      </c>
      <c r="Z351" s="16" t="str">
        <f aca="false">IF(O351="🐸 Frog",10,"")</f>
        <v/>
      </c>
      <c r="AA351" s="16" t="str">
        <f aca="false">IF(O351="🐈 Cat",4,"")</f>
        <v/>
      </c>
      <c r="AB351" s="16" t="str">
        <f aca="false">IF(O351="Gecko",15,"")</f>
        <v/>
      </c>
      <c r="AC351" s="16" t="str">
        <f aca="false">IF(O351="Skink",14,"")</f>
        <v/>
      </c>
      <c r="AD351" s="16" t="str">
        <f aca="false">IF(O351="🐄 Cattle",17,"")</f>
        <v/>
      </c>
      <c r="AE351" s="16" t="str">
        <f aca="false">IF(O351="🐷 Pig",19,"")</f>
        <v/>
      </c>
      <c r="AF351" s="16" t="str">
        <f aca="false">IF(O351="Squirrel",11,"")</f>
        <v/>
      </c>
      <c r="AG351" s="16" t="str">
        <f aca="false">IF(O351="🐝 Honey Bee",20,"")</f>
        <v/>
      </c>
      <c r="AH351" s="16" t="str">
        <f aca="false">IF(O351="🦆 Duck",12,"")</f>
        <v/>
      </c>
      <c r="AI351" s="16" t="str">
        <f aca="false">IF(O351="🐦 Bird",13,"")</f>
        <v/>
      </c>
      <c r="AJ351" s="41" t="s">
        <v>104</v>
      </c>
      <c r="AK351" s="40" t="s">
        <v>139</v>
      </c>
      <c r="AL351" s="42" t="s">
        <v>50</v>
      </c>
      <c r="AM351" s="40" t="s">
        <v>51</v>
      </c>
      <c r="AN351" s="40"/>
    </row>
    <row r="352" customFormat="false" ht="30" hidden="false" customHeight="true" outlineLevel="0" collapsed="false">
      <c r="A352" s="38" t="s">
        <v>447</v>
      </c>
      <c r="B352" s="38" t="n">
        <v>28</v>
      </c>
      <c r="C352" s="32" t="n">
        <f aca="false">B352+IF(H352="IV",-0.2,IF(H352="IP",-0.1,IF(H352="IM",0.1,IF(H352="SC",0.2,IF(H352="IC (cerebral)",-0.3,0)))))</f>
        <v>27.9</v>
      </c>
      <c r="D352" s="33" t="n">
        <f aca="false">VALUE(MID(AJ352,1,FIND(" ",AJ352)))</f>
        <v>0.36</v>
      </c>
      <c r="E352" s="34" t="n">
        <f aca="false">IF(G352="LD50 (median)",1,IF(G352="LDLo (lowest)",0,IF(G352="LD",-1,"")))</f>
        <v>0</v>
      </c>
      <c r="F352" s="34" t="n">
        <f aca="false">IF(O352="🐀 Rat",1,IF(O352="🐭 Mouse",2,IF(O352="🐕 Dog",3,IF(O352="🐵 Monkey",5,IF(O352="🐈 Cat",4,IF(O352="🐇 Rabbit",6,IF(O352="🕊 Pigeon",7,IF(O352="🐹 Guinea Pig",8,IF(O352="🐔 Chicken",9,IF(O352="🐸 Frog",10,IF(O352="🍼 Mammal",10,0)))))))))))</f>
        <v>2</v>
      </c>
      <c r="G352" s="39" t="s">
        <v>53</v>
      </c>
      <c r="H352" s="39" t="s">
        <v>16</v>
      </c>
      <c r="I352" s="14" t="str">
        <f aca="false">IF(H352="IC",-0.3,"")</f>
        <v/>
      </c>
      <c r="J352" s="14" t="str">
        <f aca="false">IF(H352="IV",-0.2,"")</f>
        <v/>
      </c>
      <c r="K352" s="14" t="n">
        <f aca="false">IF(H352="IP",-0.1,"")</f>
        <v>-0.1</v>
      </c>
      <c r="L352" s="14" t="str">
        <f aca="false">IF(H352="IM",0.1,"")</f>
        <v/>
      </c>
      <c r="M352" s="14" t="str">
        <f aca="false">IF(H352="SC",0.2,"")</f>
        <v/>
      </c>
      <c r="N352" s="15" t="str">
        <f aca="false">IF(H352="???",0.2,"")</f>
        <v/>
      </c>
      <c r="O352" s="40" t="s">
        <v>22</v>
      </c>
      <c r="P352" s="17" t="str">
        <f aca="false">IF(SUM(Q352:AI352)&gt;0,"",IF(SUM(Q352:AI352)=0,IF(O352&gt;0,1,"")))</f>
        <v/>
      </c>
      <c r="Q352" s="16" t="n">
        <f aca="false">IF(O352="🐭 Mouse",2,"")</f>
        <v>2</v>
      </c>
      <c r="R352" s="16" t="str">
        <f aca="false">IF(O352="🕊 Pigeon",7,"")</f>
        <v/>
      </c>
      <c r="S352" s="16" t="str">
        <f aca="false">IF(O352="🐇 Rabbit",6,"")</f>
        <v/>
      </c>
      <c r="T352" s="16" t="str">
        <f aca="false">IF(O352="🍼 Mammal",16,"")</f>
        <v/>
      </c>
      <c r="U352" s="16" t="str">
        <f aca="false">IF(O352="🐀 Rat",1,"")</f>
        <v/>
      </c>
      <c r="V352" s="16" t="str">
        <f aca="false">IF(O352="🐕 Dog",3,"")</f>
        <v/>
      </c>
      <c r="W352" s="16" t="str">
        <f aca="false">IF(O352="🐹 Guinea Pig",8,"")</f>
        <v/>
      </c>
      <c r="X352" s="16" t="str">
        <f aca="false">IF(O352="🐔 Chicken",9,"")</f>
        <v/>
      </c>
      <c r="Y352" s="16" t="str">
        <f aca="false">IF(O352="🐵 Monkey",5,"")</f>
        <v/>
      </c>
      <c r="Z352" s="16" t="str">
        <f aca="false">IF(O352="🐸 Frog",10,"")</f>
        <v/>
      </c>
      <c r="AA352" s="16" t="str">
        <f aca="false">IF(O352="🐈 Cat",4,"")</f>
        <v/>
      </c>
      <c r="AB352" s="16" t="str">
        <f aca="false">IF(O352="Gecko",15,"")</f>
        <v/>
      </c>
      <c r="AC352" s="16" t="str">
        <f aca="false">IF(O352="Skink",14,"")</f>
        <v/>
      </c>
      <c r="AD352" s="16" t="str">
        <f aca="false">IF(O352="🐄 Cattle",17,"")</f>
        <v/>
      </c>
      <c r="AE352" s="16" t="str">
        <f aca="false">IF(O352="🐷 Pig",19,"")</f>
        <v/>
      </c>
      <c r="AF352" s="16" t="str">
        <f aca="false">IF(O352="Squirrel",11,"")</f>
        <v/>
      </c>
      <c r="AG352" s="16" t="str">
        <f aca="false">IF(O352="🐝 Honey Bee",20,"")</f>
        <v/>
      </c>
      <c r="AH352" s="16" t="str">
        <f aca="false">IF(O352="🦆 Duck",12,"")</f>
        <v/>
      </c>
      <c r="AI352" s="16" t="str">
        <f aca="false">IF(O352="🐦 Bird",13,"")</f>
        <v/>
      </c>
      <c r="AJ352" s="41" t="s">
        <v>462</v>
      </c>
      <c r="AK352" s="40" t="s">
        <v>463</v>
      </c>
      <c r="AL352" s="42" t="s">
        <v>50</v>
      </c>
      <c r="AM352" s="40" t="s">
        <v>51</v>
      </c>
      <c r="AN352" s="40"/>
    </row>
    <row r="353" customFormat="false" ht="30" hidden="false" customHeight="true" outlineLevel="0" collapsed="false">
      <c r="A353" s="38" t="s">
        <v>447</v>
      </c>
      <c r="B353" s="38" t="n">
        <v>28</v>
      </c>
      <c r="C353" s="32" t="n">
        <f aca="false">B353+IF(H353="IV",-0.2,IF(H353="IP",-0.1,IF(H353="IM",0.1,IF(H353="SC",0.2,IF(H353="IC (cerebral)",-0.3,0)))))</f>
        <v>27.9</v>
      </c>
      <c r="D353" s="33" t="n">
        <f aca="false">VALUE(MID(AJ353,1,FIND(" ",AJ353)))</f>
        <v>0.36</v>
      </c>
      <c r="E353" s="34" t="n">
        <f aca="false">IF(G353="LD50 (median)",1,IF(G353="LDLo (lowest)",0,IF(G353="LD",-1,"")))</f>
        <v>1</v>
      </c>
      <c r="F353" s="34" t="n">
        <f aca="false">IF(O353="🐀 Rat",1,IF(O353="🐭 Mouse",2,IF(O353="🐕 Dog",3,IF(O353="🐵 Monkey",5,IF(O353="🐈 Cat",4,IF(O353="🐇 Rabbit",6,IF(O353="🕊 Pigeon",7,IF(O353="🐹 Guinea Pig",8,IF(O353="🐔 Chicken",9,IF(O353="🐸 Frog",10,IF(O353="🍼 Mammal",10,0)))))))))))</f>
        <v>1</v>
      </c>
      <c r="G353" s="39" t="s">
        <v>47</v>
      </c>
      <c r="H353" s="39" t="s">
        <v>16</v>
      </c>
      <c r="I353" s="14" t="str">
        <f aca="false">IF(H353="IC",-0.3,"")</f>
        <v/>
      </c>
      <c r="J353" s="14" t="str">
        <f aca="false">IF(H353="IV",-0.2,"")</f>
        <v/>
      </c>
      <c r="K353" s="14" t="n">
        <f aca="false">IF(H353="IP",-0.1,"")</f>
        <v>-0.1</v>
      </c>
      <c r="L353" s="14" t="str">
        <f aca="false">IF(H353="IM",0.1,"")</f>
        <v/>
      </c>
      <c r="M353" s="14" t="str">
        <f aca="false">IF(H353="SC",0.2,"")</f>
        <v/>
      </c>
      <c r="N353" s="15" t="str">
        <f aca="false">IF(H353="???",0.2,"")</f>
        <v/>
      </c>
      <c r="O353" s="40" t="s">
        <v>26</v>
      </c>
      <c r="P353" s="17" t="str">
        <f aca="false">IF(SUM(Q353:AI353)&gt;0,"",IF(SUM(Q353:AI353)=0,IF(O353&gt;0,1,"")))</f>
        <v/>
      </c>
      <c r="Q353" s="16" t="str">
        <f aca="false">IF(O353="🐭 Mouse",2,"")</f>
        <v/>
      </c>
      <c r="R353" s="16" t="str">
        <f aca="false">IF(O353="🕊 Pigeon",7,"")</f>
        <v/>
      </c>
      <c r="S353" s="16" t="str">
        <f aca="false">IF(O353="🐇 Rabbit",6,"")</f>
        <v/>
      </c>
      <c r="T353" s="16" t="str">
        <f aca="false">IF(O353="🍼 Mammal",16,"")</f>
        <v/>
      </c>
      <c r="U353" s="16" t="n">
        <f aca="false">IF(O353="🐀 Rat",1,"")</f>
        <v>1</v>
      </c>
      <c r="V353" s="16" t="str">
        <f aca="false">IF(O353="🐕 Dog",3,"")</f>
        <v/>
      </c>
      <c r="W353" s="16" t="str">
        <f aca="false">IF(O353="🐹 Guinea Pig",8,"")</f>
        <v/>
      </c>
      <c r="X353" s="16" t="str">
        <f aca="false">IF(O353="🐔 Chicken",9,"")</f>
        <v/>
      </c>
      <c r="Y353" s="16" t="str">
        <f aca="false">IF(O353="🐵 Monkey",5,"")</f>
        <v/>
      </c>
      <c r="Z353" s="16" t="str">
        <f aca="false">IF(O353="🐸 Frog",10,"")</f>
        <v/>
      </c>
      <c r="AA353" s="16" t="str">
        <f aca="false">IF(O353="🐈 Cat",4,"")</f>
        <v/>
      </c>
      <c r="AB353" s="16" t="str">
        <f aca="false">IF(O353="Gecko",15,"")</f>
        <v/>
      </c>
      <c r="AC353" s="16" t="str">
        <f aca="false">IF(O353="Skink",14,"")</f>
        <v/>
      </c>
      <c r="AD353" s="16" t="str">
        <f aca="false">IF(O353="🐄 Cattle",17,"")</f>
        <v/>
      </c>
      <c r="AE353" s="16" t="str">
        <f aca="false">IF(O353="🐷 Pig",19,"")</f>
        <v/>
      </c>
      <c r="AF353" s="16" t="str">
        <f aca="false">IF(O353="Squirrel",11,"")</f>
        <v/>
      </c>
      <c r="AG353" s="16" t="str">
        <f aca="false">IF(O353="🐝 Honey Bee",20,"")</f>
        <v/>
      </c>
      <c r="AH353" s="16" t="str">
        <f aca="false">IF(O353="🦆 Duck",12,"")</f>
        <v/>
      </c>
      <c r="AI353" s="16" t="str">
        <f aca="false">IF(O353="🐦 Bird",13,"")</f>
        <v/>
      </c>
      <c r="AJ353" s="41" t="s">
        <v>462</v>
      </c>
      <c r="AK353" s="40" t="s">
        <v>183</v>
      </c>
      <c r="AL353" s="42" t="s">
        <v>50</v>
      </c>
      <c r="AM353" s="40" t="s">
        <v>51</v>
      </c>
      <c r="AN353" s="40"/>
    </row>
    <row r="354" customFormat="false" ht="30" hidden="false" customHeight="true" outlineLevel="0" collapsed="false">
      <c r="A354" s="38" t="s">
        <v>447</v>
      </c>
      <c r="B354" s="38" t="n">
        <v>28</v>
      </c>
      <c r="C354" s="32" t="n">
        <f aca="false">B354+IF(H354="IV",-0.2,IF(H354="IP",-0.1,IF(H354="IM",0.1,IF(H354="SC",0.2,IF(H354="IC (cerebral)",-0.3,0)))))</f>
        <v>27.8</v>
      </c>
      <c r="D354" s="33" t="n">
        <f aca="false">VALUE(MID(AJ354,1,FIND(" ",AJ354)))</f>
        <v>0.4</v>
      </c>
      <c r="E354" s="34" t="n">
        <f aca="false">IF(G354="LD50 (median)",1,IF(G354="LDLo (lowest)",0,IF(G354="LD",-1,"")))</f>
        <v>1</v>
      </c>
      <c r="F354" s="34" t="n">
        <f aca="false">IF(O354="🐀 Rat",1,IF(O354="🐭 Mouse",2,IF(O354="🐕 Dog",3,IF(O354="🐵 Monkey",5,IF(O354="🐈 Cat",4,IF(O354="🐇 Rabbit",6,IF(O354="🕊 Pigeon",7,IF(O354="🐹 Guinea Pig",8,IF(O354="🐔 Chicken",9,IF(O354="🐸 Frog",10,IF(O354="🍼 Mammal",10,0)))))))))))</f>
        <v>10</v>
      </c>
      <c r="G354" s="39" t="s">
        <v>47</v>
      </c>
      <c r="H354" s="39" t="s">
        <v>15</v>
      </c>
      <c r="I354" s="14" t="str">
        <f aca="false">IF(H354="IC",-0.3,"")</f>
        <v/>
      </c>
      <c r="J354" s="14" t="n">
        <f aca="false">IF(H354="IV",-0.2,"")</f>
        <v>-0.2</v>
      </c>
      <c r="K354" s="14" t="str">
        <f aca="false">IF(H354="IP",-0.1,"")</f>
        <v/>
      </c>
      <c r="L354" s="14" t="str">
        <f aca="false">IF(H354="IM",0.1,"")</f>
        <v/>
      </c>
      <c r="M354" s="14" t="str">
        <f aca="false">IF(H354="SC",0.2,"")</f>
        <v/>
      </c>
      <c r="N354" s="15" t="str">
        <f aca="false">IF(H354="???",0.2,"")</f>
        <v/>
      </c>
      <c r="O354" s="40" t="s">
        <v>25</v>
      </c>
      <c r="P354" s="17" t="str">
        <f aca="false">IF(SUM(Q354:AI354)&gt;0,"",IF(SUM(Q354:AI354)=0,IF(O354&gt;0,1,"")))</f>
        <v/>
      </c>
      <c r="Q354" s="16" t="str">
        <f aca="false">IF(O354="🐭 Mouse",2,"")</f>
        <v/>
      </c>
      <c r="R354" s="16" t="str">
        <f aca="false">IF(O354="🕊 Pigeon",7,"")</f>
        <v/>
      </c>
      <c r="S354" s="16" t="str">
        <f aca="false">IF(O354="🐇 Rabbit",6,"")</f>
        <v/>
      </c>
      <c r="T354" s="16" t="n">
        <f aca="false">IF(O354="🍼 Mammal",16,"")</f>
        <v>16</v>
      </c>
      <c r="U354" s="16" t="str">
        <f aca="false">IF(O354="🐀 Rat",1,"")</f>
        <v/>
      </c>
      <c r="V354" s="16" t="str">
        <f aca="false">IF(O354="🐕 Dog",3,"")</f>
        <v/>
      </c>
      <c r="W354" s="16" t="str">
        <f aca="false">IF(O354="🐹 Guinea Pig",8,"")</f>
        <v/>
      </c>
      <c r="X354" s="16" t="str">
        <f aca="false">IF(O354="🐔 Chicken",9,"")</f>
        <v/>
      </c>
      <c r="Y354" s="16" t="str">
        <f aca="false">IF(O354="🐵 Monkey",5,"")</f>
        <v/>
      </c>
      <c r="Z354" s="16" t="str">
        <f aca="false">IF(O354="🐸 Frog",10,"")</f>
        <v/>
      </c>
      <c r="AA354" s="16" t="str">
        <f aca="false">IF(O354="🐈 Cat",4,"")</f>
        <v/>
      </c>
      <c r="AB354" s="16" t="str">
        <f aca="false">IF(O354="Gecko",15,"")</f>
        <v/>
      </c>
      <c r="AC354" s="16" t="str">
        <f aca="false">IF(O354="Skink",14,"")</f>
        <v/>
      </c>
      <c r="AD354" s="16" t="str">
        <f aca="false">IF(O354="🐄 Cattle",17,"")</f>
        <v/>
      </c>
      <c r="AE354" s="16" t="str">
        <f aca="false">IF(O354="🐷 Pig",19,"")</f>
        <v/>
      </c>
      <c r="AF354" s="16" t="str">
        <f aca="false">IF(O354="Squirrel",11,"")</f>
        <v/>
      </c>
      <c r="AG354" s="16" t="str">
        <f aca="false">IF(O354="🐝 Honey Bee",20,"")</f>
        <v/>
      </c>
      <c r="AH354" s="16" t="str">
        <f aca="false">IF(O354="🦆 Duck",12,"")</f>
        <v/>
      </c>
      <c r="AI354" s="16" t="str">
        <f aca="false">IF(O354="🐦 Bird",13,"")</f>
        <v/>
      </c>
      <c r="AJ354" s="41" t="s">
        <v>198</v>
      </c>
      <c r="AK354" s="40" t="s">
        <v>79</v>
      </c>
      <c r="AL354" s="42" t="s">
        <v>50</v>
      </c>
      <c r="AM354" s="40" t="s">
        <v>51</v>
      </c>
      <c r="AN354" s="40"/>
    </row>
    <row r="355" customFormat="false" ht="30" hidden="false" customHeight="true" outlineLevel="0" collapsed="false">
      <c r="A355" s="38" t="s">
        <v>447</v>
      </c>
      <c r="B355" s="38" t="n">
        <v>28</v>
      </c>
      <c r="C355" s="32" t="n">
        <f aca="false">B355+IF(H355="IV",-0.2,IF(H355="IP",-0.1,IF(H355="IM",0.1,IF(H355="SC",0.2,IF(H355="IC (cerebral)",-0.3,0)))))</f>
        <v>27.9</v>
      </c>
      <c r="D355" s="33" t="n">
        <f aca="false">VALUE(MID(AJ355,1,FIND(" ",AJ355)))</f>
        <v>0.4</v>
      </c>
      <c r="E355" s="34" t="n">
        <f aca="false">IF(G355="LD50 (median)",1,IF(G355="LDLo (lowest)",0,IF(G355="LD",-1,"")))</f>
        <v>1</v>
      </c>
      <c r="F355" s="34" t="n">
        <f aca="false">IF(O355="🐀 Rat",1,IF(O355="🐭 Mouse",2,IF(O355="🐕 Dog",3,IF(O355="🐵 Monkey",5,IF(O355="🐈 Cat",4,IF(O355="🐇 Rabbit",6,IF(O355="🕊 Pigeon",7,IF(O355="🐹 Guinea Pig",8,IF(O355="🐔 Chicken",9,IF(O355="🐸 Frog",10,IF(O355="🍼 Mammal",10,0)))))))))))</f>
        <v>10</v>
      </c>
      <c r="G355" s="39" t="s">
        <v>47</v>
      </c>
      <c r="H355" s="39" t="s">
        <v>16</v>
      </c>
      <c r="I355" s="14" t="str">
        <f aca="false">IF(H355="IC",-0.3,"")</f>
        <v/>
      </c>
      <c r="J355" s="14" t="str">
        <f aca="false">IF(H355="IV",-0.2,"")</f>
        <v/>
      </c>
      <c r="K355" s="14" t="n">
        <f aca="false">IF(H355="IP",-0.1,"")</f>
        <v>-0.1</v>
      </c>
      <c r="L355" s="14" t="str">
        <f aca="false">IF(H355="IM",0.1,"")</f>
        <v/>
      </c>
      <c r="M355" s="14" t="str">
        <f aca="false">IF(H355="SC",0.2,"")</f>
        <v/>
      </c>
      <c r="N355" s="15" t="str">
        <f aca="false">IF(H355="???",0.2,"")</f>
        <v/>
      </c>
      <c r="O355" s="40" t="s">
        <v>25</v>
      </c>
      <c r="P355" s="17" t="str">
        <f aca="false">IF(SUM(Q355:AI355)&gt;0,"",IF(SUM(Q355:AI355)=0,IF(O355&gt;0,1,"")))</f>
        <v/>
      </c>
      <c r="Q355" s="16" t="str">
        <f aca="false">IF(O355="🐭 Mouse",2,"")</f>
        <v/>
      </c>
      <c r="R355" s="16" t="str">
        <f aca="false">IF(O355="🕊 Pigeon",7,"")</f>
        <v/>
      </c>
      <c r="S355" s="16" t="str">
        <f aca="false">IF(O355="🐇 Rabbit",6,"")</f>
        <v/>
      </c>
      <c r="T355" s="16" t="n">
        <f aca="false">IF(O355="🍼 Mammal",16,"")</f>
        <v>16</v>
      </c>
      <c r="U355" s="16" t="str">
        <f aca="false">IF(O355="🐀 Rat",1,"")</f>
        <v/>
      </c>
      <c r="V355" s="16" t="str">
        <f aca="false">IF(O355="🐕 Dog",3,"")</f>
        <v/>
      </c>
      <c r="W355" s="16" t="str">
        <f aca="false">IF(O355="🐹 Guinea Pig",8,"")</f>
        <v/>
      </c>
      <c r="X355" s="16" t="str">
        <f aca="false">IF(O355="🐔 Chicken",9,"")</f>
        <v/>
      </c>
      <c r="Y355" s="16" t="str">
        <f aca="false">IF(O355="🐵 Monkey",5,"")</f>
        <v/>
      </c>
      <c r="Z355" s="16" t="str">
        <f aca="false">IF(O355="🐸 Frog",10,"")</f>
        <v/>
      </c>
      <c r="AA355" s="16" t="str">
        <f aca="false">IF(O355="🐈 Cat",4,"")</f>
        <v/>
      </c>
      <c r="AB355" s="16" t="str">
        <f aca="false">IF(O355="Gecko",15,"")</f>
        <v/>
      </c>
      <c r="AC355" s="16" t="str">
        <f aca="false">IF(O355="Skink",14,"")</f>
        <v/>
      </c>
      <c r="AD355" s="16" t="str">
        <f aca="false">IF(O355="🐄 Cattle",17,"")</f>
        <v/>
      </c>
      <c r="AE355" s="16" t="str">
        <f aca="false">IF(O355="🐷 Pig",19,"")</f>
        <v/>
      </c>
      <c r="AF355" s="16" t="str">
        <f aca="false">IF(O355="Squirrel",11,"")</f>
        <v/>
      </c>
      <c r="AG355" s="16" t="str">
        <f aca="false">IF(O355="🐝 Honey Bee",20,"")</f>
        <v/>
      </c>
      <c r="AH355" s="16" t="str">
        <f aca="false">IF(O355="🦆 Duck",12,"")</f>
        <v/>
      </c>
      <c r="AI355" s="16" t="str">
        <f aca="false">IF(O355="🐦 Bird",13,"")</f>
        <v/>
      </c>
      <c r="AJ355" s="41" t="s">
        <v>198</v>
      </c>
      <c r="AK355" s="40" t="s">
        <v>79</v>
      </c>
      <c r="AL355" s="42" t="s">
        <v>50</v>
      </c>
      <c r="AM355" s="40" t="s">
        <v>51</v>
      </c>
      <c r="AN355" s="40"/>
    </row>
    <row r="356" customFormat="false" ht="30" hidden="false" customHeight="true" outlineLevel="0" collapsed="false">
      <c r="A356" s="38" t="s">
        <v>447</v>
      </c>
      <c r="B356" s="38" t="n">
        <v>28</v>
      </c>
      <c r="C356" s="32" t="n">
        <f aca="false">B356+IF(H356="IV",-0.2,IF(H356="IP",-0.1,IF(H356="IM",0.1,IF(H356="SC",0.2,IF(H356="IC (cerebral)",-0.3,0)))))</f>
        <v>28.2</v>
      </c>
      <c r="D356" s="33" t="n">
        <f aca="false">VALUE(MID(AJ356,1,FIND(" ",AJ356)))</f>
        <v>0.4</v>
      </c>
      <c r="E356" s="34" t="n">
        <f aca="false">IF(G356="LD50 (median)",1,IF(G356="LDLo (lowest)",0,IF(G356="LD",-1,"")))</f>
        <v>0</v>
      </c>
      <c r="F356" s="34" t="n">
        <f aca="false">IF(O356="🐀 Rat",1,IF(O356="🐭 Mouse",2,IF(O356="🐕 Dog",3,IF(O356="🐵 Monkey",5,IF(O356="🐈 Cat",4,IF(O356="🐇 Rabbit",6,IF(O356="🕊 Pigeon",7,IF(O356="🐹 Guinea Pig",8,IF(O356="🐔 Chicken",9,IF(O356="🐸 Frog",10,IF(O356="🍼 Mammal",10,0)))))))))))</f>
        <v>8</v>
      </c>
      <c r="G356" s="39" t="s">
        <v>53</v>
      </c>
      <c r="H356" s="39" t="s">
        <v>18</v>
      </c>
      <c r="I356" s="14" t="str">
        <f aca="false">IF(H356="IC",-0.3,"")</f>
        <v/>
      </c>
      <c r="J356" s="14" t="str">
        <f aca="false">IF(H356="IV",-0.2,"")</f>
        <v/>
      </c>
      <c r="K356" s="14" t="str">
        <f aca="false">IF(H356="IP",-0.1,"")</f>
        <v/>
      </c>
      <c r="L356" s="14" t="str">
        <f aca="false">IF(H356="IM",0.1,"")</f>
        <v/>
      </c>
      <c r="M356" s="14" t="n">
        <f aca="false">IF(H356="SC",0.2,"")</f>
        <v>0.2</v>
      </c>
      <c r="N356" s="15" t="str">
        <f aca="false">IF(H356="???",0.2,"")</f>
        <v/>
      </c>
      <c r="O356" s="40" t="s">
        <v>28</v>
      </c>
      <c r="P356" s="17" t="str">
        <f aca="false">IF(SUM(Q356:AI356)&gt;0,"",IF(SUM(Q356:AI356)=0,IF(O356&gt;0,1,"")))</f>
        <v/>
      </c>
      <c r="Q356" s="16" t="str">
        <f aca="false">IF(O356="🐭 Mouse",2,"")</f>
        <v/>
      </c>
      <c r="R356" s="16" t="str">
        <f aca="false">IF(O356="🕊 Pigeon",7,"")</f>
        <v/>
      </c>
      <c r="S356" s="16" t="str">
        <f aca="false">IF(O356="🐇 Rabbit",6,"")</f>
        <v/>
      </c>
      <c r="T356" s="16" t="str">
        <f aca="false">IF(O356="🍼 Mammal",16,"")</f>
        <v/>
      </c>
      <c r="U356" s="16" t="str">
        <f aca="false">IF(O356="🐀 Rat",1,"")</f>
        <v/>
      </c>
      <c r="V356" s="16" t="str">
        <f aca="false">IF(O356="🐕 Dog",3,"")</f>
        <v/>
      </c>
      <c r="W356" s="16" t="n">
        <f aca="false">IF(O356="🐹 Guinea Pig",8,"")</f>
        <v>8</v>
      </c>
      <c r="X356" s="16" t="str">
        <f aca="false">IF(O356="🐔 Chicken",9,"")</f>
        <v/>
      </c>
      <c r="Y356" s="16" t="str">
        <f aca="false">IF(O356="🐵 Monkey",5,"")</f>
        <v/>
      </c>
      <c r="Z356" s="16" t="str">
        <f aca="false">IF(O356="🐸 Frog",10,"")</f>
        <v/>
      </c>
      <c r="AA356" s="16" t="str">
        <f aca="false">IF(O356="🐈 Cat",4,"")</f>
        <v/>
      </c>
      <c r="AB356" s="16" t="str">
        <f aca="false">IF(O356="Gecko",15,"")</f>
        <v/>
      </c>
      <c r="AC356" s="16" t="str">
        <f aca="false">IF(O356="Skink",14,"")</f>
        <v/>
      </c>
      <c r="AD356" s="16" t="str">
        <f aca="false">IF(O356="🐄 Cattle",17,"")</f>
        <v/>
      </c>
      <c r="AE356" s="16" t="str">
        <f aca="false">IF(O356="🐷 Pig",19,"")</f>
        <v/>
      </c>
      <c r="AF356" s="16" t="str">
        <f aca="false">IF(O356="Squirrel",11,"")</f>
        <v/>
      </c>
      <c r="AG356" s="16" t="str">
        <f aca="false">IF(O356="🐝 Honey Bee",20,"")</f>
        <v/>
      </c>
      <c r="AH356" s="16" t="str">
        <f aca="false">IF(O356="🦆 Duck",12,"")</f>
        <v/>
      </c>
      <c r="AI356" s="16" t="str">
        <f aca="false">IF(O356="🐦 Bird",13,"")</f>
        <v/>
      </c>
      <c r="AJ356" s="41" t="s">
        <v>198</v>
      </c>
      <c r="AK356" s="40" t="s">
        <v>139</v>
      </c>
      <c r="AL356" s="42" t="s">
        <v>50</v>
      </c>
      <c r="AM356" s="40" t="s">
        <v>51</v>
      </c>
      <c r="AN356" s="40"/>
    </row>
    <row r="357" customFormat="false" ht="30" hidden="false" customHeight="true" outlineLevel="0" collapsed="false">
      <c r="A357" s="38" t="s">
        <v>447</v>
      </c>
      <c r="B357" s="38" t="n">
        <v>28</v>
      </c>
      <c r="C357" s="32" t="n">
        <f aca="false">B357+IF(H357="IV",-0.2,IF(H357="IP",-0.1,IF(H357="IM",0.1,IF(H357="SC",0.2,IF(H357="IC (cerebral)",-0.3,0)))))</f>
        <v>28.1</v>
      </c>
      <c r="D357" s="33" t="n">
        <f aca="false">VALUE(MID(AJ357,1,FIND(" ",AJ357)))</f>
        <v>0.43</v>
      </c>
      <c r="E357" s="34" t="n">
        <f aca="false">IF(G357="LD50 (median)",1,IF(G357="LDLo (lowest)",0,IF(G357="LD",-1,"")))</f>
        <v>1</v>
      </c>
      <c r="F357" s="34" t="n">
        <f aca="false">IF(O357="🐀 Rat",1,IF(O357="🐭 Mouse",2,IF(O357="🐕 Dog",3,IF(O357="🐵 Monkey",5,IF(O357="🐈 Cat",4,IF(O357="🐇 Rabbit",6,IF(O357="🕊 Pigeon",7,IF(O357="🐹 Guinea Pig",8,IF(O357="🐔 Chicken",9,IF(O357="🐸 Frog",10,IF(O357="🍼 Mammal",10,0)))))))))))</f>
        <v>1</v>
      </c>
      <c r="G357" s="39" t="s">
        <v>47</v>
      </c>
      <c r="H357" s="39" t="s">
        <v>17</v>
      </c>
      <c r="I357" s="14" t="str">
        <f aca="false">IF(H357="IC",-0.3,"")</f>
        <v/>
      </c>
      <c r="J357" s="14" t="str">
        <f aca="false">IF(H357="IV",-0.2,"")</f>
        <v/>
      </c>
      <c r="K357" s="14" t="str">
        <f aca="false">IF(H357="IP",-0.1,"")</f>
        <v/>
      </c>
      <c r="L357" s="14" t="n">
        <f aca="false">IF(H357="IM",0.1,"")</f>
        <v>0.1</v>
      </c>
      <c r="M357" s="14" t="str">
        <f aca="false">IF(H357="SC",0.2,"")</f>
        <v/>
      </c>
      <c r="N357" s="15" t="str">
        <f aca="false">IF(H357="???",0.2,"")</f>
        <v/>
      </c>
      <c r="O357" s="40" t="s">
        <v>26</v>
      </c>
      <c r="P357" s="17" t="str">
        <f aca="false">IF(SUM(Q357:AI357)&gt;0,"",IF(SUM(Q357:AI357)=0,IF(O357&gt;0,1,"")))</f>
        <v/>
      </c>
      <c r="Q357" s="16" t="str">
        <f aca="false">IF(O357="🐭 Mouse",2,"")</f>
        <v/>
      </c>
      <c r="R357" s="16" t="str">
        <f aca="false">IF(O357="🕊 Pigeon",7,"")</f>
        <v/>
      </c>
      <c r="S357" s="16" t="str">
        <f aca="false">IF(O357="🐇 Rabbit",6,"")</f>
        <v/>
      </c>
      <c r="T357" s="16" t="str">
        <f aca="false">IF(O357="🍼 Mammal",16,"")</f>
        <v/>
      </c>
      <c r="U357" s="16" t="n">
        <f aca="false">IF(O357="🐀 Rat",1,"")</f>
        <v>1</v>
      </c>
      <c r="V357" s="16" t="str">
        <f aca="false">IF(O357="🐕 Dog",3,"")</f>
        <v/>
      </c>
      <c r="W357" s="16" t="str">
        <f aca="false">IF(O357="🐹 Guinea Pig",8,"")</f>
        <v/>
      </c>
      <c r="X357" s="16" t="str">
        <f aca="false">IF(O357="🐔 Chicken",9,"")</f>
        <v/>
      </c>
      <c r="Y357" s="16" t="str">
        <f aca="false">IF(O357="🐵 Monkey",5,"")</f>
        <v/>
      </c>
      <c r="Z357" s="16" t="str">
        <f aca="false">IF(O357="🐸 Frog",10,"")</f>
        <v/>
      </c>
      <c r="AA357" s="16" t="str">
        <f aca="false">IF(O357="🐈 Cat",4,"")</f>
        <v/>
      </c>
      <c r="AB357" s="16" t="str">
        <f aca="false">IF(O357="Gecko",15,"")</f>
        <v/>
      </c>
      <c r="AC357" s="16" t="str">
        <f aca="false">IF(O357="Skink",14,"")</f>
        <v/>
      </c>
      <c r="AD357" s="16" t="str">
        <f aca="false">IF(O357="🐄 Cattle",17,"")</f>
        <v/>
      </c>
      <c r="AE357" s="16" t="str">
        <f aca="false">IF(O357="🐷 Pig",19,"")</f>
        <v/>
      </c>
      <c r="AF357" s="16" t="str">
        <f aca="false">IF(O357="Squirrel",11,"")</f>
        <v/>
      </c>
      <c r="AG357" s="16" t="str">
        <f aca="false">IF(O357="🐝 Honey Bee",20,"")</f>
        <v/>
      </c>
      <c r="AH357" s="16" t="str">
        <f aca="false">IF(O357="🦆 Duck",12,"")</f>
        <v/>
      </c>
      <c r="AI357" s="16" t="str">
        <f aca="false">IF(O357="🐦 Bird",13,"")</f>
        <v/>
      </c>
      <c r="AJ357" s="41" t="s">
        <v>464</v>
      </c>
      <c r="AK357" s="40" t="s">
        <v>183</v>
      </c>
      <c r="AL357" s="42" t="s">
        <v>50</v>
      </c>
      <c r="AM357" s="40" t="s">
        <v>51</v>
      </c>
      <c r="AN357" s="40"/>
    </row>
    <row r="358" customFormat="false" ht="30" hidden="false" customHeight="true" outlineLevel="0" collapsed="false">
      <c r="A358" s="38" t="s">
        <v>447</v>
      </c>
      <c r="B358" s="38" t="n">
        <v>28</v>
      </c>
      <c r="C358" s="32" t="n">
        <f aca="false">B358+IF(H358="IV",-0.2,IF(H358="IP",-0.1,IF(H358="IM",0.1,IF(H358="SC",0.2,IF(H358="IC (cerebral)",-0.3,0)))))</f>
        <v>28.2</v>
      </c>
      <c r="D358" s="33" t="n">
        <f aca="false">VALUE(MID(AJ358,1,FIND(" ",AJ358)))</f>
        <v>0.5</v>
      </c>
      <c r="E358" s="34" t="n">
        <f aca="false">IF(G358="LD50 (median)",1,IF(G358="LDLo (lowest)",0,IF(G358="LD",-1,"")))</f>
        <v>1</v>
      </c>
      <c r="F358" s="34" t="n">
        <f aca="false">IF(O358="🐀 Rat",1,IF(O358="🐭 Mouse",2,IF(O358="🐕 Dog",3,IF(O358="🐵 Monkey",5,IF(O358="🐈 Cat",4,IF(O358="🐇 Rabbit",6,IF(O358="🕊 Pigeon",7,IF(O358="🐹 Guinea Pig",8,IF(O358="🐔 Chicken",9,IF(O358="🐸 Frog",10,IF(O358="🍼 Mammal",10,0)))))))))))</f>
        <v>2</v>
      </c>
      <c r="G358" s="39" t="s">
        <v>47</v>
      </c>
      <c r="H358" s="39" t="s">
        <v>18</v>
      </c>
      <c r="I358" s="14" t="str">
        <f aca="false">IF(H358="IC",-0.3,"")</f>
        <v/>
      </c>
      <c r="J358" s="14" t="str">
        <f aca="false">IF(H358="IV",-0.2,"")</f>
        <v/>
      </c>
      <c r="K358" s="14" t="str">
        <f aca="false">IF(H358="IP",-0.1,"")</f>
        <v/>
      </c>
      <c r="L358" s="14" t="str">
        <f aca="false">IF(H358="IM",0.1,"")</f>
        <v/>
      </c>
      <c r="M358" s="14" t="n">
        <f aca="false">IF(H358="SC",0.2,"")</f>
        <v>0.2</v>
      </c>
      <c r="N358" s="15" t="str">
        <f aca="false">IF(H358="???",0.2,"")</f>
        <v/>
      </c>
      <c r="O358" s="40" t="s">
        <v>22</v>
      </c>
      <c r="P358" s="17" t="str">
        <f aca="false">IF(SUM(Q358:AI358)&gt;0,"",IF(SUM(Q358:AI358)=0,IF(O358&gt;0,1,"")))</f>
        <v/>
      </c>
      <c r="Q358" s="16" t="n">
        <f aca="false">IF(O358="🐭 Mouse",2,"")</f>
        <v>2</v>
      </c>
      <c r="R358" s="16" t="str">
        <f aca="false">IF(O358="🕊 Pigeon",7,"")</f>
        <v/>
      </c>
      <c r="S358" s="16" t="str">
        <f aca="false">IF(O358="🐇 Rabbit",6,"")</f>
        <v/>
      </c>
      <c r="T358" s="16" t="str">
        <f aca="false">IF(O358="🍼 Mammal",16,"")</f>
        <v/>
      </c>
      <c r="U358" s="16" t="str">
        <f aca="false">IF(O358="🐀 Rat",1,"")</f>
        <v/>
      </c>
      <c r="V358" s="16" t="str">
        <f aca="false">IF(O358="🐕 Dog",3,"")</f>
        <v/>
      </c>
      <c r="W358" s="16" t="str">
        <f aca="false">IF(O358="🐹 Guinea Pig",8,"")</f>
        <v/>
      </c>
      <c r="X358" s="16" t="str">
        <f aca="false">IF(O358="🐔 Chicken",9,"")</f>
        <v/>
      </c>
      <c r="Y358" s="16" t="str">
        <f aca="false">IF(O358="🐵 Monkey",5,"")</f>
        <v/>
      </c>
      <c r="Z358" s="16" t="str">
        <f aca="false">IF(O358="🐸 Frog",10,"")</f>
        <v/>
      </c>
      <c r="AA358" s="16" t="str">
        <f aca="false">IF(O358="🐈 Cat",4,"")</f>
        <v/>
      </c>
      <c r="AB358" s="16" t="str">
        <f aca="false">IF(O358="Gecko",15,"")</f>
        <v/>
      </c>
      <c r="AC358" s="16" t="str">
        <f aca="false">IF(O358="Skink",14,"")</f>
        <v/>
      </c>
      <c r="AD358" s="16" t="str">
        <f aca="false">IF(O358="🐄 Cattle",17,"")</f>
        <v/>
      </c>
      <c r="AE358" s="16" t="str">
        <f aca="false">IF(O358="🐷 Pig",19,"")</f>
        <v/>
      </c>
      <c r="AF358" s="16" t="str">
        <f aca="false">IF(O358="Squirrel",11,"")</f>
        <v/>
      </c>
      <c r="AG358" s="16" t="str">
        <f aca="false">IF(O358="🐝 Honey Bee",20,"")</f>
        <v/>
      </c>
      <c r="AH358" s="16" t="str">
        <f aca="false">IF(O358="🦆 Duck",12,"")</f>
        <v/>
      </c>
      <c r="AI358" s="16" t="str">
        <f aca="false">IF(O358="🐦 Bird",13,"")</f>
        <v/>
      </c>
      <c r="AJ358" s="41" t="s">
        <v>66</v>
      </c>
      <c r="AK358" s="40" t="s">
        <v>57</v>
      </c>
      <c r="AL358" s="42" t="s">
        <v>58</v>
      </c>
      <c r="AM358" s="40" t="s">
        <v>59</v>
      </c>
      <c r="AN358" s="40" t="s">
        <v>60</v>
      </c>
    </row>
    <row r="359" customFormat="false" ht="30" hidden="false" customHeight="true" outlineLevel="0" collapsed="false">
      <c r="A359" s="38" t="s">
        <v>447</v>
      </c>
      <c r="B359" s="38" t="n">
        <v>28</v>
      </c>
      <c r="C359" s="32" t="n">
        <f aca="false">B359+IF(H359="IV",-0.2,IF(H359="IP",-0.1,IF(H359="IM",0.1,IF(H359="SC",0.2,IF(H359="IC (cerebral)",-0.3,0)))))</f>
        <v>28.2</v>
      </c>
      <c r="D359" s="33" t="n">
        <f aca="false">VALUE(MID(AJ359,1,FIND(" ",AJ359)))</f>
        <v>0.5</v>
      </c>
      <c r="E359" s="34" t="n">
        <f aca="false">IF(G359="LD50 (median)",1,IF(G359="LDLo (lowest)",0,IF(G359="LD",-1,"")))</f>
        <v>0</v>
      </c>
      <c r="F359" s="34" t="n">
        <f aca="false">IF(O359="🐀 Rat",1,IF(O359="🐭 Mouse",2,IF(O359="🐕 Dog",3,IF(O359="🐵 Monkey",5,IF(O359="🐈 Cat",4,IF(O359="🐇 Rabbit",6,IF(O359="🕊 Pigeon",7,IF(O359="🐹 Guinea Pig",8,IF(O359="🐔 Chicken",9,IF(O359="🐸 Frog",10,IF(O359="🍼 Mammal",10,0)))))))))))</f>
        <v>6</v>
      </c>
      <c r="G359" s="39" t="s">
        <v>53</v>
      </c>
      <c r="H359" s="39" t="s">
        <v>18</v>
      </c>
      <c r="I359" s="14" t="str">
        <f aca="false">IF(H359="IC",-0.3,"")</f>
        <v/>
      </c>
      <c r="J359" s="14" t="str">
        <f aca="false">IF(H359="IV",-0.2,"")</f>
        <v/>
      </c>
      <c r="K359" s="14" t="str">
        <f aca="false">IF(H359="IP",-0.1,"")</f>
        <v/>
      </c>
      <c r="L359" s="14" t="str">
        <f aca="false">IF(H359="IM",0.1,"")</f>
        <v/>
      </c>
      <c r="M359" s="14" t="n">
        <f aca="false">IF(H359="SC",0.2,"")</f>
        <v>0.2</v>
      </c>
      <c r="N359" s="15" t="str">
        <f aca="false">IF(H359="???",0.2,"")</f>
        <v/>
      </c>
      <c r="O359" s="40" t="s">
        <v>24</v>
      </c>
      <c r="P359" s="17" t="str">
        <f aca="false">IF(SUM(Q359:AI359)&gt;0,"",IF(SUM(Q359:AI359)=0,IF(O359&gt;0,1,"")))</f>
        <v/>
      </c>
      <c r="Q359" s="16" t="str">
        <f aca="false">IF(O359="🐭 Mouse",2,"")</f>
        <v/>
      </c>
      <c r="R359" s="16" t="str">
        <f aca="false">IF(O359="🕊 Pigeon",7,"")</f>
        <v/>
      </c>
      <c r="S359" s="16" t="n">
        <f aca="false">IF(O359="🐇 Rabbit",6,"")</f>
        <v>6</v>
      </c>
      <c r="T359" s="16" t="str">
        <f aca="false">IF(O359="🍼 Mammal",16,"")</f>
        <v/>
      </c>
      <c r="U359" s="16" t="str">
        <f aca="false">IF(O359="🐀 Rat",1,"")</f>
        <v/>
      </c>
      <c r="V359" s="16" t="str">
        <f aca="false">IF(O359="🐕 Dog",3,"")</f>
        <v/>
      </c>
      <c r="W359" s="16" t="str">
        <f aca="false">IF(O359="🐹 Guinea Pig",8,"")</f>
        <v/>
      </c>
      <c r="X359" s="16" t="str">
        <f aca="false">IF(O359="🐔 Chicken",9,"")</f>
        <v/>
      </c>
      <c r="Y359" s="16" t="str">
        <f aca="false">IF(O359="🐵 Monkey",5,"")</f>
        <v/>
      </c>
      <c r="Z359" s="16" t="str">
        <f aca="false">IF(O359="🐸 Frog",10,"")</f>
        <v/>
      </c>
      <c r="AA359" s="16" t="str">
        <f aca="false">IF(O359="🐈 Cat",4,"")</f>
        <v/>
      </c>
      <c r="AB359" s="16" t="str">
        <f aca="false">IF(O359="Gecko",15,"")</f>
        <v/>
      </c>
      <c r="AC359" s="16" t="str">
        <f aca="false">IF(O359="Skink",14,"")</f>
        <v/>
      </c>
      <c r="AD359" s="16" t="str">
        <f aca="false">IF(O359="🐄 Cattle",17,"")</f>
        <v/>
      </c>
      <c r="AE359" s="16" t="str">
        <f aca="false">IF(O359="🐷 Pig",19,"")</f>
        <v/>
      </c>
      <c r="AF359" s="16" t="str">
        <f aca="false">IF(O359="Squirrel",11,"")</f>
        <v/>
      </c>
      <c r="AG359" s="16" t="str">
        <f aca="false">IF(O359="🐝 Honey Bee",20,"")</f>
        <v/>
      </c>
      <c r="AH359" s="16" t="str">
        <f aca="false">IF(O359="🦆 Duck",12,"")</f>
        <v/>
      </c>
      <c r="AI359" s="16" t="str">
        <f aca="false">IF(O359="🐦 Bird",13,"")</f>
        <v/>
      </c>
      <c r="AJ359" s="41" t="s">
        <v>66</v>
      </c>
      <c r="AK359" s="40" t="s">
        <v>139</v>
      </c>
      <c r="AL359" s="42" t="s">
        <v>50</v>
      </c>
      <c r="AM359" s="40" t="s">
        <v>51</v>
      </c>
      <c r="AN359" s="40"/>
    </row>
    <row r="360" customFormat="false" ht="30" hidden="false" customHeight="true" outlineLevel="0" collapsed="false">
      <c r="A360" s="38" t="s">
        <v>447</v>
      </c>
      <c r="B360" s="38" t="n">
        <v>28</v>
      </c>
      <c r="C360" s="32" t="n">
        <f aca="false">B360+IF(H360="IV",-0.2,IF(H360="IP",-0.1,IF(H360="IM",0.1,IF(H360="SC",0.2,IF(H360="IC (cerebral)",-0.3,0)))))</f>
        <v>27.9</v>
      </c>
      <c r="D360" s="33" t="n">
        <f aca="false">VALUE(MID(AJ360,1,FIND(" ",AJ360)))</f>
        <v>0.555</v>
      </c>
      <c r="E360" s="34" t="n">
        <f aca="false">IF(G360="LD50 (median)",1,IF(G360="LDLo (lowest)",0,IF(G360="LD",-1,"")))</f>
        <v>0</v>
      </c>
      <c r="F360" s="34" t="n">
        <f aca="false">IF(O360="🐀 Rat",1,IF(O360="🐭 Mouse",2,IF(O360="🐕 Dog",3,IF(O360="🐵 Monkey",5,IF(O360="🐈 Cat",4,IF(O360="🐇 Rabbit",6,IF(O360="🕊 Pigeon",7,IF(O360="🐹 Guinea Pig",8,IF(O360="🐔 Chicken",9,IF(O360="🐸 Frog",10,IF(O360="🍼 Mammal",10,0)))))))))))</f>
        <v>8</v>
      </c>
      <c r="G360" s="39" t="s">
        <v>53</v>
      </c>
      <c r="H360" s="39" t="s">
        <v>16</v>
      </c>
      <c r="I360" s="14" t="str">
        <f aca="false">IF(H360="IC",-0.3,"")</f>
        <v/>
      </c>
      <c r="J360" s="14" t="str">
        <f aca="false">IF(H360="IV",-0.2,"")</f>
        <v/>
      </c>
      <c r="K360" s="14" t="n">
        <f aca="false">IF(H360="IP",-0.1,"")</f>
        <v>-0.1</v>
      </c>
      <c r="L360" s="14" t="str">
        <f aca="false">IF(H360="IM",0.1,"")</f>
        <v/>
      </c>
      <c r="M360" s="14" t="str">
        <f aca="false">IF(H360="SC",0.2,"")</f>
        <v/>
      </c>
      <c r="N360" s="15" t="str">
        <f aca="false">IF(H360="???",0.2,"")</f>
        <v/>
      </c>
      <c r="O360" s="40" t="s">
        <v>28</v>
      </c>
      <c r="P360" s="17" t="str">
        <f aca="false">IF(SUM(Q360:AI360)&gt;0,"",IF(SUM(Q360:AI360)=0,IF(O360&gt;0,1,"")))</f>
        <v/>
      </c>
      <c r="Q360" s="16" t="str">
        <f aca="false">IF(O360="🐭 Mouse",2,"")</f>
        <v/>
      </c>
      <c r="R360" s="16" t="str">
        <f aca="false">IF(O360="🕊 Pigeon",7,"")</f>
        <v/>
      </c>
      <c r="S360" s="16" t="str">
        <f aca="false">IF(O360="🐇 Rabbit",6,"")</f>
        <v/>
      </c>
      <c r="T360" s="16" t="str">
        <f aca="false">IF(O360="🍼 Mammal",16,"")</f>
        <v/>
      </c>
      <c r="U360" s="16" t="str">
        <f aca="false">IF(O360="🐀 Rat",1,"")</f>
        <v/>
      </c>
      <c r="V360" s="16" t="str">
        <f aca="false">IF(O360="🐕 Dog",3,"")</f>
        <v/>
      </c>
      <c r="W360" s="16" t="n">
        <f aca="false">IF(O360="🐹 Guinea Pig",8,"")</f>
        <v>8</v>
      </c>
      <c r="X360" s="16" t="str">
        <f aca="false">IF(O360="🐔 Chicken",9,"")</f>
        <v/>
      </c>
      <c r="Y360" s="16" t="str">
        <f aca="false">IF(O360="🐵 Monkey",5,"")</f>
        <v/>
      </c>
      <c r="Z360" s="16" t="str">
        <f aca="false">IF(O360="🐸 Frog",10,"")</f>
        <v/>
      </c>
      <c r="AA360" s="16" t="str">
        <f aca="false">IF(O360="🐈 Cat",4,"")</f>
        <v/>
      </c>
      <c r="AB360" s="16" t="str">
        <f aca="false">IF(O360="Gecko",15,"")</f>
        <v/>
      </c>
      <c r="AC360" s="16" t="str">
        <f aca="false">IF(O360="Skink",14,"")</f>
        <v/>
      </c>
      <c r="AD360" s="16" t="str">
        <f aca="false">IF(O360="🐄 Cattle",17,"")</f>
        <v/>
      </c>
      <c r="AE360" s="16" t="str">
        <f aca="false">IF(O360="🐷 Pig",19,"")</f>
        <v/>
      </c>
      <c r="AF360" s="16" t="str">
        <f aca="false">IF(O360="Squirrel",11,"")</f>
        <v/>
      </c>
      <c r="AG360" s="16" t="str">
        <f aca="false">IF(O360="🐝 Honey Bee",20,"")</f>
        <v/>
      </c>
      <c r="AH360" s="16" t="str">
        <f aca="false">IF(O360="🦆 Duck",12,"")</f>
        <v/>
      </c>
      <c r="AI360" s="16" t="str">
        <f aca="false">IF(O360="🐦 Bird",13,"")</f>
        <v/>
      </c>
      <c r="AJ360" s="41" t="s">
        <v>465</v>
      </c>
      <c r="AK360" s="40" t="s">
        <v>466</v>
      </c>
      <c r="AL360" s="42" t="s">
        <v>50</v>
      </c>
      <c r="AM360" s="40" t="s">
        <v>51</v>
      </c>
      <c r="AN360" s="40"/>
    </row>
    <row r="361" customFormat="false" ht="30" hidden="false" customHeight="true" outlineLevel="0" collapsed="false">
      <c r="A361" s="38" t="s">
        <v>447</v>
      </c>
      <c r="B361" s="38" t="n">
        <v>28</v>
      </c>
      <c r="C361" s="32" t="n">
        <f aca="false">B361+IF(H361="IV",-0.2,IF(H361="IP",-0.1,IF(H361="IM",0.1,IF(H361="SC",0.2,IF(H361="IC (cerebral)",-0.3,0)))))</f>
        <v>28.2</v>
      </c>
      <c r="D361" s="33" t="n">
        <f aca="false">VALUE(MID(AJ361,1,FIND(" ",AJ361)))</f>
        <v>0.565</v>
      </c>
      <c r="E361" s="34" t="n">
        <f aca="false">IF(G361="LD50 (median)",1,IF(G361="LDLo (lowest)",0,IF(G361="LD",-1,"")))</f>
        <v>1</v>
      </c>
      <c r="F361" s="34" t="n">
        <f aca="false">IF(O361="🐀 Rat",1,IF(O361="🐭 Mouse",2,IF(O361="🐕 Dog",3,IF(O361="🐵 Monkey",5,IF(O361="🐈 Cat",4,IF(O361="🐇 Rabbit",6,IF(O361="🕊 Pigeon",7,IF(O361="🐹 Guinea Pig",8,IF(O361="🐔 Chicken",9,IF(O361="🐸 Frog",10,IF(O361="🍼 Mammal",10,0)))))))))))</f>
        <v>2</v>
      </c>
      <c r="G361" s="39" t="s">
        <v>47</v>
      </c>
      <c r="H361" s="39" t="s">
        <v>18</v>
      </c>
      <c r="I361" s="14" t="str">
        <f aca="false">IF(H361="IC",-0.3,"")</f>
        <v/>
      </c>
      <c r="J361" s="14" t="str">
        <f aca="false">IF(H361="IV",-0.2,"")</f>
        <v/>
      </c>
      <c r="K361" s="14" t="str">
        <f aca="false">IF(H361="IP",-0.1,"")</f>
        <v/>
      </c>
      <c r="L361" s="14" t="str">
        <f aca="false">IF(H361="IM",0.1,"")</f>
        <v/>
      </c>
      <c r="M361" s="14" t="n">
        <f aca="false">IF(H361="SC",0.2,"")</f>
        <v>0.2</v>
      </c>
      <c r="N361" s="15" t="str">
        <f aca="false">IF(H361="???",0.2,"")</f>
        <v/>
      </c>
      <c r="O361" s="40" t="s">
        <v>22</v>
      </c>
      <c r="P361" s="17" t="str">
        <f aca="false">IF(SUM(Q361:AI361)&gt;0,"",IF(SUM(Q361:AI361)=0,IF(O361&gt;0,1,"")))</f>
        <v/>
      </c>
      <c r="Q361" s="16" t="n">
        <f aca="false">IF(O361="🐭 Mouse",2,"")</f>
        <v>2</v>
      </c>
      <c r="R361" s="16" t="str">
        <f aca="false">IF(O361="🕊 Pigeon",7,"")</f>
        <v/>
      </c>
      <c r="S361" s="16" t="str">
        <f aca="false">IF(O361="🐇 Rabbit",6,"")</f>
        <v/>
      </c>
      <c r="T361" s="16" t="str">
        <f aca="false">IF(O361="🍼 Mammal",16,"")</f>
        <v/>
      </c>
      <c r="U361" s="16" t="str">
        <f aca="false">IF(O361="🐀 Rat",1,"")</f>
        <v/>
      </c>
      <c r="V361" s="16" t="str">
        <f aca="false">IF(O361="🐕 Dog",3,"")</f>
        <v/>
      </c>
      <c r="W361" s="16" t="str">
        <f aca="false">IF(O361="🐹 Guinea Pig",8,"")</f>
        <v/>
      </c>
      <c r="X361" s="16" t="str">
        <f aca="false">IF(O361="🐔 Chicken",9,"")</f>
        <v/>
      </c>
      <c r="Y361" s="16" t="str">
        <f aca="false">IF(O361="🐵 Monkey",5,"")</f>
        <v/>
      </c>
      <c r="Z361" s="16" t="str">
        <f aca="false">IF(O361="🐸 Frog",10,"")</f>
        <v/>
      </c>
      <c r="AA361" s="16" t="str">
        <f aca="false">IF(O361="🐈 Cat",4,"")</f>
        <v/>
      </c>
      <c r="AB361" s="16" t="str">
        <f aca="false">IF(O361="Gecko",15,"")</f>
        <v/>
      </c>
      <c r="AC361" s="16" t="str">
        <f aca="false">IF(O361="Skink",14,"")</f>
        <v/>
      </c>
      <c r="AD361" s="16" t="str">
        <f aca="false">IF(O361="🐄 Cattle",17,"")</f>
        <v/>
      </c>
      <c r="AE361" s="16" t="str">
        <f aca="false">IF(O361="🐷 Pig",19,"")</f>
        <v/>
      </c>
      <c r="AF361" s="16" t="str">
        <f aca="false">IF(O361="Squirrel",11,"")</f>
        <v/>
      </c>
      <c r="AG361" s="16" t="str">
        <f aca="false">IF(O361="🐝 Honey Bee",20,"")</f>
        <v/>
      </c>
      <c r="AH361" s="16" t="str">
        <f aca="false">IF(O361="🦆 Duck",12,"")</f>
        <v/>
      </c>
      <c r="AI361" s="16" t="str">
        <f aca="false">IF(O361="🐦 Bird",13,"")</f>
        <v/>
      </c>
      <c r="AJ361" s="41" t="s">
        <v>467</v>
      </c>
      <c r="AK361" s="40" t="s">
        <v>57</v>
      </c>
      <c r="AL361" s="42" t="s">
        <v>58</v>
      </c>
      <c r="AM361" s="40" t="s">
        <v>59</v>
      </c>
      <c r="AN361" s="40" t="s">
        <v>63</v>
      </c>
    </row>
    <row r="362" customFormat="false" ht="30" hidden="false" customHeight="true" outlineLevel="0" collapsed="false">
      <c r="A362" s="38" t="s">
        <v>447</v>
      </c>
      <c r="B362" s="38" t="n">
        <v>28</v>
      </c>
      <c r="C362" s="32" t="n">
        <f aca="false">B362+IF(H362="IV",-0.2,IF(H362="IP",-0.1,IF(H362="IM",0.1,IF(H362="SC",0.2,IF(H362="IC (cerebral)",-0.3,0)))))</f>
        <v>28.2</v>
      </c>
      <c r="D362" s="33" t="n">
        <f aca="false">VALUE(MID(AJ362,1,FIND(" ",AJ362)))</f>
        <v>0.66</v>
      </c>
      <c r="E362" s="34" t="n">
        <f aca="false">IF(G362="LD50 (median)",1,IF(G362="LDLo (lowest)",0,IF(G362="LD",-1,"")))</f>
        <v>0</v>
      </c>
      <c r="F362" s="34" t="n">
        <f aca="false">IF(O362="🐀 Rat",1,IF(O362="🐭 Mouse",2,IF(O362="🐕 Dog",3,IF(O362="🐵 Monkey",5,IF(O362="🐈 Cat",4,IF(O362="🐇 Rabbit",6,IF(O362="🕊 Pigeon",7,IF(O362="🐹 Guinea Pig",8,IF(O362="🐔 Chicken",9,IF(O362="🐸 Frog",10,IF(O362="🍼 Mammal",10,0)))))))))))</f>
        <v>1</v>
      </c>
      <c r="G362" s="39" t="s">
        <v>53</v>
      </c>
      <c r="H362" s="39" t="s">
        <v>18</v>
      </c>
      <c r="I362" s="14" t="str">
        <f aca="false">IF(H362="IC",-0.3,"")</f>
        <v/>
      </c>
      <c r="J362" s="14" t="str">
        <f aca="false">IF(H362="IV",-0.2,"")</f>
        <v/>
      </c>
      <c r="K362" s="14" t="str">
        <f aca="false">IF(H362="IP",-0.1,"")</f>
        <v/>
      </c>
      <c r="L362" s="14" t="str">
        <f aca="false">IF(H362="IM",0.1,"")</f>
        <v/>
      </c>
      <c r="M362" s="14" t="n">
        <f aca="false">IF(H362="SC",0.2,"")</f>
        <v>0.2</v>
      </c>
      <c r="N362" s="15" t="str">
        <f aca="false">IF(H362="???",0.2,"")</f>
        <v/>
      </c>
      <c r="O362" s="40" t="s">
        <v>26</v>
      </c>
      <c r="P362" s="17" t="str">
        <f aca="false">IF(SUM(Q362:AI362)&gt;0,"",IF(SUM(Q362:AI362)=0,IF(O362&gt;0,1,"")))</f>
        <v/>
      </c>
      <c r="Q362" s="16" t="str">
        <f aca="false">IF(O362="🐭 Mouse",2,"")</f>
        <v/>
      </c>
      <c r="R362" s="16" t="str">
        <f aca="false">IF(O362="🕊 Pigeon",7,"")</f>
        <v/>
      </c>
      <c r="S362" s="16" t="str">
        <f aca="false">IF(O362="🐇 Rabbit",6,"")</f>
        <v/>
      </c>
      <c r="T362" s="16" t="str">
        <f aca="false">IF(O362="🍼 Mammal",16,"")</f>
        <v/>
      </c>
      <c r="U362" s="16" t="n">
        <f aca="false">IF(O362="🐀 Rat",1,"")</f>
        <v>1</v>
      </c>
      <c r="V362" s="16" t="str">
        <f aca="false">IF(O362="🐕 Dog",3,"")</f>
        <v/>
      </c>
      <c r="W362" s="16" t="str">
        <f aca="false">IF(O362="🐹 Guinea Pig",8,"")</f>
        <v/>
      </c>
      <c r="X362" s="16" t="str">
        <f aca="false">IF(O362="🐔 Chicken",9,"")</f>
        <v/>
      </c>
      <c r="Y362" s="16" t="str">
        <f aca="false">IF(O362="🐵 Monkey",5,"")</f>
        <v/>
      </c>
      <c r="Z362" s="16" t="str">
        <f aca="false">IF(O362="🐸 Frog",10,"")</f>
        <v/>
      </c>
      <c r="AA362" s="16" t="str">
        <f aca="false">IF(O362="🐈 Cat",4,"")</f>
        <v/>
      </c>
      <c r="AB362" s="16" t="str">
        <f aca="false">IF(O362="Gecko",15,"")</f>
        <v/>
      </c>
      <c r="AC362" s="16" t="str">
        <f aca="false">IF(O362="Skink",14,"")</f>
        <v/>
      </c>
      <c r="AD362" s="16" t="str">
        <f aca="false">IF(O362="🐄 Cattle",17,"")</f>
        <v/>
      </c>
      <c r="AE362" s="16" t="str">
        <f aca="false">IF(O362="🐷 Pig",19,"")</f>
        <v/>
      </c>
      <c r="AF362" s="16" t="str">
        <f aca="false">IF(O362="Squirrel",11,"")</f>
        <v/>
      </c>
      <c r="AG362" s="16" t="str">
        <f aca="false">IF(O362="🐝 Honey Bee",20,"")</f>
        <v/>
      </c>
      <c r="AH362" s="16" t="str">
        <f aca="false">IF(O362="🦆 Duck",12,"")</f>
        <v/>
      </c>
      <c r="AI362" s="16" t="str">
        <f aca="false">IF(O362="🐦 Bird",13,"")</f>
        <v/>
      </c>
      <c r="AJ362" s="41" t="s">
        <v>468</v>
      </c>
      <c r="AK362" s="40" t="s">
        <v>139</v>
      </c>
      <c r="AL362" s="42" t="s">
        <v>50</v>
      </c>
      <c r="AM362" s="40" t="s">
        <v>51</v>
      </c>
      <c r="AN362" s="40"/>
    </row>
    <row r="363" customFormat="false" ht="30" hidden="false" customHeight="true" outlineLevel="0" collapsed="false">
      <c r="A363" s="38" t="s">
        <v>447</v>
      </c>
      <c r="B363" s="38" t="n">
        <v>28</v>
      </c>
      <c r="C363" s="32" t="n">
        <f aca="false">B363+IF(H363="IV",-0.2,IF(H363="IP",-0.1,IF(H363="IM",0.1,IF(H363="SC",0.2,IF(H363="IC (cerebral)",-0.3,0)))))</f>
        <v>27.8</v>
      </c>
      <c r="D363" s="33" t="n">
        <f aca="false">VALUE(MID(AJ363,1,FIND(" ",AJ363)))</f>
        <v>0.665</v>
      </c>
      <c r="E363" s="34" t="n">
        <f aca="false">IF(G363="LD50 (median)",1,IF(G363="LDLo (lowest)",0,IF(G363="LD",-1,"")))</f>
        <v>1</v>
      </c>
      <c r="F363" s="34" t="n">
        <f aca="false">IF(O363="🐀 Rat",1,IF(O363="🐭 Mouse",2,IF(O363="🐕 Dog",3,IF(O363="🐵 Monkey",5,IF(O363="🐈 Cat",4,IF(O363="🐇 Rabbit",6,IF(O363="🕊 Pigeon",7,IF(O363="🐹 Guinea Pig",8,IF(O363="🐔 Chicken",9,IF(O363="🐸 Frog",10,IF(O363="🍼 Mammal",10,0)))))))))))</f>
        <v>2</v>
      </c>
      <c r="G363" s="39" t="s">
        <v>47</v>
      </c>
      <c r="H363" s="39" t="s">
        <v>15</v>
      </c>
      <c r="I363" s="14" t="str">
        <f aca="false">IF(H363="IC",-0.3,"")</f>
        <v/>
      </c>
      <c r="J363" s="14" t="n">
        <f aca="false">IF(H363="IV",-0.2,"")</f>
        <v>-0.2</v>
      </c>
      <c r="K363" s="14" t="str">
        <f aca="false">IF(H363="IP",-0.1,"")</f>
        <v/>
      </c>
      <c r="L363" s="14" t="str">
        <f aca="false">IF(H363="IM",0.1,"")</f>
        <v/>
      </c>
      <c r="M363" s="14" t="str">
        <f aca="false">IF(H363="SC",0.2,"")</f>
        <v/>
      </c>
      <c r="N363" s="15" t="str">
        <f aca="false">IF(H363="???",0.2,"")</f>
        <v/>
      </c>
      <c r="O363" s="40" t="s">
        <v>22</v>
      </c>
      <c r="P363" s="17" t="str">
        <f aca="false">IF(SUM(Q363:AI363)&gt;0,"",IF(SUM(Q363:AI363)=0,IF(O363&gt;0,1,"")))</f>
        <v/>
      </c>
      <c r="Q363" s="16" t="n">
        <f aca="false">IF(O363="🐭 Mouse",2,"")</f>
        <v>2</v>
      </c>
      <c r="R363" s="16" t="str">
        <f aca="false">IF(O363="🕊 Pigeon",7,"")</f>
        <v/>
      </c>
      <c r="S363" s="16" t="str">
        <f aca="false">IF(O363="🐇 Rabbit",6,"")</f>
        <v/>
      </c>
      <c r="T363" s="16" t="str">
        <f aca="false">IF(O363="🍼 Mammal",16,"")</f>
        <v/>
      </c>
      <c r="U363" s="16" t="str">
        <f aca="false">IF(O363="🐀 Rat",1,"")</f>
        <v/>
      </c>
      <c r="V363" s="16" t="str">
        <f aca="false">IF(O363="🐕 Dog",3,"")</f>
        <v/>
      </c>
      <c r="W363" s="16" t="str">
        <f aca="false">IF(O363="🐹 Guinea Pig",8,"")</f>
        <v/>
      </c>
      <c r="X363" s="16" t="str">
        <f aca="false">IF(O363="🐔 Chicken",9,"")</f>
        <v/>
      </c>
      <c r="Y363" s="16" t="str">
        <f aca="false">IF(O363="🐵 Monkey",5,"")</f>
        <v/>
      </c>
      <c r="Z363" s="16" t="str">
        <f aca="false">IF(O363="🐸 Frog",10,"")</f>
        <v/>
      </c>
      <c r="AA363" s="16" t="str">
        <f aca="false">IF(O363="🐈 Cat",4,"")</f>
        <v/>
      </c>
      <c r="AB363" s="16" t="str">
        <f aca="false">IF(O363="Gecko",15,"")</f>
        <v/>
      </c>
      <c r="AC363" s="16" t="str">
        <f aca="false">IF(O363="Skink",14,"")</f>
        <v/>
      </c>
      <c r="AD363" s="16" t="str">
        <f aca="false">IF(O363="🐄 Cattle",17,"")</f>
        <v/>
      </c>
      <c r="AE363" s="16" t="str">
        <f aca="false">IF(O363="🐷 Pig",19,"")</f>
        <v/>
      </c>
      <c r="AF363" s="16" t="str">
        <f aca="false">IF(O363="Squirrel",11,"")</f>
        <v/>
      </c>
      <c r="AG363" s="16" t="str">
        <f aca="false">IF(O363="🐝 Honey Bee",20,"")</f>
        <v/>
      </c>
      <c r="AH363" s="16" t="str">
        <f aca="false">IF(O363="🦆 Duck",12,"")</f>
        <v/>
      </c>
      <c r="AI363" s="16" t="str">
        <f aca="false">IF(O363="🐦 Bird",13,"")</f>
        <v/>
      </c>
      <c r="AJ363" s="41" t="s">
        <v>469</v>
      </c>
      <c r="AK363" s="40"/>
      <c r="AL363" s="42" t="s">
        <v>192</v>
      </c>
      <c r="AM363" s="40" t="s">
        <v>59</v>
      </c>
      <c r="AN363" s="40"/>
    </row>
    <row r="364" customFormat="false" ht="30" hidden="false" customHeight="true" outlineLevel="0" collapsed="false">
      <c r="A364" s="38" t="s">
        <v>447</v>
      </c>
      <c r="B364" s="38" t="n">
        <v>28</v>
      </c>
      <c r="C364" s="32" t="n">
        <f aca="false">B364+IF(H364="IV",-0.2,IF(H364="IP",-0.1,IF(H364="IM",0.1,IF(H364="SC",0.2,IF(H364="IC (cerebral)",-0.3,0)))))</f>
        <v>28</v>
      </c>
      <c r="D364" s="33" t="n">
        <f aca="false">VALUE(MID(AJ364,1,FIND(" ",AJ364)))</f>
        <v>0.7</v>
      </c>
      <c r="E364" s="34" t="n">
        <f aca="false">IF(G364="LD50 (median)",1,IF(G364="LDLo (lowest)",0,IF(G364="LD",-1,"")))</f>
        <v>0</v>
      </c>
      <c r="F364" s="34" t="n">
        <f aca="false">IF(O364="🐀 Rat",1,IF(O364="🐭 Mouse",2,IF(O364="🐕 Dog",3,IF(O364="🐵 Monkey",5,IF(O364="🐈 Cat",4,IF(O364="🐇 Rabbit",6,IF(O364="🕊 Pigeon",7,IF(O364="🐹 Guinea Pig",8,IF(O364="🐔 Chicken",9,IF(O364="🐸 Frog",10,IF(O364="🍼 Mammal",10,0)))))))))))</f>
        <v>1</v>
      </c>
      <c r="G364" s="39" t="s">
        <v>53</v>
      </c>
      <c r="H364" s="39" t="s">
        <v>93</v>
      </c>
      <c r="I364" s="14" t="str">
        <f aca="false">IF(H364="IC",-0.3,"")</f>
        <v/>
      </c>
      <c r="J364" s="14" t="str">
        <f aca="false">IF(H364="IV",-0.2,"")</f>
        <v/>
      </c>
      <c r="K364" s="14" t="str">
        <f aca="false">IF(H364="IP",-0.1,"")</f>
        <v/>
      </c>
      <c r="L364" s="14" t="str">
        <f aca="false">IF(H364="IM",0.1,"")</f>
        <v/>
      </c>
      <c r="M364" s="14" t="str">
        <f aca="false">IF(H364="SC",0.2,"")</f>
        <v/>
      </c>
      <c r="N364" s="15" t="n">
        <f aca="false">IF(H364="???",0.2,"")</f>
        <v>0.2</v>
      </c>
      <c r="O364" s="40" t="s">
        <v>26</v>
      </c>
      <c r="P364" s="17" t="str">
        <f aca="false">IF(SUM(Q364:AI364)&gt;0,"",IF(SUM(Q364:AI364)=0,IF(O364&gt;0,1,"")))</f>
        <v/>
      </c>
      <c r="Q364" s="16" t="str">
        <f aca="false">IF(O364="🐭 Mouse",2,"")</f>
        <v/>
      </c>
      <c r="R364" s="16" t="str">
        <f aca="false">IF(O364="🕊 Pigeon",7,"")</f>
        <v/>
      </c>
      <c r="S364" s="16" t="str">
        <f aca="false">IF(O364="🐇 Rabbit",6,"")</f>
        <v/>
      </c>
      <c r="T364" s="16" t="str">
        <f aca="false">IF(O364="🍼 Mammal",16,"")</f>
        <v/>
      </c>
      <c r="U364" s="16" t="n">
        <f aca="false">IF(O364="🐀 Rat",1,"")</f>
        <v>1</v>
      </c>
      <c r="V364" s="16" t="str">
        <f aca="false">IF(O364="🐕 Dog",3,"")</f>
        <v/>
      </c>
      <c r="W364" s="16" t="str">
        <f aca="false">IF(O364="🐹 Guinea Pig",8,"")</f>
        <v/>
      </c>
      <c r="X364" s="16" t="str">
        <f aca="false">IF(O364="🐔 Chicken",9,"")</f>
        <v/>
      </c>
      <c r="Y364" s="16" t="str">
        <f aca="false">IF(O364="🐵 Monkey",5,"")</f>
        <v/>
      </c>
      <c r="Z364" s="16" t="str">
        <f aca="false">IF(O364="🐸 Frog",10,"")</f>
        <v/>
      </c>
      <c r="AA364" s="16" t="str">
        <f aca="false">IF(O364="🐈 Cat",4,"")</f>
        <v/>
      </c>
      <c r="AB364" s="16" t="str">
        <f aca="false">IF(O364="Gecko",15,"")</f>
        <v/>
      </c>
      <c r="AC364" s="16" t="str">
        <f aca="false">IF(O364="Skink",14,"")</f>
        <v/>
      </c>
      <c r="AD364" s="16" t="str">
        <f aca="false">IF(O364="🐄 Cattle",17,"")</f>
        <v/>
      </c>
      <c r="AE364" s="16" t="str">
        <f aca="false">IF(O364="🐷 Pig",19,"")</f>
        <v/>
      </c>
      <c r="AF364" s="16" t="str">
        <f aca="false">IF(O364="Squirrel",11,"")</f>
        <v/>
      </c>
      <c r="AG364" s="16" t="str">
        <f aca="false">IF(O364="🐝 Honey Bee",20,"")</f>
        <v/>
      </c>
      <c r="AH364" s="16" t="str">
        <f aca="false">IF(O364="🦆 Duck",12,"")</f>
        <v/>
      </c>
      <c r="AI364" s="16" t="str">
        <f aca="false">IF(O364="🐦 Bird",13,"")</f>
        <v/>
      </c>
      <c r="AJ364" s="41" t="s">
        <v>177</v>
      </c>
      <c r="AK364" s="40" t="s">
        <v>454</v>
      </c>
      <c r="AL364" s="42" t="s">
        <v>50</v>
      </c>
      <c r="AM364" s="40" t="s">
        <v>51</v>
      </c>
      <c r="AN364" s="40"/>
    </row>
    <row r="365" customFormat="false" ht="45" hidden="false" customHeight="true" outlineLevel="0" collapsed="false">
      <c r="A365" s="38" t="s">
        <v>447</v>
      </c>
      <c r="B365" s="38" t="n">
        <v>28</v>
      </c>
      <c r="C365" s="32" t="n">
        <f aca="false">B365+IF(H365="IV",-0.2,IF(H365="IP",-0.1,IF(H365="IM",0.1,IF(H365="SC",0.2,IF(H365="IC (cerebral)",-0.3,0)))))</f>
        <v>27.8</v>
      </c>
      <c r="D365" s="33" t="n">
        <f aca="false">VALUE(MID(AJ365,1,FIND(" ",AJ365)))</f>
        <v>0.76</v>
      </c>
      <c r="E365" s="34" t="n">
        <f aca="false">IF(G365="LD50 (median)",1,IF(G365="LDLo (lowest)",0,IF(G365="LD",-1,"")))</f>
        <v>1</v>
      </c>
      <c r="F365" s="34" t="n">
        <f aca="false">IF(O365="🐀 Rat",1,IF(O365="🐭 Mouse",2,IF(O365="🐕 Dog",3,IF(O365="🐵 Monkey",5,IF(O365="🐈 Cat",4,IF(O365="🐇 Rabbit",6,IF(O365="🕊 Pigeon",7,IF(O365="🐹 Guinea Pig",8,IF(O365="🐔 Chicken",9,IF(O365="🐸 Frog",10,IF(O365="🍼 Mammal",10,0)))))))))))</f>
        <v>2</v>
      </c>
      <c r="G365" s="39" t="s">
        <v>47</v>
      </c>
      <c r="H365" s="39" t="s">
        <v>15</v>
      </c>
      <c r="I365" s="14" t="str">
        <f aca="false">IF(H365="IC",-0.3,"")</f>
        <v/>
      </c>
      <c r="J365" s="14" t="n">
        <f aca="false">IF(H365="IV",-0.2,"")</f>
        <v>-0.2</v>
      </c>
      <c r="K365" s="14" t="str">
        <f aca="false">IF(H365="IP",-0.1,"")</f>
        <v/>
      </c>
      <c r="L365" s="14" t="str">
        <f aca="false">IF(H365="IM",0.1,"")</f>
        <v/>
      </c>
      <c r="M365" s="14" t="str">
        <f aca="false">IF(H365="SC",0.2,"")</f>
        <v/>
      </c>
      <c r="N365" s="15" t="str">
        <f aca="false">IF(H365="???",0.2,"")</f>
        <v/>
      </c>
      <c r="O365" s="40" t="s">
        <v>22</v>
      </c>
      <c r="P365" s="17" t="str">
        <f aca="false">IF(SUM(Q365:AI365)&gt;0,"",IF(SUM(Q365:AI365)=0,IF(O365&gt;0,1,"")))</f>
        <v/>
      </c>
      <c r="Q365" s="16" t="n">
        <f aca="false">IF(O365="🐭 Mouse",2,"")</f>
        <v>2</v>
      </c>
      <c r="R365" s="16" t="str">
        <f aca="false">IF(O365="🕊 Pigeon",7,"")</f>
        <v/>
      </c>
      <c r="S365" s="16" t="str">
        <f aca="false">IF(O365="🐇 Rabbit",6,"")</f>
        <v/>
      </c>
      <c r="T365" s="16" t="str">
        <f aca="false">IF(O365="🍼 Mammal",16,"")</f>
        <v/>
      </c>
      <c r="U365" s="16" t="str">
        <f aca="false">IF(O365="🐀 Rat",1,"")</f>
        <v/>
      </c>
      <c r="V365" s="16" t="str">
        <f aca="false">IF(O365="🐕 Dog",3,"")</f>
        <v/>
      </c>
      <c r="W365" s="16" t="str">
        <f aca="false">IF(O365="🐹 Guinea Pig",8,"")</f>
        <v/>
      </c>
      <c r="X365" s="16" t="str">
        <f aca="false">IF(O365="🐔 Chicken",9,"")</f>
        <v/>
      </c>
      <c r="Y365" s="16" t="str">
        <f aca="false">IF(O365="🐵 Monkey",5,"")</f>
        <v/>
      </c>
      <c r="Z365" s="16" t="str">
        <f aca="false">IF(O365="🐸 Frog",10,"")</f>
        <v/>
      </c>
      <c r="AA365" s="16" t="str">
        <f aca="false">IF(O365="🐈 Cat",4,"")</f>
        <v/>
      </c>
      <c r="AB365" s="16" t="str">
        <f aca="false">IF(O365="Gecko",15,"")</f>
        <v/>
      </c>
      <c r="AC365" s="16" t="str">
        <f aca="false">IF(O365="Skink",14,"")</f>
        <v/>
      </c>
      <c r="AD365" s="16" t="str">
        <f aca="false">IF(O365="🐄 Cattle",17,"")</f>
        <v/>
      </c>
      <c r="AE365" s="16" t="str">
        <f aca="false">IF(O365="🐷 Pig",19,"")</f>
        <v/>
      </c>
      <c r="AF365" s="16" t="str">
        <f aca="false">IF(O365="Squirrel",11,"")</f>
        <v/>
      </c>
      <c r="AG365" s="16" t="str">
        <f aca="false">IF(O365="🐝 Honey Bee",20,"")</f>
        <v/>
      </c>
      <c r="AH365" s="16" t="str">
        <f aca="false">IF(O365="🦆 Duck",12,"")</f>
        <v/>
      </c>
      <c r="AI365" s="16" t="str">
        <f aca="false">IF(O365="🐦 Bird",13,"")</f>
        <v/>
      </c>
      <c r="AJ365" s="41" t="s">
        <v>470</v>
      </c>
      <c r="AK365" s="40"/>
      <c r="AL365" s="42" t="s">
        <v>76</v>
      </c>
      <c r="AM365" s="40" t="s">
        <v>59</v>
      </c>
      <c r="AN365" s="40" t="s">
        <v>471</v>
      </c>
    </row>
    <row r="366" customFormat="false" ht="30" hidden="false" customHeight="true" outlineLevel="0" collapsed="false">
      <c r="A366" s="38" t="s">
        <v>447</v>
      </c>
      <c r="B366" s="38" t="n">
        <v>28</v>
      </c>
      <c r="C366" s="32" t="n">
        <f aca="false">B366+IF(H366="IV",-0.2,IF(H366="IP",-0.1,IF(H366="IM",0.1,IF(H366="SC",0.2,IF(H366="IC (cerebral)",-0.3,0)))))</f>
        <v>28.2</v>
      </c>
      <c r="D366" s="33" t="n">
        <f aca="false">VALUE(MID(AJ366,1,FIND(" ",AJ366)))</f>
        <v>0.8</v>
      </c>
      <c r="E366" s="34" t="n">
        <f aca="false">IF(G366="LD50 (median)",1,IF(G366="LDLo (lowest)",0,IF(G366="LD",-1,"")))</f>
        <v>0</v>
      </c>
      <c r="F366" s="34" t="n">
        <f aca="false">IF(O366="🐀 Rat",1,IF(O366="🐭 Mouse",2,IF(O366="🐕 Dog",3,IF(O366="🐵 Monkey",5,IF(O366="🐈 Cat",4,IF(O366="🐇 Rabbit",6,IF(O366="🕊 Pigeon",7,IF(O366="🐹 Guinea Pig",8,IF(O366="🐔 Chicken",9,IF(O366="🐸 Frog",10,IF(O366="🍼 Mammal",10,0)))))))))))</f>
        <v>3</v>
      </c>
      <c r="G366" s="39" t="s">
        <v>53</v>
      </c>
      <c r="H366" s="39" t="s">
        <v>18</v>
      </c>
      <c r="I366" s="14" t="str">
        <f aca="false">IF(H366="IC",-0.3,"")</f>
        <v/>
      </c>
      <c r="J366" s="14" t="str">
        <f aca="false">IF(H366="IV",-0.2,"")</f>
        <v/>
      </c>
      <c r="K366" s="14" t="str">
        <f aca="false">IF(H366="IP",-0.1,"")</f>
        <v/>
      </c>
      <c r="L366" s="14" t="str">
        <f aca="false">IF(H366="IM",0.1,"")</f>
        <v/>
      </c>
      <c r="M366" s="14" t="n">
        <f aca="false">IF(H366="SC",0.2,"")</f>
        <v>0.2</v>
      </c>
      <c r="N366" s="15" t="str">
        <f aca="false">IF(H366="???",0.2,"")</f>
        <v/>
      </c>
      <c r="O366" s="40" t="s">
        <v>27</v>
      </c>
      <c r="P366" s="17" t="str">
        <f aca="false">IF(SUM(Q366:AI366)&gt;0,"",IF(SUM(Q366:AI366)=0,IF(O366&gt;0,1,"")))</f>
        <v/>
      </c>
      <c r="Q366" s="16" t="str">
        <f aca="false">IF(O366="🐭 Mouse",2,"")</f>
        <v/>
      </c>
      <c r="R366" s="16" t="str">
        <f aca="false">IF(O366="🕊 Pigeon",7,"")</f>
        <v/>
      </c>
      <c r="S366" s="16" t="str">
        <f aca="false">IF(O366="🐇 Rabbit",6,"")</f>
        <v/>
      </c>
      <c r="T366" s="16" t="str">
        <f aca="false">IF(O366="🍼 Mammal",16,"")</f>
        <v/>
      </c>
      <c r="U366" s="16" t="str">
        <f aca="false">IF(O366="🐀 Rat",1,"")</f>
        <v/>
      </c>
      <c r="V366" s="16" t="n">
        <f aca="false">IF(O366="🐕 Dog",3,"")</f>
        <v>3</v>
      </c>
      <c r="W366" s="16" t="str">
        <f aca="false">IF(O366="🐹 Guinea Pig",8,"")</f>
        <v/>
      </c>
      <c r="X366" s="16" t="str">
        <f aca="false">IF(O366="🐔 Chicken",9,"")</f>
        <v/>
      </c>
      <c r="Y366" s="16" t="str">
        <f aca="false">IF(O366="🐵 Monkey",5,"")</f>
        <v/>
      </c>
      <c r="Z366" s="16" t="str">
        <f aca="false">IF(O366="🐸 Frog",10,"")</f>
        <v/>
      </c>
      <c r="AA366" s="16" t="str">
        <f aca="false">IF(O366="🐈 Cat",4,"")</f>
        <v/>
      </c>
      <c r="AB366" s="16" t="str">
        <f aca="false">IF(O366="Gecko",15,"")</f>
        <v/>
      </c>
      <c r="AC366" s="16" t="str">
        <f aca="false">IF(O366="Skink",14,"")</f>
        <v/>
      </c>
      <c r="AD366" s="16" t="str">
        <f aca="false">IF(O366="🐄 Cattle",17,"")</f>
        <v/>
      </c>
      <c r="AE366" s="16" t="str">
        <f aca="false">IF(O366="🐷 Pig",19,"")</f>
        <v/>
      </c>
      <c r="AF366" s="16" t="str">
        <f aca="false">IF(O366="Squirrel",11,"")</f>
        <v/>
      </c>
      <c r="AG366" s="16" t="str">
        <f aca="false">IF(O366="🐝 Honey Bee",20,"")</f>
        <v/>
      </c>
      <c r="AH366" s="16" t="str">
        <f aca="false">IF(O366="🦆 Duck",12,"")</f>
        <v/>
      </c>
      <c r="AI366" s="16" t="str">
        <f aca="false">IF(O366="🐦 Bird",13,"")</f>
        <v/>
      </c>
      <c r="AJ366" s="41" t="s">
        <v>124</v>
      </c>
      <c r="AK366" s="40" t="s">
        <v>139</v>
      </c>
      <c r="AL366" s="42" t="s">
        <v>50</v>
      </c>
      <c r="AM366" s="40" t="s">
        <v>51</v>
      </c>
      <c r="AN366" s="40"/>
    </row>
    <row r="367" customFormat="false" ht="30" hidden="false" customHeight="true" outlineLevel="0" collapsed="false">
      <c r="A367" s="38" t="s">
        <v>447</v>
      </c>
      <c r="B367" s="38" t="n">
        <v>28</v>
      </c>
      <c r="C367" s="32" t="n">
        <f aca="false">B367+IF(H367="IV",-0.2,IF(H367="IP",-0.1,IF(H367="IM",0.1,IF(H367="SC",0.2,IF(H367="IC (cerebral)",-0.3,0)))))</f>
        <v>28</v>
      </c>
      <c r="D367" s="33" t="n">
        <f aca="false">VALUE(MID(AJ367,1,FIND(" ",AJ367)))</f>
        <v>0.8</v>
      </c>
      <c r="E367" s="34" t="n">
        <f aca="false">IF(G367="LD50 (median)",1,IF(G367="LDLo (lowest)",0,IF(G367="LD",-1,"")))</f>
        <v>0</v>
      </c>
      <c r="F367" s="34" t="n">
        <f aca="false">IF(O367="🐀 Rat",1,IF(O367="🐭 Mouse",2,IF(O367="🐕 Dog",3,IF(O367="🐵 Monkey",5,IF(O367="🐈 Cat",4,IF(O367="🐇 Rabbit",6,IF(O367="🕊 Pigeon",7,IF(O367="🐹 Guinea Pig",8,IF(O367="🐔 Chicken",9,IF(O367="🐸 Frog",10,IF(O367="🍼 Mammal",10,0)))))))))))</f>
        <v>3</v>
      </c>
      <c r="G367" s="39" t="s">
        <v>53</v>
      </c>
      <c r="H367" s="39" t="s">
        <v>93</v>
      </c>
      <c r="I367" s="14" t="str">
        <f aca="false">IF(H367="IC",-0.3,"")</f>
        <v/>
      </c>
      <c r="J367" s="14" t="str">
        <f aca="false">IF(H367="IV",-0.2,"")</f>
        <v/>
      </c>
      <c r="K367" s="14" t="str">
        <f aca="false">IF(H367="IP",-0.1,"")</f>
        <v/>
      </c>
      <c r="L367" s="14" t="str">
        <f aca="false">IF(H367="IM",0.1,"")</f>
        <v/>
      </c>
      <c r="M367" s="14" t="str">
        <f aca="false">IF(H367="SC",0.2,"")</f>
        <v/>
      </c>
      <c r="N367" s="15" t="n">
        <f aca="false">IF(H367="???",0.2,"")</f>
        <v>0.2</v>
      </c>
      <c r="O367" s="40" t="s">
        <v>27</v>
      </c>
      <c r="P367" s="17" t="str">
        <f aca="false">IF(SUM(Q367:AI367)&gt;0,"",IF(SUM(Q367:AI367)=0,IF(O367&gt;0,1,"")))</f>
        <v/>
      </c>
      <c r="Q367" s="16" t="str">
        <f aca="false">IF(O367="🐭 Mouse",2,"")</f>
        <v/>
      </c>
      <c r="R367" s="16" t="str">
        <f aca="false">IF(O367="🕊 Pigeon",7,"")</f>
        <v/>
      </c>
      <c r="S367" s="16" t="str">
        <f aca="false">IF(O367="🐇 Rabbit",6,"")</f>
        <v/>
      </c>
      <c r="T367" s="16" t="str">
        <f aca="false">IF(O367="🍼 Mammal",16,"")</f>
        <v/>
      </c>
      <c r="U367" s="16" t="str">
        <f aca="false">IF(O367="🐀 Rat",1,"")</f>
        <v/>
      </c>
      <c r="V367" s="16" t="n">
        <f aca="false">IF(O367="🐕 Dog",3,"")</f>
        <v>3</v>
      </c>
      <c r="W367" s="16" t="str">
        <f aca="false">IF(O367="🐹 Guinea Pig",8,"")</f>
        <v/>
      </c>
      <c r="X367" s="16" t="str">
        <f aca="false">IF(O367="🐔 Chicken",9,"")</f>
        <v/>
      </c>
      <c r="Y367" s="16" t="str">
        <f aca="false">IF(O367="🐵 Monkey",5,"")</f>
        <v/>
      </c>
      <c r="Z367" s="16" t="str">
        <f aca="false">IF(O367="🐸 Frog",10,"")</f>
        <v/>
      </c>
      <c r="AA367" s="16" t="str">
        <f aca="false">IF(O367="🐈 Cat",4,"")</f>
        <v/>
      </c>
      <c r="AB367" s="16" t="str">
        <f aca="false">IF(O367="Gecko",15,"")</f>
        <v/>
      </c>
      <c r="AC367" s="16" t="str">
        <f aca="false">IF(O367="Skink",14,"")</f>
        <v/>
      </c>
      <c r="AD367" s="16" t="str">
        <f aca="false">IF(O367="🐄 Cattle",17,"")</f>
        <v/>
      </c>
      <c r="AE367" s="16" t="str">
        <f aca="false">IF(O367="🐷 Pig",19,"")</f>
        <v/>
      </c>
      <c r="AF367" s="16" t="str">
        <f aca="false">IF(O367="Squirrel",11,"")</f>
        <v/>
      </c>
      <c r="AG367" s="16" t="str">
        <f aca="false">IF(O367="🐝 Honey Bee",20,"")</f>
        <v/>
      </c>
      <c r="AH367" s="16" t="str">
        <f aca="false">IF(O367="🦆 Duck",12,"")</f>
        <v/>
      </c>
      <c r="AI367" s="16" t="str">
        <f aca="false">IF(O367="🐦 Bird",13,"")</f>
        <v/>
      </c>
      <c r="AJ367" s="41" t="s">
        <v>124</v>
      </c>
      <c r="AK367" s="40" t="s">
        <v>454</v>
      </c>
      <c r="AL367" s="42" t="s">
        <v>50</v>
      </c>
      <c r="AM367" s="40" t="s">
        <v>51</v>
      </c>
      <c r="AN367" s="40"/>
    </row>
    <row r="368" customFormat="false" ht="30" hidden="false" customHeight="true" outlineLevel="0" collapsed="false">
      <c r="A368" s="38" t="s">
        <v>447</v>
      </c>
      <c r="B368" s="38" t="n">
        <v>28</v>
      </c>
      <c r="C368" s="32" t="n">
        <f aca="false">B368+IF(H368="IV",-0.2,IF(H368="IP",-0.1,IF(H368="IM",0.1,IF(H368="SC",0.2,IF(H368="IC (cerebral)",-0.3,0)))))</f>
        <v>27.8</v>
      </c>
      <c r="D368" s="33" t="n">
        <f aca="false">VALUE(MID(AJ368,1,FIND(" ",AJ368)))</f>
        <v>1</v>
      </c>
      <c r="E368" s="34" t="n">
        <f aca="false">IF(G368="LD50 (median)",1,IF(G368="LDLo (lowest)",0,IF(G368="LD",-1,"")))</f>
        <v>0</v>
      </c>
      <c r="F368" s="34" t="n">
        <f aca="false">IF(O368="🐀 Rat",1,IF(O368="🐭 Mouse",2,IF(O368="🐕 Dog",3,IF(O368="🐵 Monkey",5,IF(O368="🐈 Cat",4,IF(O368="🐇 Rabbit",6,IF(O368="🕊 Pigeon",7,IF(O368="🐹 Guinea Pig",8,IF(O368="🐔 Chicken",9,IF(O368="🐸 Frog",10,IF(O368="🍼 Mammal",10,0)))))))))))</f>
        <v>4</v>
      </c>
      <c r="G368" s="39" t="s">
        <v>53</v>
      </c>
      <c r="H368" s="39" t="s">
        <v>15</v>
      </c>
      <c r="I368" s="14" t="str">
        <f aca="false">IF(H368="IC",-0.3,"")</f>
        <v/>
      </c>
      <c r="J368" s="14" t="n">
        <f aca="false">IF(H368="IV",-0.2,"")</f>
        <v>-0.2</v>
      </c>
      <c r="K368" s="14" t="str">
        <f aca="false">IF(H368="IP",-0.1,"")</f>
        <v/>
      </c>
      <c r="L368" s="14" t="str">
        <f aca="false">IF(H368="IM",0.1,"")</f>
        <v/>
      </c>
      <c r="M368" s="14" t="str">
        <f aca="false">IF(H368="SC",0.2,"")</f>
        <v/>
      </c>
      <c r="N368" s="15" t="str">
        <f aca="false">IF(H368="???",0.2,"")</f>
        <v/>
      </c>
      <c r="O368" s="40" t="s">
        <v>32</v>
      </c>
      <c r="P368" s="17" t="str">
        <f aca="false">IF(SUM(Q368:AI368)&gt;0,"",IF(SUM(Q368:AI368)=0,IF(O368&gt;0,1,"")))</f>
        <v/>
      </c>
      <c r="Q368" s="16" t="str">
        <f aca="false">IF(O368="🐭 Mouse",2,"")</f>
        <v/>
      </c>
      <c r="R368" s="16" t="str">
        <f aca="false">IF(O368="🕊 Pigeon",7,"")</f>
        <v/>
      </c>
      <c r="S368" s="16" t="str">
        <f aca="false">IF(O368="🐇 Rabbit",6,"")</f>
        <v/>
      </c>
      <c r="T368" s="16" t="str">
        <f aca="false">IF(O368="🍼 Mammal",16,"")</f>
        <v/>
      </c>
      <c r="U368" s="16" t="str">
        <f aca="false">IF(O368="🐀 Rat",1,"")</f>
        <v/>
      </c>
      <c r="V368" s="16" t="str">
        <f aca="false">IF(O368="🐕 Dog",3,"")</f>
        <v/>
      </c>
      <c r="W368" s="16" t="str">
        <f aca="false">IF(O368="🐹 Guinea Pig",8,"")</f>
        <v/>
      </c>
      <c r="X368" s="16" t="str">
        <f aca="false">IF(O368="🐔 Chicken",9,"")</f>
        <v/>
      </c>
      <c r="Y368" s="16" t="str">
        <f aca="false">IF(O368="🐵 Monkey",5,"")</f>
        <v/>
      </c>
      <c r="Z368" s="16" t="str">
        <f aca="false">IF(O368="🐸 Frog",10,"")</f>
        <v/>
      </c>
      <c r="AA368" s="16" t="n">
        <f aca="false">IF(O368="🐈 Cat",4,"")</f>
        <v>4</v>
      </c>
      <c r="AB368" s="16" t="str">
        <f aca="false">IF(O368="Gecko",15,"")</f>
        <v/>
      </c>
      <c r="AC368" s="16" t="str">
        <f aca="false">IF(O368="Skink",14,"")</f>
        <v/>
      </c>
      <c r="AD368" s="16" t="str">
        <f aca="false">IF(O368="🐄 Cattle",17,"")</f>
        <v/>
      </c>
      <c r="AE368" s="16" t="str">
        <f aca="false">IF(O368="🐷 Pig",19,"")</f>
        <v/>
      </c>
      <c r="AF368" s="16" t="str">
        <f aca="false">IF(O368="Squirrel",11,"")</f>
        <v/>
      </c>
      <c r="AG368" s="16" t="str">
        <f aca="false">IF(O368="🐝 Honey Bee",20,"")</f>
        <v/>
      </c>
      <c r="AH368" s="16" t="str">
        <f aca="false">IF(O368="🦆 Duck",12,"")</f>
        <v/>
      </c>
      <c r="AI368" s="16" t="str">
        <f aca="false">IF(O368="🐦 Bird",13,"")</f>
        <v/>
      </c>
      <c r="AJ368" s="41" t="s">
        <v>129</v>
      </c>
      <c r="AK368" s="40" t="s">
        <v>472</v>
      </c>
      <c r="AL368" s="42" t="s">
        <v>50</v>
      </c>
      <c r="AM368" s="40" t="s">
        <v>51</v>
      </c>
      <c r="AN368" s="40"/>
    </row>
    <row r="369" customFormat="false" ht="30" hidden="false" customHeight="true" outlineLevel="0" collapsed="false">
      <c r="A369" s="38" t="s">
        <v>447</v>
      </c>
      <c r="B369" s="38" t="n">
        <v>28</v>
      </c>
      <c r="C369" s="32" t="n">
        <f aca="false">B369+IF(H369="IV",-0.2,IF(H369="IP",-0.1,IF(H369="IM",0.1,IF(H369="SC",0.2,IF(H369="IC (cerebral)",-0.3,0)))))</f>
        <v>27.8</v>
      </c>
      <c r="D369" s="33" t="n">
        <f aca="false">VALUE(MID(AJ369,1,FIND(" ",AJ369)))</f>
        <v>1</v>
      </c>
      <c r="E369" s="34" t="n">
        <f aca="false">IF(G369="LD50 (median)",1,IF(G369="LDLo (lowest)",0,IF(G369="LD",-1,"")))</f>
        <v>1</v>
      </c>
      <c r="F369" s="34" t="n">
        <f aca="false">IF(O369="🐀 Rat",1,IF(O369="🐭 Mouse",2,IF(O369="🐕 Dog",3,IF(O369="🐵 Monkey",5,IF(O369="🐈 Cat",4,IF(O369="🐇 Rabbit",6,IF(O369="🕊 Pigeon",7,IF(O369="🐹 Guinea Pig",8,IF(O369="🐔 Chicken",9,IF(O369="🐸 Frog",10,IF(O369="🍼 Mammal",10,0)))))))))))</f>
        <v>4</v>
      </c>
      <c r="G369" s="39" t="s">
        <v>47</v>
      </c>
      <c r="H369" s="39" t="s">
        <v>15</v>
      </c>
      <c r="I369" s="14" t="str">
        <f aca="false">IF(H369="IC",-0.3,"")</f>
        <v/>
      </c>
      <c r="J369" s="14" t="n">
        <f aca="false">IF(H369="IV",-0.2,"")</f>
        <v>-0.2</v>
      </c>
      <c r="K369" s="14" t="str">
        <f aca="false">IF(H369="IP",-0.1,"")</f>
        <v/>
      </c>
      <c r="L369" s="14" t="str">
        <f aca="false">IF(H369="IM",0.1,"")</f>
        <v/>
      </c>
      <c r="M369" s="14" t="str">
        <f aca="false">IF(H369="SC",0.2,"")</f>
        <v/>
      </c>
      <c r="N369" s="15" t="str">
        <f aca="false">IF(H369="???",0.2,"")</f>
        <v/>
      </c>
      <c r="O369" s="40" t="s">
        <v>32</v>
      </c>
      <c r="P369" s="17" t="str">
        <f aca="false">IF(SUM(Q369:AI369)&gt;0,"",IF(SUM(Q369:AI369)=0,IF(O369&gt;0,1,"")))</f>
        <v/>
      </c>
      <c r="Q369" s="16" t="str">
        <f aca="false">IF(O369="🐭 Mouse",2,"")</f>
        <v/>
      </c>
      <c r="R369" s="16" t="str">
        <f aca="false">IF(O369="🕊 Pigeon",7,"")</f>
        <v/>
      </c>
      <c r="S369" s="16" t="str">
        <f aca="false">IF(O369="🐇 Rabbit",6,"")</f>
        <v/>
      </c>
      <c r="T369" s="16" t="str">
        <f aca="false">IF(O369="🍼 Mammal",16,"")</f>
        <v/>
      </c>
      <c r="U369" s="16" t="str">
        <f aca="false">IF(O369="🐀 Rat",1,"")</f>
        <v/>
      </c>
      <c r="V369" s="16" t="str">
        <f aca="false">IF(O369="🐕 Dog",3,"")</f>
        <v/>
      </c>
      <c r="W369" s="16" t="str">
        <f aca="false">IF(O369="🐹 Guinea Pig",8,"")</f>
        <v/>
      </c>
      <c r="X369" s="16" t="str">
        <f aca="false">IF(O369="🐔 Chicken",9,"")</f>
        <v/>
      </c>
      <c r="Y369" s="16" t="str">
        <f aca="false">IF(O369="🐵 Monkey",5,"")</f>
        <v/>
      </c>
      <c r="Z369" s="16" t="str">
        <f aca="false">IF(O369="🐸 Frog",10,"")</f>
        <v/>
      </c>
      <c r="AA369" s="16" t="n">
        <f aca="false">IF(O369="🐈 Cat",4,"")</f>
        <v>4</v>
      </c>
      <c r="AB369" s="16" t="str">
        <f aca="false">IF(O369="Gecko",15,"")</f>
        <v/>
      </c>
      <c r="AC369" s="16" t="str">
        <f aca="false">IF(O369="Skink",14,"")</f>
        <v/>
      </c>
      <c r="AD369" s="16" t="str">
        <f aca="false">IF(O369="🐄 Cattle",17,"")</f>
        <v/>
      </c>
      <c r="AE369" s="16" t="str">
        <f aca="false">IF(O369="🐷 Pig",19,"")</f>
        <v/>
      </c>
      <c r="AF369" s="16" t="str">
        <f aca="false">IF(O369="Squirrel",11,"")</f>
        <v/>
      </c>
      <c r="AG369" s="16" t="str">
        <f aca="false">IF(O369="🐝 Honey Bee",20,"")</f>
        <v/>
      </c>
      <c r="AH369" s="16" t="str">
        <f aca="false">IF(O369="🦆 Duck",12,"")</f>
        <v/>
      </c>
      <c r="AI369" s="16" t="str">
        <f aca="false">IF(O369="🐦 Bird",13,"")</f>
        <v/>
      </c>
      <c r="AJ369" s="41" t="s">
        <v>129</v>
      </c>
      <c r="AK369" s="40" t="s">
        <v>473</v>
      </c>
      <c r="AL369" s="42" t="s">
        <v>50</v>
      </c>
      <c r="AM369" s="40" t="s">
        <v>51</v>
      </c>
      <c r="AN369" s="40"/>
    </row>
    <row r="370" customFormat="false" ht="30" hidden="false" customHeight="true" outlineLevel="0" collapsed="false">
      <c r="A370" s="38" t="s">
        <v>447</v>
      </c>
      <c r="B370" s="38" t="n">
        <v>28</v>
      </c>
      <c r="C370" s="32" t="n">
        <f aca="false">B370+IF(H370="IV",-0.2,IF(H370="IP",-0.1,IF(H370="IM",0.1,IF(H370="SC",0.2,IF(H370="IC (cerebral)",-0.3,0)))))</f>
        <v>28.1</v>
      </c>
      <c r="D370" s="33" t="n">
        <f aca="false">VALUE(MID(AJ370,1,FIND(" ",AJ370)))</f>
        <v>1.2</v>
      </c>
      <c r="E370" s="34" t="n">
        <f aca="false">IF(G370="LD50 (median)",1,IF(G370="LDLo (lowest)",0,IF(G370="LD",-1,"")))</f>
        <v>1</v>
      </c>
      <c r="F370" s="34" t="n">
        <f aca="false">IF(O370="🐀 Rat",1,IF(O370="🐭 Mouse",2,IF(O370="🐕 Dog",3,IF(O370="🐵 Monkey",5,IF(O370="🐈 Cat",4,IF(O370="🐇 Rabbit",6,IF(O370="🕊 Pigeon",7,IF(O370="🐹 Guinea Pig",8,IF(O370="🐔 Chicken",9,IF(O370="🐸 Frog",10,IF(O370="🍼 Mammal",10,0)))))))))))</f>
        <v>2</v>
      </c>
      <c r="G370" s="39" t="s">
        <v>47</v>
      </c>
      <c r="H370" s="39" t="s">
        <v>17</v>
      </c>
      <c r="I370" s="14" t="str">
        <f aca="false">IF(H370="IC",-0.3,"")</f>
        <v/>
      </c>
      <c r="J370" s="14" t="str">
        <f aca="false">IF(H370="IV",-0.2,"")</f>
        <v/>
      </c>
      <c r="K370" s="14" t="str">
        <f aca="false">IF(H370="IP",-0.1,"")</f>
        <v/>
      </c>
      <c r="L370" s="14" t="n">
        <f aca="false">IF(H370="IM",0.1,"")</f>
        <v>0.1</v>
      </c>
      <c r="M370" s="14" t="str">
        <f aca="false">IF(H370="SC",0.2,"")</f>
        <v/>
      </c>
      <c r="N370" s="15" t="str">
        <f aca="false">IF(H370="???",0.2,"")</f>
        <v/>
      </c>
      <c r="O370" s="40" t="s">
        <v>22</v>
      </c>
      <c r="P370" s="17" t="str">
        <f aca="false">IF(SUM(Q370:AI370)&gt;0,"",IF(SUM(Q370:AI370)=0,IF(O370&gt;0,1,"")))</f>
        <v/>
      </c>
      <c r="Q370" s="16" t="n">
        <f aca="false">IF(O370="🐭 Mouse",2,"")</f>
        <v>2</v>
      </c>
      <c r="R370" s="16" t="str">
        <f aca="false">IF(O370="🕊 Pigeon",7,"")</f>
        <v/>
      </c>
      <c r="S370" s="16" t="str">
        <f aca="false">IF(O370="🐇 Rabbit",6,"")</f>
        <v/>
      </c>
      <c r="T370" s="16" t="str">
        <f aca="false">IF(O370="🍼 Mammal",16,"")</f>
        <v/>
      </c>
      <c r="U370" s="16" t="str">
        <f aca="false">IF(O370="🐀 Rat",1,"")</f>
        <v/>
      </c>
      <c r="V370" s="16" t="str">
        <f aca="false">IF(O370="🐕 Dog",3,"")</f>
        <v/>
      </c>
      <c r="W370" s="16" t="str">
        <f aca="false">IF(O370="🐹 Guinea Pig",8,"")</f>
        <v/>
      </c>
      <c r="X370" s="16" t="str">
        <f aca="false">IF(O370="🐔 Chicken",9,"")</f>
        <v/>
      </c>
      <c r="Y370" s="16" t="str">
        <f aca="false">IF(O370="🐵 Monkey",5,"")</f>
        <v/>
      </c>
      <c r="Z370" s="16" t="str">
        <f aca="false">IF(O370="🐸 Frog",10,"")</f>
        <v/>
      </c>
      <c r="AA370" s="16" t="str">
        <f aca="false">IF(O370="🐈 Cat",4,"")</f>
        <v/>
      </c>
      <c r="AB370" s="16" t="str">
        <f aca="false">IF(O370="Gecko",15,"")</f>
        <v/>
      </c>
      <c r="AC370" s="16" t="str">
        <f aca="false">IF(O370="Skink",14,"")</f>
        <v/>
      </c>
      <c r="AD370" s="16" t="str">
        <f aca="false">IF(O370="🐄 Cattle",17,"")</f>
        <v/>
      </c>
      <c r="AE370" s="16" t="str">
        <f aca="false">IF(O370="🐷 Pig",19,"")</f>
        <v/>
      </c>
      <c r="AF370" s="16" t="str">
        <f aca="false">IF(O370="Squirrel",11,"")</f>
        <v/>
      </c>
      <c r="AG370" s="16" t="str">
        <f aca="false">IF(O370="🐝 Honey Bee",20,"")</f>
        <v/>
      </c>
      <c r="AH370" s="16" t="str">
        <f aca="false">IF(O370="🦆 Duck",12,"")</f>
        <v/>
      </c>
      <c r="AI370" s="16" t="str">
        <f aca="false">IF(O370="🐦 Bird",13,"")</f>
        <v/>
      </c>
      <c r="AJ370" s="41" t="s">
        <v>250</v>
      </c>
      <c r="AK370" s="40"/>
      <c r="AL370" s="42" t="s">
        <v>474</v>
      </c>
      <c r="AM370" s="40" t="s">
        <v>59</v>
      </c>
      <c r="AN370" s="40"/>
    </row>
    <row r="371" customFormat="false" ht="30" hidden="false" customHeight="true" outlineLevel="0" collapsed="false">
      <c r="A371" s="38" t="s">
        <v>447</v>
      </c>
      <c r="B371" s="38" t="n">
        <v>28</v>
      </c>
      <c r="C371" s="32" t="n">
        <f aca="false">B371+IF(H371="IV",-0.2,IF(H371="IP",-0.1,IF(H371="IM",0.1,IF(H371="SC",0.2,IF(H371="IC (cerebral)",-0.3,0)))))</f>
        <v>28.1</v>
      </c>
      <c r="D371" s="33" t="n">
        <f aca="false">VALUE(MID(AJ371,1,FIND(" ",AJ371)))</f>
        <v>3.3</v>
      </c>
      <c r="E371" s="34" t="n">
        <f aca="false">IF(G371="LD50 (median)",1,IF(G371="LDLo (lowest)",0,IF(G371="LD",-1,"")))</f>
        <v>1</v>
      </c>
      <c r="F371" s="34" t="n">
        <f aca="false">IF(O371="🐀 Rat",1,IF(O371="🐭 Mouse",2,IF(O371="🐕 Dog",3,IF(O371="🐵 Monkey",5,IF(O371="🐈 Cat",4,IF(O371="🐇 Rabbit",6,IF(O371="🕊 Pigeon",7,IF(O371="🐹 Guinea Pig",8,IF(O371="🐔 Chicken",9,IF(O371="🐸 Frog",10,IF(O371="🍼 Mammal",10,0)))))))))))</f>
        <v>2</v>
      </c>
      <c r="G371" s="39" t="s">
        <v>47</v>
      </c>
      <c r="H371" s="39" t="s">
        <v>17</v>
      </c>
      <c r="I371" s="14" t="str">
        <f aca="false">IF(H371="IC",-0.3,"")</f>
        <v/>
      </c>
      <c r="J371" s="14" t="str">
        <f aca="false">IF(H371="IV",-0.2,"")</f>
        <v/>
      </c>
      <c r="K371" s="14" t="str">
        <f aca="false">IF(H371="IP",-0.1,"")</f>
        <v/>
      </c>
      <c r="L371" s="14" t="n">
        <f aca="false">IF(H371="IM",0.1,"")</f>
        <v>0.1</v>
      </c>
      <c r="M371" s="14" t="str">
        <f aca="false">IF(H371="SC",0.2,"")</f>
        <v/>
      </c>
      <c r="N371" s="15" t="str">
        <f aca="false">IF(H371="???",0.2,"")</f>
        <v/>
      </c>
      <c r="O371" s="40" t="s">
        <v>22</v>
      </c>
      <c r="P371" s="17" t="str">
        <f aca="false">IF(SUM(Q371:AI371)&gt;0,"",IF(SUM(Q371:AI371)=0,IF(O371&gt;0,1,"")))</f>
        <v/>
      </c>
      <c r="Q371" s="16" t="n">
        <f aca="false">IF(O371="🐭 Mouse",2,"")</f>
        <v>2</v>
      </c>
      <c r="R371" s="16" t="str">
        <f aca="false">IF(O371="🕊 Pigeon",7,"")</f>
        <v/>
      </c>
      <c r="S371" s="16" t="str">
        <f aca="false">IF(O371="🐇 Rabbit",6,"")</f>
        <v/>
      </c>
      <c r="T371" s="16" t="str">
        <f aca="false">IF(O371="🍼 Mammal",16,"")</f>
        <v/>
      </c>
      <c r="U371" s="16" t="str">
        <f aca="false">IF(O371="🐀 Rat",1,"")</f>
        <v/>
      </c>
      <c r="V371" s="16" t="str">
        <f aca="false">IF(O371="🐕 Dog",3,"")</f>
        <v/>
      </c>
      <c r="W371" s="16" t="str">
        <f aca="false">IF(O371="🐹 Guinea Pig",8,"")</f>
        <v/>
      </c>
      <c r="X371" s="16" t="str">
        <f aca="false">IF(O371="🐔 Chicken",9,"")</f>
        <v/>
      </c>
      <c r="Y371" s="16" t="str">
        <f aca="false">IF(O371="🐵 Monkey",5,"")</f>
        <v/>
      </c>
      <c r="Z371" s="16" t="str">
        <f aca="false">IF(O371="🐸 Frog",10,"")</f>
        <v/>
      </c>
      <c r="AA371" s="16" t="str">
        <f aca="false">IF(O371="🐈 Cat",4,"")</f>
        <v/>
      </c>
      <c r="AB371" s="16" t="str">
        <f aca="false">IF(O371="Gecko",15,"")</f>
        <v/>
      </c>
      <c r="AC371" s="16" t="str">
        <f aca="false">IF(O371="Skink",14,"")</f>
        <v/>
      </c>
      <c r="AD371" s="16" t="str">
        <f aca="false">IF(O371="🐄 Cattle",17,"")</f>
        <v/>
      </c>
      <c r="AE371" s="16" t="str">
        <f aca="false">IF(O371="🐷 Pig",19,"")</f>
        <v/>
      </c>
      <c r="AF371" s="16" t="str">
        <f aca="false">IF(O371="Squirrel",11,"")</f>
        <v/>
      </c>
      <c r="AG371" s="16" t="str">
        <f aca="false">IF(O371="🐝 Honey Bee",20,"")</f>
        <v/>
      </c>
      <c r="AH371" s="16" t="str">
        <f aca="false">IF(O371="🦆 Duck",12,"")</f>
        <v/>
      </c>
      <c r="AI371" s="16" t="str">
        <f aca="false">IF(O371="🐦 Bird",13,"")</f>
        <v/>
      </c>
      <c r="AJ371" s="41" t="s">
        <v>475</v>
      </c>
      <c r="AK371" s="40" t="s">
        <v>183</v>
      </c>
      <c r="AL371" s="42" t="s">
        <v>50</v>
      </c>
      <c r="AM371" s="40" t="s">
        <v>51</v>
      </c>
      <c r="AN371" s="40"/>
    </row>
    <row r="372" customFormat="false" ht="15" hidden="false" customHeight="true" outlineLevel="0" collapsed="false">
      <c r="A372" s="38" t="s">
        <v>447</v>
      </c>
      <c r="B372" s="38" t="n">
        <v>28</v>
      </c>
      <c r="C372" s="32" t="n">
        <f aca="false">B372+IF(H372="IV",-0.2,IF(H372="IP",-0.1,IF(H372="IM",0.1,IF(H372="SC",0.2,IF(H372="IC (cerebral)",-0.3,0)))))</f>
        <v>28.2</v>
      </c>
      <c r="D372" s="33" t="n">
        <f aca="false">VALUE(MID(AJ372,1,FIND(" ",AJ372)))</f>
        <v>10</v>
      </c>
      <c r="E372" s="34" t="n">
        <f aca="false">IF(G372="LD50 (median)",1,IF(G372="LDLo (lowest)",0,IF(G372="LD",-1,"")))</f>
        <v>0</v>
      </c>
      <c r="F372" s="34" t="n">
        <f aca="false">IF(O372="🐀 Rat",1,IF(O372="🐭 Mouse",2,IF(O372="🐕 Dog",3,IF(O372="🐵 Monkey",5,IF(O372="🐈 Cat",4,IF(O372="🐇 Rabbit",6,IF(O372="🕊 Pigeon",7,IF(O372="🐹 Guinea Pig",8,IF(O372="🐔 Chicken",9,IF(O372="🐸 Frog",10,IF(O372="🍼 Mammal",10,0)))))))))))</f>
        <v>10</v>
      </c>
      <c r="G372" s="39" t="s">
        <v>53</v>
      </c>
      <c r="H372" s="39" t="s">
        <v>18</v>
      </c>
      <c r="I372" s="14" t="str">
        <f aca="false">IF(H372="IC",-0.3,"")</f>
        <v/>
      </c>
      <c r="J372" s="14" t="str">
        <f aca="false">IF(H372="IV",-0.2,"")</f>
        <v/>
      </c>
      <c r="K372" s="14" t="str">
        <f aca="false">IF(H372="IP",-0.1,"")</f>
        <v/>
      </c>
      <c r="L372" s="14" t="str">
        <f aca="false">IF(H372="IM",0.1,"")</f>
        <v/>
      </c>
      <c r="M372" s="14" t="n">
        <f aca="false">IF(H372="SC",0.2,"")</f>
        <v>0.2</v>
      </c>
      <c r="N372" s="15" t="str">
        <f aca="false">IF(H372="???",0.2,"")</f>
        <v/>
      </c>
      <c r="O372" s="40" t="s">
        <v>31</v>
      </c>
      <c r="P372" s="17" t="str">
        <f aca="false">IF(SUM(Q372:AI372)&gt;0,"",IF(SUM(Q372:AI372)=0,IF(O372&gt;0,1,"")))</f>
        <v/>
      </c>
      <c r="Q372" s="16" t="str">
        <f aca="false">IF(O372="🐭 Mouse",2,"")</f>
        <v/>
      </c>
      <c r="R372" s="16" t="str">
        <f aca="false">IF(O372="🕊 Pigeon",7,"")</f>
        <v/>
      </c>
      <c r="S372" s="16" t="str">
        <f aca="false">IF(O372="🐇 Rabbit",6,"")</f>
        <v/>
      </c>
      <c r="T372" s="16" t="str">
        <f aca="false">IF(O372="🍼 Mammal",16,"")</f>
        <v/>
      </c>
      <c r="U372" s="16" t="str">
        <f aca="false">IF(O372="🐀 Rat",1,"")</f>
        <v/>
      </c>
      <c r="V372" s="16" t="str">
        <f aca="false">IF(O372="🐕 Dog",3,"")</f>
        <v/>
      </c>
      <c r="W372" s="16" t="str">
        <f aca="false">IF(O372="🐹 Guinea Pig",8,"")</f>
        <v/>
      </c>
      <c r="X372" s="16" t="str">
        <f aca="false">IF(O372="🐔 Chicken",9,"")</f>
        <v/>
      </c>
      <c r="Y372" s="16" t="str">
        <f aca="false">IF(O372="🐵 Monkey",5,"")</f>
        <v/>
      </c>
      <c r="Z372" s="16" t="n">
        <f aca="false">IF(O372="🐸 Frog",10,"")</f>
        <v>10</v>
      </c>
      <c r="AA372" s="16" t="str">
        <f aca="false">IF(O372="🐈 Cat",4,"")</f>
        <v/>
      </c>
      <c r="AB372" s="16" t="str">
        <f aca="false">IF(O372="Gecko",15,"")</f>
        <v/>
      </c>
      <c r="AC372" s="16" t="str">
        <f aca="false">IF(O372="Skink",14,"")</f>
        <v/>
      </c>
      <c r="AD372" s="16" t="str">
        <f aca="false">IF(O372="🐄 Cattle",17,"")</f>
        <v/>
      </c>
      <c r="AE372" s="16" t="str">
        <f aca="false">IF(O372="🐷 Pig",19,"")</f>
        <v/>
      </c>
      <c r="AF372" s="16" t="str">
        <f aca="false">IF(O372="Squirrel",11,"")</f>
        <v/>
      </c>
      <c r="AG372" s="16" t="str">
        <f aca="false">IF(O372="🐝 Honey Bee",20,"")</f>
        <v/>
      </c>
      <c r="AH372" s="16" t="str">
        <f aca="false">IF(O372="🦆 Duck",12,"")</f>
        <v/>
      </c>
      <c r="AI372" s="16" t="str">
        <f aca="false">IF(O372="🐦 Bird",13,"")</f>
        <v/>
      </c>
      <c r="AJ372" s="41" t="s">
        <v>323</v>
      </c>
      <c r="AK372" s="40" t="s">
        <v>139</v>
      </c>
      <c r="AL372" s="42" t="s">
        <v>50</v>
      </c>
      <c r="AM372" s="40" t="s">
        <v>51</v>
      </c>
      <c r="AN372" s="40"/>
    </row>
    <row r="373" customFormat="false" ht="30" hidden="false" customHeight="true" outlineLevel="0" collapsed="false">
      <c r="A373" s="38" t="s">
        <v>447</v>
      </c>
      <c r="B373" s="38" t="n">
        <v>28</v>
      </c>
      <c r="C373" s="32" t="n">
        <f aca="false">B373+IF(H373="IV",-0.2,IF(H373="IP",-0.1,IF(H373="IM",0.1,IF(H373="SC",0.2,IF(H373="IC (cerebral)",-0.3,0)))))</f>
        <v>28</v>
      </c>
      <c r="D373" s="33" t="n">
        <f aca="false">VALUE(MID(AJ373,1,FIND(" ",AJ373)))</f>
        <v>50</v>
      </c>
      <c r="E373" s="34" t="n">
        <f aca="false">IF(G373="LD50 (median)",1,IF(G373="LDLo (lowest)",0,IF(G373="LD",-1,"")))</f>
        <v>0</v>
      </c>
      <c r="F373" s="34" t="n">
        <f aca="false">IF(O373="🐀 Rat",1,IF(O373="🐭 Mouse",2,IF(O373="🐕 Dog",3,IF(O373="🐵 Monkey",5,IF(O373="🐈 Cat",4,IF(O373="🐇 Rabbit",6,IF(O373="🕊 Pigeon",7,IF(O373="🐹 Guinea Pig",8,IF(O373="🐔 Chicken",9,IF(O373="🐸 Frog",10,IF(O373="🍼 Mammal",10,0)))))))))))</f>
        <v>0</v>
      </c>
      <c r="G373" s="39" t="s">
        <v>53</v>
      </c>
      <c r="H373" s="39" t="s">
        <v>93</v>
      </c>
      <c r="I373" s="14" t="str">
        <f aca="false">IF(H373="IC",-0.3,"")</f>
        <v/>
      </c>
      <c r="J373" s="14" t="str">
        <f aca="false">IF(H373="IV",-0.2,"")</f>
        <v/>
      </c>
      <c r="K373" s="14" t="str">
        <f aca="false">IF(H373="IP",-0.1,"")</f>
        <v/>
      </c>
      <c r="L373" s="14" t="str">
        <f aca="false">IF(H373="IM",0.1,"")</f>
        <v/>
      </c>
      <c r="M373" s="14" t="str">
        <f aca="false">IF(H373="SC",0.2,"")</f>
        <v/>
      </c>
      <c r="N373" s="15" t="n">
        <f aca="false">IF(H373="???",0.2,"")</f>
        <v>0.2</v>
      </c>
      <c r="O373" s="40" t="s">
        <v>35</v>
      </c>
      <c r="P373" s="17" t="str">
        <f aca="false">IF(SUM(Q373:AI373)&gt;0,"",IF(SUM(Q373:AI373)=0,IF(O373&gt;0,1,"")))</f>
        <v/>
      </c>
      <c r="Q373" s="16" t="str">
        <f aca="false">IF(O373="🐭 Mouse",2,"")</f>
        <v/>
      </c>
      <c r="R373" s="16" t="str">
        <f aca="false">IF(O373="🕊 Pigeon",7,"")</f>
        <v/>
      </c>
      <c r="S373" s="16" t="str">
        <f aca="false">IF(O373="🐇 Rabbit",6,"")</f>
        <v/>
      </c>
      <c r="T373" s="16" t="str">
        <f aca="false">IF(O373="🍼 Mammal",16,"")</f>
        <v/>
      </c>
      <c r="U373" s="16" t="str">
        <f aca="false">IF(O373="🐀 Rat",1,"")</f>
        <v/>
      </c>
      <c r="V373" s="16" t="str">
        <f aca="false">IF(O373="🐕 Dog",3,"")</f>
        <v/>
      </c>
      <c r="W373" s="16" t="str">
        <f aca="false">IF(O373="🐹 Guinea Pig",8,"")</f>
        <v/>
      </c>
      <c r="X373" s="16" t="str">
        <f aca="false">IF(O373="🐔 Chicken",9,"")</f>
        <v/>
      </c>
      <c r="Y373" s="16" t="str">
        <f aca="false">IF(O373="🐵 Monkey",5,"")</f>
        <v/>
      </c>
      <c r="Z373" s="16" t="str">
        <f aca="false">IF(O373="🐸 Frog",10,"")</f>
        <v/>
      </c>
      <c r="AA373" s="16" t="str">
        <f aca="false">IF(O373="🐈 Cat",4,"")</f>
        <v/>
      </c>
      <c r="AB373" s="16" t="str">
        <f aca="false">IF(O373="Gecko",15,"")</f>
        <v/>
      </c>
      <c r="AC373" s="16" t="str">
        <f aca="false">IF(O373="Skink",14,"")</f>
        <v/>
      </c>
      <c r="AD373" s="16" t="n">
        <f aca="false">IF(O373="🐄 Cattle",17,"")</f>
        <v>17</v>
      </c>
      <c r="AE373" s="16" t="str">
        <f aca="false">IF(O373="🐷 Pig",19,"")</f>
        <v/>
      </c>
      <c r="AF373" s="16" t="str">
        <f aca="false">IF(O373="Squirrel",11,"")</f>
        <v/>
      </c>
      <c r="AG373" s="16" t="str">
        <f aca="false">IF(O373="🐝 Honey Bee",20,"")</f>
        <v/>
      </c>
      <c r="AH373" s="16" t="str">
        <f aca="false">IF(O373="🦆 Duck",12,"")</f>
        <v/>
      </c>
      <c r="AI373" s="16" t="str">
        <f aca="false">IF(O373="🐦 Bird",13,"")</f>
        <v/>
      </c>
      <c r="AJ373" s="41" t="s">
        <v>476</v>
      </c>
      <c r="AK373" s="40" t="s">
        <v>454</v>
      </c>
      <c r="AL373" s="42" t="s">
        <v>50</v>
      </c>
      <c r="AM373" s="40" t="s">
        <v>51</v>
      </c>
      <c r="AN373" s="40" t="s">
        <v>477</v>
      </c>
    </row>
    <row r="374" customFormat="false" ht="30" hidden="false" customHeight="true" outlineLevel="0" collapsed="false">
      <c r="A374" s="38" t="s">
        <v>447</v>
      </c>
      <c r="B374" s="38" t="n">
        <v>28</v>
      </c>
      <c r="C374" s="32" t="n">
        <f aca="false">B374+IF(H374="IV",-0.2,IF(H374="IP",-0.1,IF(H374="IM",0.1,IF(H374="SC",0.2,IF(H374="IC (cerebral)",-0.3,0)))))</f>
        <v>28</v>
      </c>
      <c r="D374" s="33" t="n">
        <f aca="false">VALUE(MID(AJ374,1,FIND(" ",AJ374)))</f>
        <v>400</v>
      </c>
      <c r="E374" s="34" t="n">
        <f aca="false">IF(G374="LD50 (median)",1,IF(G374="LDLo (lowest)",0,IF(G374="LD",-1,"")))</f>
        <v>0</v>
      </c>
      <c r="F374" s="34" t="n">
        <f aca="false">IF(O374="🐀 Rat",1,IF(O374="🐭 Mouse",2,IF(O374="🐕 Dog",3,IF(O374="🐵 Monkey",5,IF(O374="🐈 Cat",4,IF(O374="🐇 Rabbit",6,IF(O374="🕊 Pigeon",7,IF(O374="🐹 Guinea Pig",8,IF(O374="🐔 Chicken",9,IF(O374="🐸 Frog",10,IF(O374="🍼 Mammal",10,0)))))))))))</f>
        <v>8</v>
      </c>
      <c r="G374" s="39" t="s">
        <v>53</v>
      </c>
      <c r="H374" s="39" t="s">
        <v>93</v>
      </c>
      <c r="I374" s="14" t="str">
        <f aca="false">IF(H374="IC",-0.3,"")</f>
        <v/>
      </c>
      <c r="J374" s="14" t="str">
        <f aca="false">IF(H374="IV",-0.2,"")</f>
        <v/>
      </c>
      <c r="K374" s="14" t="str">
        <f aca="false">IF(H374="IP",-0.1,"")</f>
        <v/>
      </c>
      <c r="L374" s="14" t="str">
        <f aca="false">IF(H374="IM",0.1,"")</f>
        <v/>
      </c>
      <c r="M374" s="14" t="str">
        <f aca="false">IF(H374="SC",0.2,"")</f>
        <v/>
      </c>
      <c r="N374" s="15" t="n">
        <f aca="false">IF(H374="???",0.2,"")</f>
        <v>0.2</v>
      </c>
      <c r="O374" s="40" t="s">
        <v>28</v>
      </c>
      <c r="P374" s="17" t="str">
        <f aca="false">IF(SUM(Q374:AI374)&gt;0,"",IF(SUM(Q374:AI374)=0,IF(O374&gt;0,1,"")))</f>
        <v/>
      </c>
      <c r="Q374" s="16" t="str">
        <f aca="false">IF(O374="🐭 Mouse",2,"")</f>
        <v/>
      </c>
      <c r="R374" s="16" t="str">
        <f aca="false">IF(O374="🕊 Pigeon",7,"")</f>
        <v/>
      </c>
      <c r="S374" s="16" t="str">
        <f aca="false">IF(O374="🐇 Rabbit",6,"")</f>
        <v/>
      </c>
      <c r="T374" s="16" t="str">
        <f aca="false">IF(O374="🍼 Mammal",16,"")</f>
        <v/>
      </c>
      <c r="U374" s="16" t="str">
        <f aca="false">IF(O374="🐀 Rat",1,"")</f>
        <v/>
      </c>
      <c r="V374" s="16" t="str">
        <f aca="false">IF(O374="🐕 Dog",3,"")</f>
        <v/>
      </c>
      <c r="W374" s="16" t="n">
        <f aca="false">IF(O374="🐹 Guinea Pig",8,"")</f>
        <v>8</v>
      </c>
      <c r="X374" s="16" t="str">
        <f aca="false">IF(O374="🐔 Chicken",9,"")</f>
        <v/>
      </c>
      <c r="Y374" s="16" t="str">
        <f aca="false">IF(O374="🐵 Monkey",5,"")</f>
        <v/>
      </c>
      <c r="Z374" s="16" t="str">
        <f aca="false">IF(O374="🐸 Frog",10,"")</f>
        <v/>
      </c>
      <c r="AA374" s="16" t="str">
        <f aca="false">IF(O374="🐈 Cat",4,"")</f>
        <v/>
      </c>
      <c r="AB374" s="16" t="str">
        <f aca="false">IF(O374="Gecko",15,"")</f>
        <v/>
      </c>
      <c r="AC374" s="16" t="str">
        <f aca="false">IF(O374="Skink",14,"")</f>
        <v/>
      </c>
      <c r="AD374" s="16" t="str">
        <f aca="false">IF(O374="🐄 Cattle",17,"")</f>
        <v/>
      </c>
      <c r="AE374" s="16" t="str">
        <f aca="false">IF(O374="🐷 Pig",19,"")</f>
        <v/>
      </c>
      <c r="AF374" s="16" t="str">
        <f aca="false">IF(O374="Squirrel",11,"")</f>
        <v/>
      </c>
      <c r="AG374" s="16" t="str">
        <f aca="false">IF(O374="🐝 Honey Bee",20,"")</f>
        <v/>
      </c>
      <c r="AH374" s="16" t="str">
        <f aca="false">IF(O374="🦆 Duck",12,"")</f>
        <v/>
      </c>
      <c r="AI374" s="16" t="str">
        <f aca="false">IF(O374="🐦 Bird",13,"")</f>
        <v/>
      </c>
      <c r="AJ374" s="41" t="s">
        <v>478</v>
      </c>
      <c r="AK374" s="40" t="s">
        <v>454</v>
      </c>
      <c r="AL374" s="42" t="s">
        <v>50</v>
      </c>
      <c r="AM374" s="40" t="s">
        <v>51</v>
      </c>
      <c r="AN374" s="40" t="s">
        <v>479</v>
      </c>
    </row>
    <row r="375" customFormat="false" ht="30" hidden="false" customHeight="true" outlineLevel="0" collapsed="false">
      <c r="A375" s="38" t="s">
        <v>447</v>
      </c>
      <c r="B375" s="38" t="n">
        <v>28</v>
      </c>
      <c r="C375" s="32" t="n">
        <f aca="false">B375+IF(H375="IV",-0.2,IF(H375="IP",-0.1,IF(H375="IM",0.1,IF(H375="SC",0.2,IF(H375="IC (cerebral)",-0.3,0)))))</f>
        <v>28</v>
      </c>
      <c r="D375" s="33" t="n">
        <f aca="false">VALUE(MID(AJ375,1,FIND(" ",AJ375)))</f>
        <v>500</v>
      </c>
      <c r="E375" s="34" t="n">
        <f aca="false">IF(G375="LD50 (median)",1,IF(G375="LDLo (lowest)",0,IF(G375="LD",-1,"")))</f>
        <v>0</v>
      </c>
      <c r="F375" s="34" t="n">
        <f aca="false">IF(O375="🐀 Rat",1,IF(O375="🐭 Mouse",2,IF(O375="🐕 Dog",3,IF(O375="🐵 Monkey",5,IF(O375="🐈 Cat",4,IF(O375="🐇 Rabbit",6,IF(O375="🕊 Pigeon",7,IF(O375="🐹 Guinea Pig",8,IF(O375="🐔 Chicken",9,IF(O375="🐸 Frog",10,IF(O375="🍼 Mammal",10,0)))))))))))</f>
        <v>6</v>
      </c>
      <c r="G375" s="39" t="s">
        <v>53</v>
      </c>
      <c r="H375" s="39" t="s">
        <v>93</v>
      </c>
      <c r="I375" s="14" t="str">
        <f aca="false">IF(H375="IC",-0.3,"")</f>
        <v/>
      </c>
      <c r="J375" s="14" t="str">
        <f aca="false">IF(H375="IV",-0.2,"")</f>
        <v/>
      </c>
      <c r="K375" s="14" t="str">
        <f aca="false">IF(H375="IP",-0.1,"")</f>
        <v/>
      </c>
      <c r="L375" s="14" t="str">
        <f aca="false">IF(H375="IM",0.1,"")</f>
        <v/>
      </c>
      <c r="M375" s="14" t="str">
        <f aca="false">IF(H375="SC",0.2,"")</f>
        <v/>
      </c>
      <c r="N375" s="15" t="n">
        <f aca="false">IF(H375="???",0.2,"")</f>
        <v>0.2</v>
      </c>
      <c r="O375" s="40" t="s">
        <v>24</v>
      </c>
      <c r="P375" s="17" t="str">
        <f aca="false">IF(SUM(Q375:AI375)&gt;0,"",IF(SUM(Q375:AI375)=0,IF(O375&gt;0,1,"")))</f>
        <v/>
      </c>
      <c r="Q375" s="16" t="str">
        <f aca="false">IF(O375="🐭 Mouse",2,"")</f>
        <v/>
      </c>
      <c r="R375" s="16" t="str">
        <f aca="false">IF(O375="🕊 Pigeon",7,"")</f>
        <v/>
      </c>
      <c r="S375" s="16" t="n">
        <f aca="false">IF(O375="🐇 Rabbit",6,"")</f>
        <v>6</v>
      </c>
      <c r="T375" s="16" t="str">
        <f aca="false">IF(O375="🍼 Mammal",16,"")</f>
        <v/>
      </c>
      <c r="U375" s="16" t="str">
        <f aca="false">IF(O375="🐀 Rat",1,"")</f>
        <v/>
      </c>
      <c r="V375" s="16" t="str">
        <f aca="false">IF(O375="🐕 Dog",3,"")</f>
        <v/>
      </c>
      <c r="W375" s="16" t="str">
        <f aca="false">IF(O375="🐹 Guinea Pig",8,"")</f>
        <v/>
      </c>
      <c r="X375" s="16" t="str">
        <f aca="false">IF(O375="🐔 Chicken",9,"")</f>
        <v/>
      </c>
      <c r="Y375" s="16" t="str">
        <f aca="false">IF(O375="🐵 Monkey",5,"")</f>
        <v/>
      </c>
      <c r="Z375" s="16" t="str">
        <f aca="false">IF(O375="🐸 Frog",10,"")</f>
        <v/>
      </c>
      <c r="AA375" s="16" t="str">
        <f aca="false">IF(O375="🐈 Cat",4,"")</f>
        <v/>
      </c>
      <c r="AB375" s="16" t="str">
        <f aca="false">IF(O375="Gecko",15,"")</f>
        <v/>
      </c>
      <c r="AC375" s="16" t="str">
        <f aca="false">IF(O375="Skink",14,"")</f>
        <v/>
      </c>
      <c r="AD375" s="16" t="str">
        <f aca="false">IF(O375="🐄 Cattle",17,"")</f>
        <v/>
      </c>
      <c r="AE375" s="16" t="str">
        <f aca="false">IF(O375="🐷 Pig",19,"")</f>
        <v/>
      </c>
      <c r="AF375" s="16" t="str">
        <f aca="false">IF(O375="Squirrel",11,"")</f>
        <v/>
      </c>
      <c r="AG375" s="16" t="str">
        <f aca="false">IF(O375="🐝 Honey Bee",20,"")</f>
        <v/>
      </c>
      <c r="AH375" s="16" t="str">
        <f aca="false">IF(O375="🦆 Duck",12,"")</f>
        <v/>
      </c>
      <c r="AI375" s="16" t="str">
        <f aca="false">IF(O375="🐦 Bird",13,"")</f>
        <v/>
      </c>
      <c r="AJ375" s="41" t="s">
        <v>480</v>
      </c>
      <c r="AK375" s="40" t="s">
        <v>454</v>
      </c>
      <c r="AL375" s="42" t="s">
        <v>50</v>
      </c>
      <c r="AM375" s="40" t="s">
        <v>51</v>
      </c>
      <c r="AN375" s="40" t="s">
        <v>481</v>
      </c>
    </row>
    <row r="376" customFormat="false" ht="15.75" hidden="false" customHeight="false" outlineLevel="0" collapsed="false">
      <c r="C376" s="32"/>
      <c r="D376" s="33"/>
      <c r="E376" s="34"/>
      <c r="F376" s="34"/>
      <c r="G376" s="0"/>
      <c r="H376" s="0"/>
      <c r="I376" s="14" t="str">
        <f aca="false">IF(H376="IC",-0.3,"")</f>
        <v/>
      </c>
      <c r="J376" s="14" t="str">
        <f aca="false">IF(H376="IV",-0.2,"")</f>
        <v/>
      </c>
      <c r="K376" s="14" t="str">
        <f aca="false">IF(H376="IP",-0.1,"")</f>
        <v/>
      </c>
      <c r="L376" s="14" t="str">
        <f aca="false">IF(H376="IM",0.1,"")</f>
        <v/>
      </c>
      <c r="M376" s="14" t="str">
        <f aca="false">IF(H376="SC",0.2,"")</f>
        <v/>
      </c>
      <c r="N376" s="15" t="str">
        <f aca="false">IF(H376="???",0.2,"")</f>
        <v/>
      </c>
      <c r="O376" s="0"/>
      <c r="P376" s="17" t="str">
        <f aca="false">IF(SUM(Q376:AI376)&gt;0,"",IF(SUM(Q376:AI376)=0,IF(O376&gt;0,1,"")))</f>
        <v/>
      </c>
      <c r="Q376" s="16" t="str">
        <f aca="false">IF(O376="🐭 Mouse",2,"")</f>
        <v/>
      </c>
      <c r="R376" s="16" t="str">
        <f aca="false">IF(O376="🕊 Pigeon",7,"")</f>
        <v/>
      </c>
      <c r="S376" s="16" t="str">
        <f aca="false">IF(O376="🐇 Rabbit",6,"")</f>
        <v/>
      </c>
      <c r="T376" s="16" t="str">
        <f aca="false">IF(O376="🍼 Mammal",16,"")</f>
        <v/>
      </c>
      <c r="U376" s="16" t="str">
        <f aca="false">IF(O376="🐀 Rat",1,"")</f>
        <v/>
      </c>
      <c r="V376" s="16" t="str">
        <f aca="false">IF(O376="🐕 Dog",3,"")</f>
        <v/>
      </c>
      <c r="W376" s="16" t="str">
        <f aca="false">IF(O376="🐹 Guinea Pig",8,"")</f>
        <v/>
      </c>
      <c r="X376" s="16" t="str">
        <f aca="false">IF(O376="🐔 Chicken",9,"")</f>
        <v/>
      </c>
      <c r="Y376" s="16" t="str">
        <f aca="false">IF(O376="🐵 Monkey",5,"")</f>
        <v/>
      </c>
      <c r="Z376" s="16" t="str">
        <f aca="false">IF(O376="🐸 Frog",10,"")</f>
        <v/>
      </c>
      <c r="AA376" s="16" t="str">
        <f aca="false">IF(O376="🐈 Cat",4,"")</f>
        <v/>
      </c>
      <c r="AB376" s="16" t="str">
        <f aca="false">IF(O376="Gecko",15,"")</f>
        <v/>
      </c>
      <c r="AC376" s="16" t="str">
        <f aca="false">IF(O376="Skink",14,"")</f>
        <v/>
      </c>
      <c r="AD376" s="16" t="str">
        <f aca="false">IF(O376="🐄 Cattle",17,"")</f>
        <v/>
      </c>
      <c r="AE376" s="16" t="str">
        <f aca="false">IF(O376="🐷 Pig",19,"")</f>
        <v/>
      </c>
      <c r="AF376" s="16" t="str">
        <f aca="false">IF(O376="Squirrel",11,"")</f>
        <v/>
      </c>
      <c r="AG376" s="16" t="str">
        <f aca="false">IF(O376="🐝 Honey Bee",20,"")</f>
        <v/>
      </c>
      <c r="AH376" s="16" t="str">
        <f aca="false">IF(O376="🦆 Duck",12,"")</f>
        <v/>
      </c>
      <c r="AI376" s="16" t="str">
        <f aca="false">IF(O376="🐦 Bird",13,"")</f>
        <v/>
      </c>
      <c r="AJ376" s="0"/>
      <c r="AK376" s="0"/>
      <c r="AL376" s="0"/>
      <c r="AM376" s="0"/>
      <c r="AN376" s="0"/>
    </row>
    <row r="377" customFormat="false" ht="30" hidden="false" customHeight="true" outlineLevel="0" collapsed="false">
      <c r="A377" s="38" t="s">
        <v>482</v>
      </c>
      <c r="B377" s="38" t="n">
        <v>29</v>
      </c>
      <c r="C377" s="32" t="n">
        <f aca="false">B377+IF(H377="IV",-0.2,IF(H377="IP",-0.1,IF(H377="IM",0.1,IF(H377="SC",0.2,IF(H377="IC (cerebral)",-0.3,0)))))</f>
        <v>28.8</v>
      </c>
      <c r="D377" s="33" t="n">
        <f aca="false">VALUE(MID(AJ377,1,FIND(" ",AJ377)))</f>
        <v>0.14</v>
      </c>
      <c r="E377" s="34" t="n">
        <f aca="false">IF(G377="LD50 (median)",1,IF(G377="LDLo (lowest)",0,IF(G377="LD",-1,"")))</f>
        <v>1</v>
      </c>
      <c r="F377" s="34" t="n">
        <f aca="false">IF(O377="🐀 Rat",1,IF(O377="🐭 Mouse",2,IF(O377="🐕 Dog",3,IF(O377="🐵 Monkey",5,IF(O377="🐈 Cat",4,IF(O377="🐇 Rabbit",6,IF(O377="🕊 Pigeon",7,IF(O377="🐹 Guinea Pig",8,IF(O377="🐔 Chicken",9,IF(O377="🐸 Frog",10,IF(O377="🍼 Mammal",10,0)))))))))))</f>
        <v>2</v>
      </c>
      <c r="G377" s="39" t="s">
        <v>47</v>
      </c>
      <c r="H377" s="39" t="s">
        <v>15</v>
      </c>
      <c r="I377" s="14" t="str">
        <f aca="false">IF(H377="IC",-0.3,"")</f>
        <v/>
      </c>
      <c r="J377" s="14" t="n">
        <f aca="false">IF(H377="IV",-0.2,"")</f>
        <v>-0.2</v>
      </c>
      <c r="K377" s="14" t="str">
        <f aca="false">IF(H377="IP",-0.1,"")</f>
        <v/>
      </c>
      <c r="L377" s="14" t="str">
        <f aca="false">IF(H377="IM",0.1,"")</f>
        <v/>
      </c>
      <c r="M377" s="14" t="str">
        <f aca="false">IF(H377="SC",0.2,"")</f>
        <v/>
      </c>
      <c r="N377" s="15" t="str">
        <f aca="false">IF(H377="???",0.2,"")</f>
        <v/>
      </c>
      <c r="O377" s="40" t="s">
        <v>22</v>
      </c>
      <c r="P377" s="17" t="str">
        <f aca="false">IF(SUM(Q377:AI377)&gt;0,"",IF(SUM(Q377:AI377)=0,IF(O377&gt;0,1,"")))</f>
        <v/>
      </c>
      <c r="Q377" s="16" t="n">
        <f aca="false">IF(O377="🐭 Mouse",2,"")</f>
        <v>2</v>
      </c>
      <c r="R377" s="16" t="str">
        <f aca="false">IF(O377="🕊 Pigeon",7,"")</f>
        <v/>
      </c>
      <c r="S377" s="16" t="str">
        <f aca="false">IF(O377="🐇 Rabbit",6,"")</f>
        <v/>
      </c>
      <c r="T377" s="16" t="str">
        <f aca="false">IF(O377="🍼 Mammal",16,"")</f>
        <v/>
      </c>
      <c r="U377" s="16" t="str">
        <f aca="false">IF(O377="🐀 Rat",1,"")</f>
        <v/>
      </c>
      <c r="V377" s="16" t="str">
        <f aca="false">IF(O377="🐕 Dog",3,"")</f>
        <v/>
      </c>
      <c r="W377" s="16" t="str">
        <f aca="false">IF(O377="🐹 Guinea Pig",8,"")</f>
        <v/>
      </c>
      <c r="X377" s="16" t="str">
        <f aca="false">IF(O377="🐔 Chicken",9,"")</f>
        <v/>
      </c>
      <c r="Y377" s="16" t="str">
        <f aca="false">IF(O377="🐵 Monkey",5,"")</f>
        <v/>
      </c>
      <c r="Z377" s="16" t="str">
        <f aca="false">IF(O377="🐸 Frog",10,"")</f>
        <v/>
      </c>
      <c r="AA377" s="16" t="str">
        <f aca="false">IF(O377="🐈 Cat",4,"")</f>
        <v/>
      </c>
      <c r="AB377" s="16" t="str">
        <f aca="false">IF(O377="Gecko",15,"")</f>
        <v/>
      </c>
      <c r="AC377" s="16" t="str">
        <f aca="false">IF(O377="Skink",14,"")</f>
        <v/>
      </c>
      <c r="AD377" s="16" t="str">
        <f aca="false">IF(O377="🐄 Cattle",17,"")</f>
        <v/>
      </c>
      <c r="AE377" s="16" t="str">
        <f aca="false">IF(O377="🐷 Pig",19,"")</f>
        <v/>
      </c>
      <c r="AF377" s="16" t="str">
        <f aca="false">IF(O377="Squirrel",11,"")</f>
        <v/>
      </c>
      <c r="AG377" s="16" t="str">
        <f aca="false">IF(O377="🐝 Honey Bee",20,"")</f>
        <v/>
      </c>
      <c r="AH377" s="16" t="str">
        <f aca="false">IF(O377="🦆 Duck",12,"")</f>
        <v/>
      </c>
      <c r="AI377" s="16" t="str">
        <f aca="false">IF(O377="🐦 Bird",13,"")</f>
        <v/>
      </c>
      <c r="AJ377" s="41" t="s">
        <v>456</v>
      </c>
      <c r="AK377" s="40" t="s">
        <v>78</v>
      </c>
      <c r="AL377" s="42" t="s">
        <v>50</v>
      </c>
      <c r="AM377" s="40" t="s">
        <v>51</v>
      </c>
      <c r="AN377" s="40"/>
    </row>
    <row r="378" customFormat="false" ht="30" hidden="false" customHeight="true" outlineLevel="0" collapsed="false">
      <c r="A378" s="38" t="s">
        <v>482</v>
      </c>
      <c r="B378" s="38" t="n">
        <v>29</v>
      </c>
      <c r="C378" s="32" t="n">
        <f aca="false">B378+IF(H378="IV",-0.2,IF(H378="IP",-0.1,IF(H378="IM",0.1,IF(H378="SC",0.2,IF(H378="IC (cerebral)",-0.3,0)))))</f>
        <v>29</v>
      </c>
      <c r="D378" s="33" t="n">
        <f aca="false">VALUE(MID(AJ378,1,FIND(" ",AJ378)))</f>
        <v>0.225</v>
      </c>
      <c r="E378" s="34" t="n">
        <f aca="false">IF(G378="LD50 (median)",1,IF(G378="LDLo (lowest)",0,IF(G378="LD",-1,"")))</f>
        <v>1</v>
      </c>
      <c r="F378" s="34" t="n">
        <f aca="false">IF(O378="🐀 Rat",1,IF(O378="🐭 Mouse",2,IF(O378="🐕 Dog",3,IF(O378="🐵 Monkey",5,IF(O378="🐈 Cat",4,IF(O378="🐇 Rabbit",6,IF(O378="🕊 Pigeon",7,IF(O378="🐹 Guinea Pig",8,IF(O378="🐔 Chicken",9,IF(O378="🐸 Frog",10,IF(O378="🍼 Mammal",10,0)))))))))))</f>
        <v>2</v>
      </c>
      <c r="G378" s="39" t="s">
        <v>47</v>
      </c>
      <c r="H378" s="39" t="s">
        <v>14</v>
      </c>
      <c r="I378" s="14" t="n">
        <f aca="false">IF(H378="IC",-0.3,"")</f>
        <v>-0.3</v>
      </c>
      <c r="J378" s="14" t="str">
        <f aca="false">IF(H378="IV",-0.2,"")</f>
        <v/>
      </c>
      <c r="K378" s="14" t="str">
        <f aca="false">IF(H378="IP",-0.1,"")</f>
        <v/>
      </c>
      <c r="L378" s="14" t="str">
        <f aca="false">IF(H378="IM",0.1,"")</f>
        <v/>
      </c>
      <c r="M378" s="14" t="str">
        <f aca="false">IF(H378="SC",0.2,"")</f>
        <v/>
      </c>
      <c r="N378" s="15" t="str">
        <f aca="false">IF(H378="???",0.2,"")</f>
        <v/>
      </c>
      <c r="O378" s="40" t="s">
        <v>22</v>
      </c>
      <c r="P378" s="17" t="str">
        <f aca="false">IF(SUM(Q378:AI378)&gt;0,"",IF(SUM(Q378:AI378)=0,IF(O378&gt;0,1,"")))</f>
        <v/>
      </c>
      <c r="Q378" s="16" t="n">
        <f aca="false">IF(O378="🐭 Mouse",2,"")</f>
        <v>2</v>
      </c>
      <c r="R378" s="16" t="str">
        <f aca="false">IF(O378="🕊 Pigeon",7,"")</f>
        <v/>
      </c>
      <c r="S378" s="16" t="str">
        <f aca="false">IF(O378="🐇 Rabbit",6,"")</f>
        <v/>
      </c>
      <c r="T378" s="16" t="str">
        <f aca="false">IF(O378="🍼 Mammal",16,"")</f>
        <v/>
      </c>
      <c r="U378" s="16" t="str">
        <f aca="false">IF(O378="🐀 Rat",1,"")</f>
        <v/>
      </c>
      <c r="V378" s="16" t="str">
        <f aca="false">IF(O378="🐕 Dog",3,"")</f>
        <v/>
      </c>
      <c r="W378" s="16" t="str">
        <f aca="false">IF(O378="🐹 Guinea Pig",8,"")</f>
        <v/>
      </c>
      <c r="X378" s="16" t="str">
        <f aca="false">IF(O378="🐔 Chicken",9,"")</f>
        <v/>
      </c>
      <c r="Y378" s="16" t="str">
        <f aca="false">IF(O378="🐵 Monkey",5,"")</f>
        <v/>
      </c>
      <c r="Z378" s="16" t="str">
        <f aca="false">IF(O378="🐸 Frog",10,"")</f>
        <v/>
      </c>
      <c r="AA378" s="16" t="str">
        <f aca="false">IF(O378="🐈 Cat",4,"")</f>
        <v/>
      </c>
      <c r="AB378" s="16" t="str">
        <f aca="false">IF(O378="Gecko",15,"")</f>
        <v/>
      </c>
      <c r="AC378" s="16" t="str">
        <f aca="false">IF(O378="Skink",14,"")</f>
        <v/>
      </c>
      <c r="AD378" s="16" t="str">
        <f aca="false">IF(O378="🐄 Cattle",17,"")</f>
        <v/>
      </c>
      <c r="AE378" s="16" t="str">
        <f aca="false">IF(O378="🐷 Pig",19,"")</f>
        <v/>
      </c>
      <c r="AF378" s="16" t="str">
        <f aca="false">IF(O378="Squirrel",11,"")</f>
        <v/>
      </c>
      <c r="AG378" s="16" t="str">
        <f aca="false">IF(O378="🐝 Honey Bee",20,"")</f>
        <v/>
      </c>
      <c r="AH378" s="16" t="str">
        <f aca="false">IF(O378="🦆 Duck",12,"")</f>
        <v/>
      </c>
      <c r="AI378" s="16" t="str">
        <f aca="false">IF(O378="🐦 Bird",13,"")</f>
        <v/>
      </c>
      <c r="AJ378" s="41" t="s">
        <v>90</v>
      </c>
      <c r="AK378" s="40" t="s">
        <v>78</v>
      </c>
      <c r="AL378" s="42" t="s">
        <v>50</v>
      </c>
      <c r="AM378" s="40" t="s">
        <v>51</v>
      </c>
      <c r="AN378" s="40"/>
    </row>
    <row r="379" customFormat="false" ht="30" hidden="false" customHeight="true" outlineLevel="0" collapsed="false">
      <c r="A379" s="38" t="s">
        <v>482</v>
      </c>
      <c r="B379" s="38" t="n">
        <v>29</v>
      </c>
      <c r="C379" s="32" t="n">
        <f aca="false">B379+IF(H379="IV",-0.2,IF(H379="IP",-0.1,IF(H379="IM",0.1,IF(H379="SC",0.2,IF(H379="IC (cerebral)",-0.3,0)))))</f>
        <v>28.9</v>
      </c>
      <c r="D379" s="33" t="n">
        <f aca="false">VALUE(MID(AJ379,1,FIND(" ",AJ379)))</f>
        <v>2.73</v>
      </c>
      <c r="E379" s="34" t="n">
        <f aca="false">IF(G379="LD50 (median)",1,IF(G379="LDLo (lowest)",0,IF(G379="LD",-1,"")))</f>
        <v>1</v>
      </c>
      <c r="F379" s="34" t="n">
        <f aca="false">IF(O379="🐀 Rat",1,IF(O379="🐭 Mouse",2,IF(O379="🐕 Dog",3,IF(O379="🐵 Monkey",5,IF(O379="🐈 Cat",4,IF(O379="🐇 Rabbit",6,IF(O379="🕊 Pigeon",7,IF(O379="🐹 Guinea Pig",8,IF(O379="🐔 Chicken",9,IF(O379="🐸 Frog",10,IF(O379="🍼 Mammal",10,0)))))))))))</f>
        <v>2</v>
      </c>
      <c r="G379" s="39" t="s">
        <v>47</v>
      </c>
      <c r="H379" s="39" t="s">
        <v>16</v>
      </c>
      <c r="I379" s="14" t="str">
        <f aca="false">IF(H379="IC",-0.3,"")</f>
        <v/>
      </c>
      <c r="J379" s="14" t="str">
        <f aca="false">IF(H379="IV",-0.2,"")</f>
        <v/>
      </c>
      <c r="K379" s="14" t="n">
        <f aca="false">IF(H379="IP",-0.1,"")</f>
        <v>-0.1</v>
      </c>
      <c r="L379" s="14" t="str">
        <f aca="false">IF(H379="IM",0.1,"")</f>
        <v/>
      </c>
      <c r="M379" s="14" t="str">
        <f aca="false">IF(H379="SC",0.2,"")</f>
        <v/>
      </c>
      <c r="N379" s="15" t="str">
        <f aca="false">IF(H379="???",0.2,"")</f>
        <v/>
      </c>
      <c r="O379" s="40" t="s">
        <v>22</v>
      </c>
      <c r="P379" s="17" t="str">
        <f aca="false">IF(SUM(Q379:AI379)&gt;0,"",IF(SUM(Q379:AI379)=0,IF(O379&gt;0,1,"")))</f>
        <v/>
      </c>
      <c r="Q379" s="16" t="n">
        <f aca="false">IF(O379="🐭 Mouse",2,"")</f>
        <v>2</v>
      </c>
      <c r="R379" s="16" t="str">
        <f aca="false">IF(O379="🕊 Pigeon",7,"")</f>
        <v/>
      </c>
      <c r="S379" s="16" t="str">
        <f aca="false">IF(O379="🐇 Rabbit",6,"")</f>
        <v/>
      </c>
      <c r="T379" s="16" t="str">
        <f aca="false">IF(O379="🍼 Mammal",16,"")</f>
        <v/>
      </c>
      <c r="U379" s="16" t="str">
        <f aca="false">IF(O379="🐀 Rat",1,"")</f>
        <v/>
      </c>
      <c r="V379" s="16" t="str">
        <f aca="false">IF(O379="🐕 Dog",3,"")</f>
        <v/>
      </c>
      <c r="W379" s="16" t="str">
        <f aca="false">IF(O379="🐹 Guinea Pig",8,"")</f>
        <v/>
      </c>
      <c r="X379" s="16" t="str">
        <f aca="false">IF(O379="🐔 Chicken",9,"")</f>
        <v/>
      </c>
      <c r="Y379" s="16" t="str">
        <f aca="false">IF(O379="🐵 Monkey",5,"")</f>
        <v/>
      </c>
      <c r="Z379" s="16" t="str">
        <f aca="false">IF(O379="🐸 Frog",10,"")</f>
        <v/>
      </c>
      <c r="AA379" s="16" t="str">
        <f aca="false">IF(O379="🐈 Cat",4,"")</f>
        <v/>
      </c>
      <c r="AB379" s="16" t="str">
        <f aca="false">IF(O379="Gecko",15,"")</f>
        <v/>
      </c>
      <c r="AC379" s="16" t="str">
        <f aca="false">IF(O379="Skink",14,"")</f>
        <v/>
      </c>
      <c r="AD379" s="16" t="str">
        <f aca="false">IF(O379="🐄 Cattle",17,"")</f>
        <v/>
      </c>
      <c r="AE379" s="16" t="str">
        <f aca="false">IF(O379="🐷 Pig",19,"")</f>
        <v/>
      </c>
      <c r="AF379" s="16" t="str">
        <f aca="false">IF(O379="Squirrel",11,"")</f>
        <v/>
      </c>
      <c r="AG379" s="16" t="str">
        <f aca="false">IF(O379="🐝 Honey Bee",20,"")</f>
        <v/>
      </c>
      <c r="AH379" s="16" t="str">
        <f aca="false">IF(O379="🦆 Duck",12,"")</f>
        <v/>
      </c>
      <c r="AI379" s="16" t="str">
        <f aca="false">IF(O379="🐦 Bird",13,"")</f>
        <v/>
      </c>
      <c r="AJ379" s="41" t="s">
        <v>483</v>
      </c>
      <c r="AK379" s="40" t="s">
        <v>484</v>
      </c>
      <c r="AL379" s="42" t="s">
        <v>50</v>
      </c>
      <c r="AM379" s="40" t="s">
        <v>51</v>
      </c>
      <c r="AN379" s="40"/>
    </row>
    <row r="380" customFormat="false" ht="30" hidden="false" customHeight="true" outlineLevel="0" collapsed="false">
      <c r="A380" s="38" t="s">
        <v>482</v>
      </c>
      <c r="B380" s="38" t="n">
        <v>29</v>
      </c>
      <c r="C380" s="32" t="n">
        <f aca="false">B380+IF(H380="IV",-0.2,IF(H380="IP",-0.1,IF(H380="IM",0.1,IF(H380="SC",0.2,IF(H380="IC (cerebral)",-0.3,0)))))</f>
        <v>29.2</v>
      </c>
      <c r="D380" s="33" t="n">
        <f aca="false">VALUE(MID(AJ380,1,FIND(" ",AJ380)))</f>
        <v>4.92</v>
      </c>
      <c r="E380" s="34" t="n">
        <f aca="false">IF(G380="LD50 (median)",1,IF(G380="LDLo (lowest)",0,IF(G380="LD",-1,"")))</f>
        <v>1</v>
      </c>
      <c r="F380" s="34" t="n">
        <f aca="false">IF(O380="🐀 Rat",1,IF(O380="🐭 Mouse",2,IF(O380="🐕 Dog",3,IF(O380="🐵 Monkey",5,IF(O380="🐈 Cat",4,IF(O380="🐇 Rabbit",6,IF(O380="🕊 Pigeon",7,IF(O380="🐹 Guinea Pig",8,IF(O380="🐔 Chicken",9,IF(O380="🐸 Frog",10,IF(O380="🍼 Mammal",10,0)))))))))))</f>
        <v>2</v>
      </c>
      <c r="G380" s="39" t="s">
        <v>47</v>
      </c>
      <c r="H380" s="39" t="s">
        <v>18</v>
      </c>
      <c r="I380" s="14" t="str">
        <f aca="false">IF(H380="IC",-0.3,"")</f>
        <v/>
      </c>
      <c r="J380" s="14" t="str">
        <f aca="false">IF(H380="IV",-0.2,"")</f>
        <v/>
      </c>
      <c r="K380" s="14" t="str">
        <f aca="false">IF(H380="IP",-0.1,"")</f>
        <v/>
      </c>
      <c r="L380" s="14" t="str">
        <f aca="false">IF(H380="IM",0.1,"")</f>
        <v/>
      </c>
      <c r="M380" s="14" t="n">
        <f aca="false">IF(H380="SC",0.2,"")</f>
        <v>0.2</v>
      </c>
      <c r="N380" s="15" t="str">
        <f aca="false">IF(H380="???",0.2,"")</f>
        <v/>
      </c>
      <c r="O380" s="40" t="s">
        <v>22</v>
      </c>
      <c r="P380" s="17" t="str">
        <f aca="false">IF(SUM(Q380:AI380)&gt;0,"",IF(SUM(Q380:AI380)=0,IF(O380&gt;0,1,"")))</f>
        <v/>
      </c>
      <c r="Q380" s="16" t="n">
        <f aca="false">IF(O380="🐭 Mouse",2,"")</f>
        <v>2</v>
      </c>
      <c r="R380" s="16" t="str">
        <f aca="false">IF(O380="🕊 Pigeon",7,"")</f>
        <v/>
      </c>
      <c r="S380" s="16" t="str">
        <f aca="false">IF(O380="🐇 Rabbit",6,"")</f>
        <v/>
      </c>
      <c r="T380" s="16" t="str">
        <f aca="false">IF(O380="🍼 Mammal",16,"")</f>
        <v/>
      </c>
      <c r="U380" s="16" t="str">
        <f aca="false">IF(O380="🐀 Rat",1,"")</f>
        <v/>
      </c>
      <c r="V380" s="16" t="str">
        <f aca="false">IF(O380="🐕 Dog",3,"")</f>
        <v/>
      </c>
      <c r="W380" s="16" t="str">
        <f aca="false">IF(O380="🐹 Guinea Pig",8,"")</f>
        <v/>
      </c>
      <c r="X380" s="16" t="str">
        <f aca="false">IF(O380="🐔 Chicken",9,"")</f>
        <v/>
      </c>
      <c r="Y380" s="16" t="str">
        <f aca="false">IF(O380="🐵 Monkey",5,"")</f>
        <v/>
      </c>
      <c r="Z380" s="16" t="str">
        <f aca="false">IF(O380="🐸 Frog",10,"")</f>
        <v/>
      </c>
      <c r="AA380" s="16" t="str">
        <f aca="false">IF(O380="🐈 Cat",4,"")</f>
        <v/>
      </c>
      <c r="AB380" s="16" t="str">
        <f aca="false">IF(O380="Gecko",15,"")</f>
        <v/>
      </c>
      <c r="AC380" s="16" t="str">
        <f aca="false">IF(O380="Skink",14,"")</f>
        <v/>
      </c>
      <c r="AD380" s="16" t="str">
        <f aca="false">IF(O380="🐄 Cattle",17,"")</f>
        <v/>
      </c>
      <c r="AE380" s="16" t="str">
        <f aca="false">IF(O380="🐷 Pig",19,"")</f>
        <v/>
      </c>
      <c r="AF380" s="16" t="str">
        <f aca="false">IF(O380="Squirrel",11,"")</f>
        <v/>
      </c>
      <c r="AG380" s="16" t="str">
        <f aca="false">IF(O380="🐝 Honey Bee",20,"")</f>
        <v/>
      </c>
      <c r="AH380" s="16" t="str">
        <f aca="false">IF(O380="🦆 Duck",12,"")</f>
        <v/>
      </c>
      <c r="AI380" s="16" t="str">
        <f aca="false">IF(O380="🐦 Bird",13,"")</f>
        <v/>
      </c>
      <c r="AJ380" s="41" t="s">
        <v>485</v>
      </c>
      <c r="AK380" s="40" t="s">
        <v>294</v>
      </c>
      <c r="AL380" s="42" t="s">
        <v>50</v>
      </c>
      <c r="AM380" s="40" t="s">
        <v>51</v>
      </c>
      <c r="AN380" s="40"/>
    </row>
    <row r="381" customFormat="false" ht="15.75" hidden="false" customHeight="false" outlineLevel="0" collapsed="false">
      <c r="C381" s="32"/>
      <c r="D381" s="33"/>
      <c r="E381" s="34"/>
      <c r="F381" s="34"/>
      <c r="G381" s="0"/>
      <c r="H381" s="0"/>
      <c r="I381" s="14" t="str">
        <f aca="false">IF(H381="IC",-0.3,"")</f>
        <v/>
      </c>
      <c r="J381" s="14" t="str">
        <f aca="false">IF(H381="IV",-0.2,"")</f>
        <v/>
      </c>
      <c r="K381" s="14" t="str">
        <f aca="false">IF(H381="IP",-0.1,"")</f>
        <v/>
      </c>
      <c r="L381" s="14" t="str">
        <f aca="false">IF(H381="IM",0.1,"")</f>
        <v/>
      </c>
      <c r="M381" s="14" t="str">
        <f aca="false">IF(H381="SC",0.2,"")</f>
        <v/>
      </c>
      <c r="N381" s="15" t="str">
        <f aca="false">IF(H381="???",0.2,"")</f>
        <v/>
      </c>
      <c r="O381" s="0"/>
      <c r="P381" s="17" t="str">
        <f aca="false">IF(SUM(Q381:AI381)&gt;0,"",IF(SUM(Q381:AI381)=0,IF(O381&gt;0,1,"")))</f>
        <v/>
      </c>
      <c r="Q381" s="16" t="str">
        <f aca="false">IF(O381="🐭 Mouse",2,"")</f>
        <v/>
      </c>
      <c r="R381" s="16" t="str">
        <f aca="false">IF(O381="🕊 Pigeon",7,"")</f>
        <v/>
      </c>
      <c r="S381" s="16" t="str">
        <f aca="false">IF(O381="🐇 Rabbit",6,"")</f>
        <v/>
      </c>
      <c r="T381" s="16" t="str">
        <f aca="false">IF(O381="🍼 Mammal",16,"")</f>
        <v/>
      </c>
      <c r="U381" s="16" t="str">
        <f aca="false">IF(O381="🐀 Rat",1,"")</f>
        <v/>
      </c>
      <c r="V381" s="16" t="str">
        <f aca="false">IF(O381="🐕 Dog",3,"")</f>
        <v/>
      </c>
      <c r="W381" s="16" t="str">
        <f aca="false">IF(O381="🐹 Guinea Pig",8,"")</f>
        <v/>
      </c>
      <c r="X381" s="16" t="str">
        <f aca="false">IF(O381="🐔 Chicken",9,"")</f>
        <v/>
      </c>
      <c r="Y381" s="16" t="str">
        <f aca="false">IF(O381="🐵 Monkey",5,"")</f>
        <v/>
      </c>
      <c r="Z381" s="16" t="str">
        <f aca="false">IF(O381="🐸 Frog",10,"")</f>
        <v/>
      </c>
      <c r="AA381" s="16" t="str">
        <f aca="false">IF(O381="🐈 Cat",4,"")</f>
        <v/>
      </c>
      <c r="AB381" s="16" t="str">
        <f aca="false">IF(O381="Gecko",15,"")</f>
        <v/>
      </c>
      <c r="AC381" s="16" t="str">
        <f aca="false">IF(O381="Skink",14,"")</f>
        <v/>
      </c>
      <c r="AD381" s="16" t="str">
        <f aca="false">IF(O381="🐄 Cattle",17,"")</f>
        <v/>
      </c>
      <c r="AE381" s="16" t="str">
        <f aca="false">IF(O381="🐷 Pig",19,"")</f>
        <v/>
      </c>
      <c r="AF381" s="16" t="str">
        <f aca="false">IF(O381="Squirrel",11,"")</f>
        <v/>
      </c>
      <c r="AG381" s="16" t="str">
        <f aca="false">IF(O381="🐝 Honey Bee",20,"")</f>
        <v/>
      </c>
      <c r="AH381" s="16" t="str">
        <f aca="false">IF(O381="🦆 Duck",12,"")</f>
        <v/>
      </c>
      <c r="AI381" s="16" t="str">
        <f aca="false">IF(O381="🐦 Bird",13,"")</f>
        <v/>
      </c>
      <c r="AJ381" s="0"/>
      <c r="AK381" s="0"/>
      <c r="AL381" s="0"/>
      <c r="AM381" s="0"/>
      <c r="AN381" s="0"/>
    </row>
    <row r="382" customFormat="false" ht="30" hidden="false" customHeight="true" outlineLevel="0" collapsed="false">
      <c r="A382" s="38" t="s">
        <v>486</v>
      </c>
      <c r="B382" s="38" t="n">
        <v>30</v>
      </c>
      <c r="C382" s="32" t="n">
        <f aca="false">B382+IF(H382="IV",-0.2,IF(H382="IP",-0.1,IF(H382="IM",0.1,IF(H382="SC",0.2,IF(H382="IC (cerebral)",-0.3,0)))))</f>
        <v>29.8</v>
      </c>
      <c r="D382" s="33" t="n">
        <f aca="false">VALUE(MID(AJ382,1,FIND(" ",AJ382)))</f>
        <v>0.143</v>
      </c>
      <c r="E382" s="34" t="n">
        <f aca="false">IF(G382="LD50 (median)",1,IF(G382="LDLo (lowest)",0,IF(G382="LD",-1,"")))</f>
        <v>1</v>
      </c>
      <c r="F382" s="34" t="n">
        <f aca="false">IF(O382="🐀 Rat",1,IF(O382="🐭 Mouse",2,IF(O382="🐕 Dog",3,IF(O382="🐵 Monkey",5,IF(O382="🐈 Cat",4,IF(O382="🐇 Rabbit",6,IF(O382="🕊 Pigeon",7,IF(O382="🐹 Guinea Pig",8,IF(O382="🐔 Chicken",9,IF(O382="🐸 Frog",10,IF(O382="🍼 Mammal",10,0)))))))))))</f>
        <v>2</v>
      </c>
      <c r="G382" s="39" t="s">
        <v>47</v>
      </c>
      <c r="H382" s="39" t="s">
        <v>15</v>
      </c>
      <c r="I382" s="14" t="str">
        <f aca="false">IF(H382="IC",-0.3,"")</f>
        <v/>
      </c>
      <c r="J382" s="14" t="n">
        <f aca="false">IF(H382="IV",-0.2,"")</f>
        <v>-0.2</v>
      </c>
      <c r="K382" s="14" t="str">
        <f aca="false">IF(H382="IP",-0.1,"")</f>
        <v/>
      </c>
      <c r="L382" s="14" t="str">
        <f aca="false">IF(H382="IM",0.1,"")</f>
        <v/>
      </c>
      <c r="M382" s="14" t="str">
        <f aca="false">IF(H382="SC",0.2,"")</f>
        <v/>
      </c>
      <c r="N382" s="15" t="str">
        <f aca="false">IF(H382="???",0.2,"")</f>
        <v/>
      </c>
      <c r="O382" s="40" t="s">
        <v>22</v>
      </c>
      <c r="P382" s="17" t="str">
        <f aca="false">IF(SUM(Q382:AI382)&gt;0,"",IF(SUM(Q382:AI382)=0,IF(O382&gt;0,1,"")))</f>
        <v/>
      </c>
      <c r="Q382" s="16" t="n">
        <f aca="false">IF(O382="🐭 Mouse",2,"")</f>
        <v>2</v>
      </c>
      <c r="R382" s="16" t="str">
        <f aca="false">IF(O382="🕊 Pigeon",7,"")</f>
        <v/>
      </c>
      <c r="S382" s="16" t="str">
        <f aca="false">IF(O382="🐇 Rabbit",6,"")</f>
        <v/>
      </c>
      <c r="T382" s="16" t="str">
        <f aca="false">IF(O382="🍼 Mammal",16,"")</f>
        <v/>
      </c>
      <c r="U382" s="16" t="str">
        <f aca="false">IF(O382="🐀 Rat",1,"")</f>
        <v/>
      </c>
      <c r="V382" s="16" t="str">
        <f aca="false">IF(O382="🐕 Dog",3,"")</f>
        <v/>
      </c>
      <c r="W382" s="16" t="str">
        <f aca="false">IF(O382="🐹 Guinea Pig",8,"")</f>
        <v/>
      </c>
      <c r="X382" s="16" t="str">
        <f aca="false">IF(O382="🐔 Chicken",9,"")</f>
        <v/>
      </c>
      <c r="Y382" s="16" t="str">
        <f aca="false">IF(O382="🐵 Monkey",5,"")</f>
        <v/>
      </c>
      <c r="Z382" s="16" t="str">
        <f aca="false">IF(O382="🐸 Frog",10,"")</f>
        <v/>
      </c>
      <c r="AA382" s="16" t="str">
        <f aca="false">IF(O382="🐈 Cat",4,"")</f>
        <v/>
      </c>
      <c r="AB382" s="16" t="str">
        <f aca="false">IF(O382="Gecko",15,"")</f>
        <v/>
      </c>
      <c r="AC382" s="16" t="str">
        <f aca="false">IF(O382="Skink",14,"")</f>
        <v/>
      </c>
      <c r="AD382" s="16" t="str">
        <f aca="false">IF(O382="🐄 Cattle",17,"")</f>
        <v/>
      </c>
      <c r="AE382" s="16" t="str">
        <f aca="false">IF(O382="🐷 Pig",19,"")</f>
        <v/>
      </c>
      <c r="AF382" s="16" t="str">
        <f aca="false">IF(O382="Squirrel",11,"")</f>
        <v/>
      </c>
      <c r="AG382" s="16" t="str">
        <f aca="false">IF(O382="🐝 Honey Bee",20,"")</f>
        <v/>
      </c>
      <c r="AH382" s="16" t="str">
        <f aca="false">IF(O382="🦆 Duck",12,"")</f>
        <v/>
      </c>
      <c r="AI382" s="16" t="str">
        <f aca="false">IF(O382="🐦 Bird",13,"")</f>
        <v/>
      </c>
      <c r="AJ382" s="41" t="s">
        <v>487</v>
      </c>
      <c r="AK382" s="40" t="s">
        <v>394</v>
      </c>
      <c r="AL382" s="42" t="s">
        <v>50</v>
      </c>
      <c r="AM382" s="40" t="s">
        <v>51</v>
      </c>
      <c r="AN382" s="40"/>
    </row>
    <row r="383" customFormat="false" ht="30" hidden="false" customHeight="true" outlineLevel="0" collapsed="false">
      <c r="A383" s="38" t="s">
        <v>486</v>
      </c>
      <c r="B383" s="38" t="n">
        <v>30</v>
      </c>
      <c r="C383" s="32" t="n">
        <f aca="false">B383+IF(H383="IV",-0.2,IF(H383="IP",-0.1,IF(H383="IM",0.1,IF(H383="SC",0.2,IF(H383="IC (cerebral)",-0.3,0)))))</f>
        <v>30.2</v>
      </c>
      <c r="D383" s="33" t="n">
        <f aca="false">VALUE(MID(AJ383,1,FIND(" ",AJ383)))</f>
        <v>0.194</v>
      </c>
      <c r="E383" s="34" t="n">
        <f aca="false">IF(G383="LD50 (median)",1,IF(G383="LDLo (lowest)",0,IF(G383="LD",-1,"")))</f>
        <v>1</v>
      </c>
      <c r="F383" s="34" t="n">
        <f aca="false">IF(O383="🐀 Rat",1,IF(O383="🐭 Mouse",2,IF(O383="🐕 Dog",3,IF(O383="🐵 Monkey",5,IF(O383="🐈 Cat",4,IF(O383="🐇 Rabbit",6,IF(O383="🕊 Pigeon",7,IF(O383="🐹 Guinea Pig",8,IF(O383="🐔 Chicken",9,IF(O383="🐸 Frog",10,IF(O383="🍼 Mammal",10,0)))))))))))</f>
        <v>2</v>
      </c>
      <c r="G383" s="39" t="s">
        <v>47</v>
      </c>
      <c r="H383" s="39" t="s">
        <v>18</v>
      </c>
      <c r="I383" s="14" t="str">
        <f aca="false">IF(H383="IC",-0.3,"")</f>
        <v/>
      </c>
      <c r="J383" s="14" t="str">
        <f aca="false">IF(H383="IV",-0.2,"")</f>
        <v/>
      </c>
      <c r="K383" s="14" t="str">
        <f aca="false">IF(H383="IP",-0.1,"")</f>
        <v/>
      </c>
      <c r="L383" s="14" t="str">
        <f aca="false">IF(H383="IM",0.1,"")</f>
        <v/>
      </c>
      <c r="M383" s="14" t="n">
        <f aca="false">IF(H383="SC",0.2,"")</f>
        <v>0.2</v>
      </c>
      <c r="N383" s="15" t="str">
        <f aca="false">IF(H383="???",0.2,"")</f>
        <v/>
      </c>
      <c r="O383" s="40" t="s">
        <v>22</v>
      </c>
      <c r="P383" s="17" t="str">
        <f aca="false">IF(SUM(Q383:AI383)&gt;0,"",IF(SUM(Q383:AI383)=0,IF(O383&gt;0,1,"")))</f>
        <v/>
      </c>
      <c r="Q383" s="16" t="n">
        <f aca="false">IF(O383="🐭 Mouse",2,"")</f>
        <v>2</v>
      </c>
      <c r="R383" s="16" t="str">
        <f aca="false">IF(O383="🕊 Pigeon",7,"")</f>
        <v/>
      </c>
      <c r="S383" s="16" t="str">
        <f aca="false">IF(O383="🐇 Rabbit",6,"")</f>
        <v/>
      </c>
      <c r="T383" s="16" t="str">
        <f aca="false">IF(O383="🍼 Mammal",16,"")</f>
        <v/>
      </c>
      <c r="U383" s="16" t="str">
        <f aca="false">IF(O383="🐀 Rat",1,"")</f>
        <v/>
      </c>
      <c r="V383" s="16" t="str">
        <f aca="false">IF(O383="🐕 Dog",3,"")</f>
        <v/>
      </c>
      <c r="W383" s="16" t="str">
        <f aca="false">IF(O383="🐹 Guinea Pig",8,"")</f>
        <v/>
      </c>
      <c r="X383" s="16" t="str">
        <f aca="false">IF(O383="🐔 Chicken",9,"")</f>
        <v/>
      </c>
      <c r="Y383" s="16" t="str">
        <f aca="false">IF(O383="🐵 Monkey",5,"")</f>
        <v/>
      </c>
      <c r="Z383" s="16" t="str">
        <f aca="false">IF(O383="🐸 Frog",10,"")</f>
        <v/>
      </c>
      <c r="AA383" s="16" t="str">
        <f aca="false">IF(O383="🐈 Cat",4,"")</f>
        <v/>
      </c>
      <c r="AB383" s="16" t="str">
        <f aca="false">IF(O383="Gecko",15,"")</f>
        <v/>
      </c>
      <c r="AC383" s="16" t="str">
        <f aca="false">IF(O383="Skink",14,"")</f>
        <v/>
      </c>
      <c r="AD383" s="16" t="str">
        <f aca="false">IF(O383="🐄 Cattle",17,"")</f>
        <v/>
      </c>
      <c r="AE383" s="16" t="str">
        <f aca="false">IF(O383="🐷 Pig",19,"")</f>
        <v/>
      </c>
      <c r="AF383" s="16" t="str">
        <f aca="false">IF(O383="Squirrel",11,"")</f>
        <v/>
      </c>
      <c r="AG383" s="16" t="str">
        <f aca="false">IF(O383="🐝 Honey Bee",20,"")</f>
        <v/>
      </c>
      <c r="AH383" s="16" t="str">
        <f aca="false">IF(O383="🦆 Duck",12,"")</f>
        <v/>
      </c>
      <c r="AI383" s="16" t="str">
        <f aca="false">IF(O383="🐦 Bird",13,"")</f>
        <v/>
      </c>
      <c r="AJ383" s="41" t="s">
        <v>89</v>
      </c>
      <c r="AK383" s="40" t="s">
        <v>394</v>
      </c>
      <c r="AL383" s="42" t="s">
        <v>50</v>
      </c>
      <c r="AM383" s="40" t="s">
        <v>51</v>
      </c>
      <c r="AN383" s="40"/>
    </row>
    <row r="384" customFormat="false" ht="30" hidden="false" customHeight="true" outlineLevel="0" collapsed="false">
      <c r="A384" s="38" t="s">
        <v>486</v>
      </c>
      <c r="B384" s="38" t="n">
        <v>30</v>
      </c>
      <c r="C384" s="32" t="n">
        <f aca="false">B384+IF(H384="IV",-0.2,IF(H384="IP",-0.1,IF(H384="IM",0.1,IF(H384="SC",0.2,IF(H384="IC (cerebral)",-0.3,0)))))</f>
        <v>29.8</v>
      </c>
      <c r="D384" s="33" t="n">
        <f aca="false">VALUE(MID(AJ384,1,FIND(" ",AJ384)))</f>
        <v>0.21</v>
      </c>
      <c r="E384" s="34" t="n">
        <f aca="false">IF(G384="LD50 (median)",1,IF(G384="LDLo (lowest)",0,IF(G384="LD",-1,"")))</f>
        <v>1</v>
      </c>
      <c r="F384" s="34" t="n">
        <f aca="false">IF(O384="🐀 Rat",1,IF(O384="🐭 Mouse",2,IF(O384="🐕 Dog",3,IF(O384="🐵 Monkey",5,IF(O384="🐈 Cat",4,IF(O384="🐇 Rabbit",6,IF(O384="🕊 Pigeon",7,IF(O384="🐹 Guinea Pig",8,IF(O384="🐔 Chicken",9,IF(O384="🐸 Frog",10,IF(O384="🍼 Mammal",10,0)))))))))))</f>
        <v>2</v>
      </c>
      <c r="G384" s="39" t="s">
        <v>47</v>
      </c>
      <c r="H384" s="39" t="s">
        <v>15</v>
      </c>
      <c r="I384" s="14" t="str">
        <f aca="false">IF(H384="IC",-0.3,"")</f>
        <v/>
      </c>
      <c r="J384" s="14" t="n">
        <f aca="false">IF(H384="IV",-0.2,"")</f>
        <v>-0.2</v>
      </c>
      <c r="K384" s="14" t="str">
        <f aca="false">IF(H384="IP",-0.1,"")</f>
        <v/>
      </c>
      <c r="L384" s="14" t="str">
        <f aca="false">IF(H384="IM",0.1,"")</f>
        <v/>
      </c>
      <c r="M384" s="14" t="str">
        <f aca="false">IF(H384="SC",0.2,"")</f>
        <v/>
      </c>
      <c r="N384" s="15" t="str">
        <f aca="false">IF(H384="???",0.2,"")</f>
        <v/>
      </c>
      <c r="O384" s="40" t="s">
        <v>22</v>
      </c>
      <c r="P384" s="17" t="str">
        <f aca="false">IF(SUM(Q384:AI384)&gt;0,"",IF(SUM(Q384:AI384)=0,IF(O384&gt;0,1,"")))</f>
        <v/>
      </c>
      <c r="Q384" s="16" t="n">
        <f aca="false">IF(O384="🐭 Mouse",2,"")</f>
        <v>2</v>
      </c>
      <c r="R384" s="16" t="str">
        <f aca="false">IF(O384="🕊 Pigeon",7,"")</f>
        <v/>
      </c>
      <c r="S384" s="16" t="str">
        <f aca="false">IF(O384="🐇 Rabbit",6,"")</f>
        <v/>
      </c>
      <c r="T384" s="16" t="str">
        <f aca="false">IF(O384="🍼 Mammal",16,"")</f>
        <v/>
      </c>
      <c r="U384" s="16" t="str">
        <f aca="false">IF(O384="🐀 Rat",1,"")</f>
        <v/>
      </c>
      <c r="V384" s="16" t="str">
        <f aca="false">IF(O384="🐕 Dog",3,"")</f>
        <v/>
      </c>
      <c r="W384" s="16" t="str">
        <f aca="false">IF(O384="🐹 Guinea Pig",8,"")</f>
        <v/>
      </c>
      <c r="X384" s="16" t="str">
        <f aca="false">IF(O384="🐔 Chicken",9,"")</f>
        <v/>
      </c>
      <c r="Y384" s="16" t="str">
        <f aca="false">IF(O384="🐵 Monkey",5,"")</f>
        <v/>
      </c>
      <c r="Z384" s="16" t="str">
        <f aca="false">IF(O384="🐸 Frog",10,"")</f>
        <v/>
      </c>
      <c r="AA384" s="16" t="str">
        <f aca="false">IF(O384="🐈 Cat",4,"")</f>
        <v/>
      </c>
      <c r="AB384" s="16" t="str">
        <f aca="false">IF(O384="Gecko",15,"")</f>
        <v/>
      </c>
      <c r="AC384" s="16" t="str">
        <f aca="false">IF(O384="Skink",14,"")</f>
        <v/>
      </c>
      <c r="AD384" s="16" t="str">
        <f aca="false">IF(O384="🐄 Cattle",17,"")</f>
        <v/>
      </c>
      <c r="AE384" s="16" t="str">
        <f aca="false">IF(O384="🐷 Pig",19,"")</f>
        <v/>
      </c>
      <c r="AF384" s="16" t="str">
        <f aca="false">IF(O384="Squirrel",11,"")</f>
        <v/>
      </c>
      <c r="AG384" s="16" t="str">
        <f aca="false">IF(O384="🐝 Honey Bee",20,"")</f>
        <v/>
      </c>
      <c r="AH384" s="16" t="str">
        <f aca="false">IF(O384="🦆 Duck",12,"")</f>
        <v/>
      </c>
      <c r="AI384" s="16" t="str">
        <f aca="false">IF(O384="🐦 Bird",13,"")</f>
        <v/>
      </c>
      <c r="AJ384" s="41" t="s">
        <v>173</v>
      </c>
      <c r="AK384" s="40" t="s">
        <v>392</v>
      </c>
      <c r="AL384" s="42" t="s">
        <v>50</v>
      </c>
      <c r="AM384" s="40" t="s">
        <v>51</v>
      </c>
      <c r="AN384" s="40"/>
    </row>
    <row r="385" customFormat="false" ht="15.75" hidden="false" customHeight="false" outlineLevel="0" collapsed="false">
      <c r="C385" s="32"/>
      <c r="D385" s="33"/>
      <c r="E385" s="34"/>
      <c r="F385" s="34"/>
      <c r="G385" s="0"/>
      <c r="H385" s="0"/>
      <c r="I385" s="14" t="str">
        <f aca="false">IF(H385="IC",-0.3,"")</f>
        <v/>
      </c>
      <c r="J385" s="14" t="str">
        <f aca="false">IF(H385="IV",-0.2,"")</f>
        <v/>
      </c>
      <c r="K385" s="14" t="str">
        <f aca="false">IF(H385="IP",-0.1,"")</f>
        <v/>
      </c>
      <c r="L385" s="14" t="str">
        <f aca="false">IF(H385="IM",0.1,"")</f>
        <v/>
      </c>
      <c r="M385" s="14" t="str">
        <f aca="false">IF(H385="SC",0.2,"")</f>
        <v/>
      </c>
      <c r="N385" s="15" t="str">
        <f aca="false">IF(H385="???",0.2,"")</f>
        <v/>
      </c>
      <c r="O385" s="0"/>
      <c r="P385" s="17" t="str">
        <f aca="false">IF(SUM(Q385:AI385)&gt;0,"",IF(SUM(Q385:AI385)=0,IF(O385&gt;0,1,"")))</f>
        <v/>
      </c>
      <c r="Q385" s="16" t="str">
        <f aca="false">IF(O385="🐭 Mouse",2,"")</f>
        <v/>
      </c>
      <c r="R385" s="16" t="str">
        <f aca="false">IF(O385="🕊 Pigeon",7,"")</f>
        <v/>
      </c>
      <c r="S385" s="16" t="str">
        <f aca="false">IF(O385="🐇 Rabbit",6,"")</f>
        <v/>
      </c>
      <c r="T385" s="16" t="str">
        <f aca="false">IF(O385="🍼 Mammal",16,"")</f>
        <v/>
      </c>
      <c r="U385" s="16" t="str">
        <f aca="false">IF(O385="🐀 Rat",1,"")</f>
        <v/>
      </c>
      <c r="V385" s="16" t="str">
        <f aca="false">IF(O385="🐕 Dog",3,"")</f>
        <v/>
      </c>
      <c r="W385" s="16" t="str">
        <f aca="false">IF(O385="🐹 Guinea Pig",8,"")</f>
        <v/>
      </c>
      <c r="X385" s="16" t="str">
        <f aca="false">IF(O385="🐔 Chicken",9,"")</f>
        <v/>
      </c>
      <c r="Y385" s="16" t="str">
        <f aca="false">IF(O385="🐵 Monkey",5,"")</f>
        <v/>
      </c>
      <c r="Z385" s="16" t="str">
        <f aca="false">IF(O385="🐸 Frog",10,"")</f>
        <v/>
      </c>
      <c r="AA385" s="16" t="str">
        <f aca="false">IF(O385="🐈 Cat",4,"")</f>
        <v/>
      </c>
      <c r="AB385" s="16" t="str">
        <f aca="false">IF(O385="Gecko",15,"")</f>
        <v/>
      </c>
      <c r="AC385" s="16" t="str">
        <f aca="false">IF(O385="Skink",14,"")</f>
        <v/>
      </c>
      <c r="AD385" s="16" t="str">
        <f aca="false">IF(O385="🐄 Cattle",17,"")</f>
        <v/>
      </c>
      <c r="AE385" s="16" t="str">
        <f aca="false">IF(O385="🐷 Pig",19,"")</f>
        <v/>
      </c>
      <c r="AF385" s="16" t="str">
        <f aca="false">IF(O385="Squirrel",11,"")</f>
        <v/>
      </c>
      <c r="AG385" s="16" t="str">
        <f aca="false">IF(O385="🐝 Honey Bee",20,"")</f>
        <v/>
      </c>
      <c r="AH385" s="16" t="str">
        <f aca="false">IF(O385="🦆 Duck",12,"")</f>
        <v/>
      </c>
      <c r="AI385" s="16" t="str">
        <f aca="false">IF(O385="🐦 Bird",13,"")</f>
        <v/>
      </c>
      <c r="AJ385" s="0"/>
      <c r="AK385" s="0"/>
      <c r="AL385" s="0"/>
      <c r="AM385" s="0"/>
      <c r="AN385" s="0"/>
    </row>
    <row r="386" customFormat="false" ht="15" hidden="false" customHeight="true" outlineLevel="0" collapsed="false">
      <c r="A386" s="38" t="s">
        <v>488</v>
      </c>
      <c r="B386" s="38" t="n">
        <v>31</v>
      </c>
      <c r="C386" s="32" t="n">
        <f aca="false">B386+IF(H386="IV",-0.2,IF(H386="IP",-0.1,IF(H386="IM",0.1,IF(H386="SC",0.2,IF(H386="IC (cerebral)",-0.3,0)))))</f>
        <v>31.2</v>
      </c>
      <c r="D386" s="33" t="n">
        <f aca="false">VALUE(MID(AJ386,1,FIND(" ",AJ386)))</f>
        <v>0.069</v>
      </c>
      <c r="E386" s="34" t="n">
        <f aca="false">IF(G386="LD50 (median)",1,IF(G386="LDLo (lowest)",0,IF(G386="LD",-1,"")))</f>
        <v>1</v>
      </c>
      <c r="F386" s="34" t="n">
        <f aca="false">IF(O386="🐀 Rat",1,IF(O386="🐭 Mouse",2,IF(O386="🐕 Dog",3,IF(O386="🐵 Monkey",5,IF(O386="🐈 Cat",4,IF(O386="🐇 Rabbit",6,IF(O386="🕊 Pigeon",7,IF(O386="🐹 Guinea Pig",8,IF(O386="🐔 Chicken",9,IF(O386="🐸 Frog",10,IF(O386="🍼 Mammal",10,0)))))))))))</f>
        <v>2</v>
      </c>
      <c r="G386" s="39" t="s">
        <v>47</v>
      </c>
      <c r="H386" s="39" t="s">
        <v>18</v>
      </c>
      <c r="I386" s="14" t="str">
        <f aca="false">IF(H386="IC",-0.3,"")</f>
        <v/>
      </c>
      <c r="J386" s="14" t="str">
        <f aca="false">IF(H386="IV",-0.2,"")</f>
        <v/>
      </c>
      <c r="K386" s="14" t="str">
        <f aca="false">IF(H386="IP",-0.1,"")</f>
        <v/>
      </c>
      <c r="L386" s="14" t="str">
        <f aca="false">IF(H386="IM",0.1,"")</f>
        <v/>
      </c>
      <c r="M386" s="14" t="n">
        <f aca="false">IF(H386="SC",0.2,"")</f>
        <v>0.2</v>
      </c>
      <c r="N386" s="15" t="str">
        <f aca="false">IF(H386="???",0.2,"")</f>
        <v/>
      </c>
      <c r="O386" s="40" t="s">
        <v>22</v>
      </c>
      <c r="P386" s="17" t="str">
        <f aca="false">IF(SUM(Q386:AI386)&gt;0,"",IF(SUM(Q386:AI386)=0,IF(O386&gt;0,1,"")))</f>
        <v/>
      </c>
      <c r="Q386" s="16" t="n">
        <f aca="false">IF(O386="🐭 Mouse",2,"")</f>
        <v>2</v>
      </c>
      <c r="R386" s="16" t="str">
        <f aca="false">IF(O386="🕊 Pigeon",7,"")</f>
        <v/>
      </c>
      <c r="S386" s="16" t="str">
        <f aca="false">IF(O386="🐇 Rabbit",6,"")</f>
        <v/>
      </c>
      <c r="T386" s="16" t="str">
        <f aca="false">IF(O386="🍼 Mammal",16,"")</f>
        <v/>
      </c>
      <c r="U386" s="16" t="str">
        <f aca="false">IF(O386="🐀 Rat",1,"")</f>
        <v/>
      </c>
      <c r="V386" s="16" t="str">
        <f aca="false">IF(O386="🐕 Dog",3,"")</f>
        <v/>
      </c>
      <c r="W386" s="16" t="str">
        <f aca="false">IF(O386="🐹 Guinea Pig",8,"")</f>
        <v/>
      </c>
      <c r="X386" s="16" t="str">
        <f aca="false">IF(O386="🐔 Chicken",9,"")</f>
        <v/>
      </c>
      <c r="Y386" s="16" t="str">
        <f aca="false">IF(O386="🐵 Monkey",5,"")</f>
        <v/>
      </c>
      <c r="Z386" s="16" t="str">
        <f aca="false">IF(O386="🐸 Frog",10,"")</f>
        <v/>
      </c>
      <c r="AA386" s="16" t="str">
        <f aca="false">IF(O386="🐈 Cat",4,"")</f>
        <v/>
      </c>
      <c r="AB386" s="16" t="str">
        <f aca="false">IF(O386="Gecko",15,"")</f>
        <v/>
      </c>
      <c r="AC386" s="16" t="str">
        <f aca="false">IF(O386="Skink",14,"")</f>
        <v/>
      </c>
      <c r="AD386" s="16" t="str">
        <f aca="false">IF(O386="🐄 Cattle",17,"")</f>
        <v/>
      </c>
      <c r="AE386" s="16" t="str">
        <f aca="false">IF(O386="🐷 Pig",19,"")</f>
        <v/>
      </c>
      <c r="AF386" s="16" t="str">
        <f aca="false">IF(O386="Squirrel",11,"")</f>
        <v/>
      </c>
      <c r="AG386" s="16" t="str">
        <f aca="false">IF(O386="🐝 Honey Bee",20,"")</f>
        <v/>
      </c>
      <c r="AH386" s="16" t="str">
        <f aca="false">IF(O386="🦆 Duck",12,"")</f>
        <v/>
      </c>
      <c r="AI386" s="16" t="str">
        <f aca="false">IF(O386="🐦 Bird",13,"")</f>
        <v/>
      </c>
      <c r="AJ386" s="41" t="s">
        <v>489</v>
      </c>
      <c r="AK386" s="40" t="s">
        <v>374</v>
      </c>
      <c r="AL386" s="42" t="s">
        <v>375</v>
      </c>
      <c r="AM386" s="40" t="s">
        <v>51</v>
      </c>
      <c r="AN386" s="40"/>
    </row>
    <row r="387" customFormat="false" ht="15" hidden="false" customHeight="true" outlineLevel="0" collapsed="false">
      <c r="A387" s="38" t="s">
        <v>488</v>
      </c>
      <c r="B387" s="38" t="n">
        <v>31</v>
      </c>
      <c r="C387" s="32" t="n">
        <f aca="false">B387+IF(H387="IV",-0.2,IF(H387="IP",-0.1,IF(H387="IM",0.1,IF(H387="SC",0.2,IF(H387="IC (cerebral)",-0.3,0)))))</f>
        <v>31.1</v>
      </c>
      <c r="D387" s="33" t="n">
        <f aca="false">VALUE(MID(AJ387,1,FIND(" ",AJ387)))</f>
        <v>0.09</v>
      </c>
      <c r="E387" s="34" t="n">
        <f aca="false">IF(G387="LD50 (median)",1,IF(G387="LDLo (lowest)",0,IF(G387="LD",-1,"")))</f>
        <v>1</v>
      </c>
      <c r="F387" s="34" t="n">
        <f aca="false">IF(O387="🐀 Rat",1,IF(O387="🐭 Mouse",2,IF(O387="🐕 Dog",3,IF(O387="🐵 Monkey",5,IF(O387="🐈 Cat",4,IF(O387="🐇 Rabbit",6,IF(O387="🕊 Pigeon",7,IF(O387="🐹 Guinea Pig",8,IF(O387="🐔 Chicken",9,IF(O387="🐸 Frog",10,IF(O387="🍼 Mammal",10,0)))))))))))</f>
        <v>2</v>
      </c>
      <c r="G387" s="39" t="s">
        <v>47</v>
      </c>
      <c r="H387" s="39" t="s">
        <v>17</v>
      </c>
      <c r="I387" s="14" t="str">
        <f aca="false">IF(H387="IC",-0.3,"")</f>
        <v/>
      </c>
      <c r="J387" s="14" t="str">
        <f aca="false">IF(H387="IV",-0.2,"")</f>
        <v/>
      </c>
      <c r="K387" s="14" t="str">
        <f aca="false">IF(H387="IP",-0.1,"")</f>
        <v/>
      </c>
      <c r="L387" s="14" t="n">
        <f aca="false">IF(H387="IM",0.1,"")</f>
        <v>0.1</v>
      </c>
      <c r="M387" s="14" t="str">
        <f aca="false">IF(H387="SC",0.2,"")</f>
        <v/>
      </c>
      <c r="N387" s="15" t="str">
        <f aca="false">IF(H387="???",0.2,"")</f>
        <v/>
      </c>
      <c r="O387" s="40" t="s">
        <v>22</v>
      </c>
      <c r="P387" s="17" t="str">
        <f aca="false">IF(SUM(Q387:AI387)&gt;0,"",IF(SUM(Q387:AI387)=0,IF(O387&gt;0,1,"")))</f>
        <v/>
      </c>
      <c r="Q387" s="16" t="n">
        <f aca="false">IF(O387="🐭 Mouse",2,"")</f>
        <v>2</v>
      </c>
      <c r="R387" s="16" t="str">
        <f aca="false">IF(O387="🕊 Pigeon",7,"")</f>
        <v/>
      </c>
      <c r="S387" s="16" t="str">
        <f aca="false">IF(O387="🐇 Rabbit",6,"")</f>
        <v/>
      </c>
      <c r="T387" s="16" t="str">
        <f aca="false">IF(O387="🍼 Mammal",16,"")</f>
        <v/>
      </c>
      <c r="U387" s="16" t="str">
        <f aca="false">IF(O387="🐀 Rat",1,"")</f>
        <v/>
      </c>
      <c r="V387" s="16" t="str">
        <f aca="false">IF(O387="🐕 Dog",3,"")</f>
        <v/>
      </c>
      <c r="W387" s="16" t="str">
        <f aca="false">IF(O387="🐹 Guinea Pig",8,"")</f>
        <v/>
      </c>
      <c r="X387" s="16" t="str">
        <f aca="false">IF(O387="🐔 Chicken",9,"")</f>
        <v/>
      </c>
      <c r="Y387" s="16" t="str">
        <f aca="false">IF(O387="🐵 Monkey",5,"")</f>
        <v/>
      </c>
      <c r="Z387" s="16" t="str">
        <f aca="false">IF(O387="🐸 Frog",10,"")</f>
        <v/>
      </c>
      <c r="AA387" s="16" t="str">
        <f aca="false">IF(O387="🐈 Cat",4,"")</f>
        <v/>
      </c>
      <c r="AB387" s="16" t="str">
        <f aca="false">IF(O387="Gecko",15,"")</f>
        <v/>
      </c>
      <c r="AC387" s="16" t="str">
        <f aca="false">IF(O387="Skink",14,"")</f>
        <v/>
      </c>
      <c r="AD387" s="16" t="str">
        <f aca="false">IF(O387="🐄 Cattle",17,"")</f>
        <v/>
      </c>
      <c r="AE387" s="16" t="str">
        <f aca="false">IF(O387="🐷 Pig",19,"")</f>
        <v/>
      </c>
      <c r="AF387" s="16" t="str">
        <f aca="false">IF(O387="Squirrel",11,"")</f>
        <v/>
      </c>
      <c r="AG387" s="16" t="str">
        <f aca="false">IF(O387="🐝 Honey Bee",20,"")</f>
        <v/>
      </c>
      <c r="AH387" s="16" t="str">
        <f aca="false">IF(O387="🦆 Duck",12,"")</f>
        <v/>
      </c>
      <c r="AI387" s="16" t="str">
        <f aca="false">IF(O387="🐦 Bird",13,"")</f>
        <v/>
      </c>
      <c r="AJ387" s="41" t="s">
        <v>215</v>
      </c>
      <c r="AK387" s="40" t="s">
        <v>490</v>
      </c>
      <c r="AL387" s="42" t="s">
        <v>50</v>
      </c>
      <c r="AM387" s="40" t="s">
        <v>51</v>
      </c>
      <c r="AN387" s="40"/>
    </row>
    <row r="388" customFormat="false" ht="15" hidden="false" customHeight="true" outlineLevel="0" collapsed="false">
      <c r="A388" s="38" t="s">
        <v>488</v>
      </c>
      <c r="B388" s="38" t="n">
        <v>31</v>
      </c>
      <c r="C388" s="32" t="n">
        <f aca="false">B388+IF(H388="IV",-0.2,IF(H388="IP",-0.1,IF(H388="IM",0.1,IF(H388="SC",0.2,IF(H388="IC (cerebral)",-0.3,0)))))</f>
        <v>31.1</v>
      </c>
      <c r="D388" s="33" t="n">
        <f aca="false">VALUE(MID(AJ388,1,FIND(" ",AJ388)))</f>
        <v>0.13</v>
      </c>
      <c r="E388" s="34" t="n">
        <f aca="false">IF(G388="LD50 (median)",1,IF(G388="LDLo (lowest)",0,IF(G388="LD",-1,"")))</f>
        <v>1</v>
      </c>
      <c r="F388" s="34" t="n">
        <f aca="false">IF(O388="🐀 Rat",1,IF(O388="🐭 Mouse",2,IF(O388="🐕 Dog",3,IF(O388="🐵 Monkey",5,IF(O388="🐈 Cat",4,IF(O388="🐇 Rabbit",6,IF(O388="🕊 Pigeon",7,IF(O388="🐹 Guinea Pig",8,IF(O388="🐔 Chicken",9,IF(O388="🐸 Frog",10,IF(O388="🍼 Mammal",10,0)))))))))))</f>
        <v>2</v>
      </c>
      <c r="G388" s="39" t="s">
        <v>47</v>
      </c>
      <c r="H388" s="39" t="s">
        <v>17</v>
      </c>
      <c r="I388" s="14" t="str">
        <f aca="false">IF(H388="IC",-0.3,"")</f>
        <v/>
      </c>
      <c r="J388" s="14" t="str">
        <f aca="false">IF(H388="IV",-0.2,"")</f>
        <v/>
      </c>
      <c r="K388" s="14" t="str">
        <f aca="false">IF(H388="IP",-0.1,"")</f>
        <v/>
      </c>
      <c r="L388" s="14" t="n">
        <f aca="false">IF(H388="IM",0.1,"")</f>
        <v>0.1</v>
      </c>
      <c r="M388" s="14" t="str">
        <f aca="false">IF(H388="SC",0.2,"")</f>
        <v/>
      </c>
      <c r="N388" s="15" t="str">
        <f aca="false">IF(H388="???",0.2,"")</f>
        <v/>
      </c>
      <c r="O388" s="40" t="s">
        <v>22</v>
      </c>
      <c r="P388" s="17" t="str">
        <f aca="false">IF(SUM(Q388:AI388)&gt;0,"",IF(SUM(Q388:AI388)=0,IF(O388&gt;0,1,"")))</f>
        <v/>
      </c>
      <c r="Q388" s="16" t="n">
        <f aca="false">IF(O388="🐭 Mouse",2,"")</f>
        <v>2</v>
      </c>
      <c r="R388" s="16" t="str">
        <f aca="false">IF(O388="🕊 Pigeon",7,"")</f>
        <v/>
      </c>
      <c r="S388" s="16" t="str">
        <f aca="false">IF(O388="🐇 Rabbit",6,"")</f>
        <v/>
      </c>
      <c r="T388" s="16" t="str">
        <f aca="false">IF(O388="🍼 Mammal",16,"")</f>
        <v/>
      </c>
      <c r="U388" s="16" t="str">
        <f aca="false">IF(O388="🐀 Rat",1,"")</f>
        <v/>
      </c>
      <c r="V388" s="16" t="str">
        <f aca="false">IF(O388="🐕 Dog",3,"")</f>
        <v/>
      </c>
      <c r="W388" s="16" t="str">
        <f aca="false">IF(O388="🐹 Guinea Pig",8,"")</f>
        <v/>
      </c>
      <c r="X388" s="16" t="str">
        <f aca="false">IF(O388="🐔 Chicken",9,"")</f>
        <v/>
      </c>
      <c r="Y388" s="16" t="str">
        <f aca="false">IF(O388="🐵 Monkey",5,"")</f>
        <v/>
      </c>
      <c r="Z388" s="16" t="str">
        <f aca="false">IF(O388="🐸 Frog",10,"")</f>
        <v/>
      </c>
      <c r="AA388" s="16" t="str">
        <f aca="false">IF(O388="🐈 Cat",4,"")</f>
        <v/>
      </c>
      <c r="AB388" s="16" t="str">
        <f aca="false">IF(O388="Gecko",15,"")</f>
        <v/>
      </c>
      <c r="AC388" s="16" t="str">
        <f aca="false">IF(O388="Skink",14,"")</f>
        <v/>
      </c>
      <c r="AD388" s="16" t="str">
        <f aca="false">IF(O388="🐄 Cattle",17,"")</f>
        <v/>
      </c>
      <c r="AE388" s="16" t="str">
        <f aca="false">IF(O388="🐷 Pig",19,"")</f>
        <v/>
      </c>
      <c r="AF388" s="16" t="str">
        <f aca="false">IF(O388="Squirrel",11,"")</f>
        <v/>
      </c>
      <c r="AG388" s="16" t="str">
        <f aca="false">IF(O388="🐝 Honey Bee",20,"")</f>
        <v/>
      </c>
      <c r="AH388" s="16" t="str">
        <f aca="false">IF(O388="🦆 Duck",12,"")</f>
        <v/>
      </c>
      <c r="AI388" s="16" t="str">
        <f aca="false">IF(O388="🐦 Bird",13,"")</f>
        <v/>
      </c>
      <c r="AJ388" s="41" t="s">
        <v>211</v>
      </c>
      <c r="AK388" s="40" t="s">
        <v>374</v>
      </c>
      <c r="AL388" s="42" t="s">
        <v>375</v>
      </c>
      <c r="AM388" s="40" t="s">
        <v>51</v>
      </c>
      <c r="AN388" s="40"/>
    </row>
    <row r="389" customFormat="false" ht="30.75" hidden="false" customHeight="false" outlineLevel="0" collapsed="false">
      <c r="A389" s="38" t="s">
        <v>488</v>
      </c>
      <c r="B389" s="38" t="n">
        <v>31</v>
      </c>
      <c r="C389" s="32" t="n">
        <f aca="false">B389+IF(H389="IV",-0.2,IF(H389="IP",-0.1,IF(H389="IM",0.1,IF(H389="SC",0.2,IF(H389="IC (cerebral)",-0.3,0)))))</f>
        <v>30.8</v>
      </c>
      <c r="D389" s="33" t="n">
        <f aca="false">VALUE(MID(AJ389,1,FIND(" ",AJ389)))</f>
        <v>0.15</v>
      </c>
      <c r="E389" s="34" t="n">
        <f aca="false">IF(G389="LD50 (median)",1,IF(G389="LDLo (lowest)",0,IF(G389="LD",-1,"")))</f>
        <v>1</v>
      </c>
      <c r="F389" s="34" t="n">
        <f aca="false">IF(O389="🐀 Rat",1,IF(O389="🐭 Mouse",2,IF(O389="🐕 Dog",3,IF(O389="🐵 Monkey",5,IF(O389="🐈 Cat",4,IF(O389="🐇 Rabbit",6,IF(O389="🕊 Pigeon",7,IF(O389="🐹 Guinea Pig",8,IF(O389="🐔 Chicken",9,IF(O389="🐸 Frog",10,IF(O389="🍼 Mammal",10,0)))))))))))</f>
        <v>2</v>
      </c>
      <c r="G389" s="39" t="s">
        <v>47</v>
      </c>
      <c r="H389" s="39" t="s">
        <v>15</v>
      </c>
      <c r="I389" s="14" t="str">
        <f aca="false">IF(H389="IC",-0.3,"")</f>
        <v/>
      </c>
      <c r="J389" s="14" t="n">
        <f aca="false">IF(H389="IV",-0.2,"")</f>
        <v>-0.2</v>
      </c>
      <c r="K389" s="14" t="str">
        <f aca="false">IF(H389="IP",-0.1,"")</f>
        <v/>
      </c>
      <c r="L389" s="14" t="str">
        <f aca="false">IF(H389="IM",0.1,"")</f>
        <v/>
      </c>
      <c r="M389" s="14" t="str">
        <f aca="false">IF(H389="SC",0.2,"")</f>
        <v/>
      </c>
      <c r="N389" s="15" t="str">
        <f aca="false">IF(H389="???",0.2,"")</f>
        <v/>
      </c>
      <c r="O389" s="40" t="s">
        <v>22</v>
      </c>
      <c r="P389" s="17" t="str">
        <f aca="false">IF(SUM(Q389:AI389)&gt;0,"",IF(SUM(Q389:AI389)=0,IF(O389&gt;0,1,"")))</f>
        <v/>
      </c>
      <c r="Q389" s="16" t="n">
        <f aca="false">IF(O389="🐭 Mouse",2,"")</f>
        <v>2</v>
      </c>
      <c r="R389" s="16" t="str">
        <f aca="false">IF(O389="🕊 Pigeon",7,"")</f>
        <v/>
      </c>
      <c r="S389" s="16" t="str">
        <f aca="false">IF(O389="🐇 Rabbit",6,"")</f>
        <v/>
      </c>
      <c r="T389" s="16" t="str">
        <f aca="false">IF(O389="🍼 Mammal",16,"")</f>
        <v/>
      </c>
      <c r="U389" s="16" t="str">
        <f aca="false">IF(O389="🐀 Rat",1,"")</f>
        <v/>
      </c>
      <c r="V389" s="16" t="str">
        <f aca="false">IF(O389="🐕 Dog",3,"")</f>
        <v/>
      </c>
      <c r="W389" s="16" t="str">
        <f aca="false">IF(O389="🐹 Guinea Pig",8,"")</f>
        <v/>
      </c>
      <c r="X389" s="16" t="str">
        <f aca="false">IF(O389="🐔 Chicken",9,"")</f>
        <v/>
      </c>
      <c r="Y389" s="16" t="str">
        <f aca="false">IF(O389="🐵 Monkey",5,"")</f>
        <v/>
      </c>
      <c r="Z389" s="16" t="str">
        <f aca="false">IF(O389="🐸 Frog",10,"")</f>
        <v/>
      </c>
      <c r="AA389" s="16" t="str">
        <f aca="false">IF(O389="🐈 Cat",4,"")</f>
        <v/>
      </c>
      <c r="AB389" s="16" t="str">
        <f aca="false">IF(O389="Gecko",15,"")</f>
        <v/>
      </c>
      <c r="AC389" s="16" t="str">
        <f aca="false">IF(O389="Skink",14,"")</f>
        <v/>
      </c>
      <c r="AD389" s="16" t="str">
        <f aca="false">IF(O389="🐄 Cattle",17,"")</f>
        <v/>
      </c>
      <c r="AE389" s="16" t="str">
        <f aca="false">IF(O389="🐷 Pig",19,"")</f>
        <v/>
      </c>
      <c r="AF389" s="16" t="str">
        <f aca="false">IF(O389="Squirrel",11,"")</f>
        <v/>
      </c>
      <c r="AG389" s="16" t="str">
        <f aca="false">IF(O389="🐝 Honey Bee",20,"")</f>
        <v/>
      </c>
      <c r="AH389" s="16" t="str">
        <f aca="false">IF(O389="🦆 Duck",12,"")</f>
        <v/>
      </c>
      <c r="AI389" s="16" t="str">
        <f aca="false">IF(O389="🐦 Bird",13,"")</f>
        <v/>
      </c>
      <c r="AJ389" s="41" t="s">
        <v>458</v>
      </c>
      <c r="AK389" s="40"/>
      <c r="AL389" s="42" t="s">
        <v>491</v>
      </c>
      <c r="AM389" s="40" t="s">
        <v>59</v>
      </c>
      <c r="AN389" s="40" t="s">
        <v>492</v>
      </c>
    </row>
    <row r="390" customFormat="false" ht="30.75" hidden="false" customHeight="false" outlineLevel="0" collapsed="false">
      <c r="A390" s="38" t="s">
        <v>488</v>
      </c>
      <c r="B390" s="38" t="n">
        <v>31</v>
      </c>
      <c r="C390" s="32" t="n">
        <f aca="false">B390+IF(H390="IV",-0.2,IF(H390="IP",-0.1,IF(H390="IM",0.1,IF(H390="SC",0.2,IF(H390="IC (cerebral)",-0.3,0)))))</f>
        <v>30.8</v>
      </c>
      <c r="D390" s="33" t="n">
        <f aca="false">VALUE(MID(AJ390,1,FIND(" ",AJ390)))</f>
        <v>0.155</v>
      </c>
      <c r="E390" s="34" t="n">
        <f aca="false">IF(G390="LD50 (median)",1,IF(G390="LDLo (lowest)",0,IF(G390="LD",-1,"")))</f>
        <v>1</v>
      </c>
      <c r="F390" s="34" t="n">
        <f aca="false">IF(O390="🐀 Rat",1,IF(O390="🐭 Mouse",2,IF(O390="🐕 Dog",3,IF(O390="🐵 Monkey",5,IF(O390="🐈 Cat",4,IF(O390="🐇 Rabbit",6,IF(O390="🕊 Pigeon",7,IF(O390="🐹 Guinea Pig",8,IF(O390="🐔 Chicken",9,IF(O390="🐸 Frog",10,IF(O390="🍼 Mammal",10,0)))))))))))</f>
        <v>2</v>
      </c>
      <c r="G390" s="39" t="s">
        <v>47</v>
      </c>
      <c r="H390" s="39" t="s">
        <v>15</v>
      </c>
      <c r="I390" s="14" t="str">
        <f aca="false">IF(H390="IC",-0.3,"")</f>
        <v/>
      </c>
      <c r="J390" s="14" t="n">
        <f aca="false">IF(H390="IV",-0.2,"")</f>
        <v>-0.2</v>
      </c>
      <c r="K390" s="14" t="str">
        <f aca="false">IF(H390="IP",-0.1,"")</f>
        <v/>
      </c>
      <c r="L390" s="14" t="str">
        <f aca="false">IF(H390="IM",0.1,"")</f>
        <v/>
      </c>
      <c r="M390" s="14" t="str">
        <f aca="false">IF(H390="SC",0.2,"")</f>
        <v/>
      </c>
      <c r="N390" s="15" t="str">
        <f aca="false">IF(H390="???",0.2,"")</f>
        <v/>
      </c>
      <c r="O390" s="40" t="s">
        <v>22</v>
      </c>
      <c r="P390" s="17" t="str">
        <f aca="false">IF(SUM(Q390:AI390)&gt;0,"",IF(SUM(Q390:AI390)=0,IF(O390&gt;0,1,"")))</f>
        <v/>
      </c>
      <c r="Q390" s="16" t="n">
        <f aca="false">IF(O390="🐭 Mouse",2,"")</f>
        <v>2</v>
      </c>
      <c r="R390" s="16" t="str">
        <f aca="false">IF(O390="🕊 Pigeon",7,"")</f>
        <v/>
      </c>
      <c r="S390" s="16" t="str">
        <f aca="false">IF(O390="🐇 Rabbit",6,"")</f>
        <v/>
      </c>
      <c r="T390" s="16" t="str">
        <f aca="false">IF(O390="🍼 Mammal",16,"")</f>
        <v/>
      </c>
      <c r="U390" s="16" t="str">
        <f aca="false">IF(O390="🐀 Rat",1,"")</f>
        <v/>
      </c>
      <c r="V390" s="16" t="str">
        <f aca="false">IF(O390="🐕 Dog",3,"")</f>
        <v/>
      </c>
      <c r="W390" s="16" t="str">
        <f aca="false">IF(O390="🐹 Guinea Pig",8,"")</f>
        <v/>
      </c>
      <c r="X390" s="16" t="str">
        <f aca="false">IF(O390="🐔 Chicken",9,"")</f>
        <v/>
      </c>
      <c r="Y390" s="16" t="str">
        <f aca="false">IF(O390="🐵 Monkey",5,"")</f>
        <v/>
      </c>
      <c r="Z390" s="16" t="str">
        <f aca="false">IF(O390="🐸 Frog",10,"")</f>
        <v/>
      </c>
      <c r="AA390" s="16" t="str">
        <f aca="false">IF(O390="🐈 Cat",4,"")</f>
        <v/>
      </c>
      <c r="AB390" s="16" t="str">
        <f aca="false">IF(O390="Gecko",15,"")</f>
        <v/>
      </c>
      <c r="AC390" s="16" t="str">
        <f aca="false">IF(O390="Skink",14,"")</f>
        <v/>
      </c>
      <c r="AD390" s="16" t="str">
        <f aca="false">IF(O390="🐄 Cattle",17,"")</f>
        <v/>
      </c>
      <c r="AE390" s="16" t="str">
        <f aca="false">IF(O390="🐷 Pig",19,"")</f>
        <v/>
      </c>
      <c r="AF390" s="16" t="str">
        <f aca="false">IF(O390="Squirrel",11,"")</f>
        <v/>
      </c>
      <c r="AG390" s="16" t="str">
        <f aca="false">IF(O390="🐝 Honey Bee",20,"")</f>
        <v/>
      </c>
      <c r="AH390" s="16" t="str">
        <f aca="false">IF(O390="🦆 Duck",12,"")</f>
        <v/>
      </c>
      <c r="AI390" s="16" t="str">
        <f aca="false">IF(O390="🐦 Bird",13,"")</f>
        <v/>
      </c>
      <c r="AJ390" s="41" t="s">
        <v>493</v>
      </c>
      <c r="AK390" s="40" t="s">
        <v>394</v>
      </c>
      <c r="AL390" s="42" t="s">
        <v>50</v>
      </c>
      <c r="AM390" s="40" t="s">
        <v>51</v>
      </c>
      <c r="AN390" s="40"/>
    </row>
    <row r="391" customFormat="false" ht="30.75" hidden="false" customHeight="false" outlineLevel="0" collapsed="false">
      <c r="A391" s="38" t="s">
        <v>488</v>
      </c>
      <c r="B391" s="38" t="n">
        <v>31</v>
      </c>
      <c r="C391" s="32" t="n">
        <f aca="false">B391+IF(H391="IV",-0.2,IF(H391="IP",-0.1,IF(H391="IM",0.1,IF(H391="SC",0.2,IF(H391="IC (cerebral)",-0.3,0)))))</f>
        <v>31.2</v>
      </c>
      <c r="D391" s="33" t="n">
        <f aca="false">VALUE(MID(AJ391,1,FIND(" ",AJ391)))</f>
        <v>0.262</v>
      </c>
      <c r="E391" s="34" t="n">
        <f aca="false">IF(G391="LD50 (median)",1,IF(G391="LDLo (lowest)",0,IF(G391="LD",-1,"")))</f>
        <v>1</v>
      </c>
      <c r="F391" s="34" t="n">
        <f aca="false">IF(O391="🐀 Rat",1,IF(O391="🐭 Mouse",2,IF(O391="🐕 Dog",3,IF(O391="🐵 Monkey",5,IF(O391="🐈 Cat",4,IF(O391="🐇 Rabbit",6,IF(O391="🕊 Pigeon",7,IF(O391="🐹 Guinea Pig",8,IF(O391="🐔 Chicken",9,IF(O391="🐸 Frog",10,IF(O391="🍼 Mammal",10,0)))))))))))</f>
        <v>2</v>
      </c>
      <c r="G391" s="39" t="s">
        <v>47</v>
      </c>
      <c r="H391" s="39" t="s">
        <v>18</v>
      </c>
      <c r="I391" s="14" t="str">
        <f aca="false">IF(H391="IC",-0.3,"")</f>
        <v/>
      </c>
      <c r="J391" s="14" t="str">
        <f aca="false">IF(H391="IV",-0.2,"")</f>
        <v/>
      </c>
      <c r="K391" s="14" t="str">
        <f aca="false">IF(H391="IP",-0.1,"")</f>
        <v/>
      </c>
      <c r="L391" s="14" t="str">
        <f aca="false">IF(H391="IM",0.1,"")</f>
        <v/>
      </c>
      <c r="M391" s="14" t="n">
        <f aca="false">IF(H391="SC",0.2,"")</f>
        <v>0.2</v>
      </c>
      <c r="N391" s="15" t="str">
        <f aca="false">IF(H391="???",0.2,"")</f>
        <v/>
      </c>
      <c r="O391" s="40" t="s">
        <v>22</v>
      </c>
      <c r="P391" s="17" t="str">
        <f aca="false">IF(SUM(Q391:AI391)&gt;0,"",IF(SUM(Q391:AI391)=0,IF(O391&gt;0,1,"")))</f>
        <v/>
      </c>
      <c r="Q391" s="16" t="n">
        <f aca="false">IF(O391="🐭 Mouse",2,"")</f>
        <v>2</v>
      </c>
      <c r="R391" s="16" t="str">
        <f aca="false">IF(O391="🕊 Pigeon",7,"")</f>
        <v/>
      </c>
      <c r="S391" s="16" t="str">
        <f aca="false">IF(O391="🐇 Rabbit",6,"")</f>
        <v/>
      </c>
      <c r="T391" s="16" t="str">
        <f aca="false">IF(O391="🍼 Mammal",16,"")</f>
        <v/>
      </c>
      <c r="U391" s="16" t="str">
        <f aca="false">IF(O391="🐀 Rat",1,"")</f>
        <v/>
      </c>
      <c r="V391" s="16" t="str">
        <f aca="false">IF(O391="🐕 Dog",3,"")</f>
        <v/>
      </c>
      <c r="W391" s="16" t="str">
        <f aca="false">IF(O391="🐹 Guinea Pig",8,"")</f>
        <v/>
      </c>
      <c r="X391" s="16" t="str">
        <f aca="false">IF(O391="🐔 Chicken",9,"")</f>
        <v/>
      </c>
      <c r="Y391" s="16" t="str">
        <f aca="false">IF(O391="🐵 Monkey",5,"")</f>
        <v/>
      </c>
      <c r="Z391" s="16" t="str">
        <f aca="false">IF(O391="🐸 Frog",10,"")</f>
        <v/>
      </c>
      <c r="AA391" s="16" t="str">
        <f aca="false">IF(O391="🐈 Cat",4,"")</f>
        <v/>
      </c>
      <c r="AB391" s="16" t="str">
        <f aca="false">IF(O391="Gecko",15,"")</f>
        <v/>
      </c>
      <c r="AC391" s="16" t="str">
        <f aca="false">IF(O391="Skink",14,"")</f>
        <v/>
      </c>
      <c r="AD391" s="16" t="str">
        <f aca="false">IF(O391="🐄 Cattle",17,"")</f>
        <v/>
      </c>
      <c r="AE391" s="16" t="str">
        <f aca="false">IF(O391="🐷 Pig",19,"")</f>
        <v/>
      </c>
      <c r="AF391" s="16" t="str">
        <f aca="false">IF(O391="Squirrel",11,"")</f>
        <v/>
      </c>
      <c r="AG391" s="16" t="str">
        <f aca="false">IF(O391="🐝 Honey Bee",20,"")</f>
        <v/>
      </c>
      <c r="AH391" s="16" t="str">
        <f aca="false">IF(O391="🦆 Duck",12,"")</f>
        <v/>
      </c>
      <c r="AI391" s="16" t="str">
        <f aca="false">IF(O391="🐦 Bird",13,"")</f>
        <v/>
      </c>
      <c r="AJ391" s="41" t="s">
        <v>393</v>
      </c>
      <c r="AK391" s="40" t="s">
        <v>394</v>
      </c>
      <c r="AL391" s="42" t="s">
        <v>50</v>
      </c>
      <c r="AM391" s="40" t="s">
        <v>51</v>
      </c>
      <c r="AN391" s="40"/>
    </row>
    <row r="392" customFormat="false" ht="30.75" hidden="false" customHeight="false" outlineLevel="0" collapsed="false">
      <c r="A392" s="38" t="s">
        <v>488</v>
      </c>
      <c r="B392" s="38" t="n">
        <v>31</v>
      </c>
      <c r="C392" s="32" t="n">
        <f aca="false">B392+IF(H392="IV",-0.2,IF(H392="IP",-0.1,IF(H392="IM",0.1,IF(H392="SC",0.2,IF(H392="IC (cerebral)",-0.3,0)))))</f>
        <v>31.2</v>
      </c>
      <c r="D392" s="33" t="n">
        <f aca="false">VALUE(MID(AJ392,1,FIND(" ",AJ392)))</f>
        <v>0.45</v>
      </c>
      <c r="E392" s="34" t="n">
        <f aca="false">IF(G392="LD50 (median)",1,IF(G392="LDLo (lowest)",0,IF(G392="LD",-1,"")))</f>
        <v>1</v>
      </c>
      <c r="F392" s="34" t="n">
        <f aca="false">IF(O392="🐀 Rat",1,IF(O392="🐭 Mouse",2,IF(O392="🐕 Dog",3,IF(O392="🐵 Monkey",5,IF(O392="🐈 Cat",4,IF(O392="🐇 Rabbit",6,IF(O392="🕊 Pigeon",7,IF(O392="🐹 Guinea Pig",8,IF(O392="🐔 Chicken",9,IF(O392="🐸 Frog",10,IF(O392="🍼 Mammal",10,0)))))))))))</f>
        <v>2</v>
      </c>
      <c r="G392" s="39" t="s">
        <v>47</v>
      </c>
      <c r="H392" s="39" t="s">
        <v>18</v>
      </c>
      <c r="I392" s="14" t="str">
        <f aca="false">IF(H392="IC",-0.3,"")</f>
        <v/>
      </c>
      <c r="J392" s="14" t="str">
        <f aca="false">IF(H392="IV",-0.2,"")</f>
        <v/>
      </c>
      <c r="K392" s="14" t="str">
        <f aca="false">IF(H392="IP",-0.1,"")</f>
        <v/>
      </c>
      <c r="L392" s="14" t="str">
        <f aca="false">IF(H392="IM",0.1,"")</f>
        <v/>
      </c>
      <c r="M392" s="14" t="n">
        <f aca="false">IF(H392="SC",0.2,"")</f>
        <v>0.2</v>
      </c>
      <c r="N392" s="15" t="str">
        <f aca="false">IF(H392="???",0.2,"")</f>
        <v/>
      </c>
      <c r="O392" s="40" t="s">
        <v>22</v>
      </c>
      <c r="P392" s="17" t="str">
        <f aca="false">IF(SUM(Q392:AI392)&gt;0,"",IF(SUM(Q392:AI392)=0,IF(O392&gt;0,1,"")))</f>
        <v/>
      </c>
      <c r="Q392" s="16" t="n">
        <f aca="false">IF(O392="🐭 Mouse",2,"")</f>
        <v>2</v>
      </c>
      <c r="R392" s="16" t="str">
        <f aca="false">IF(O392="🕊 Pigeon",7,"")</f>
        <v/>
      </c>
      <c r="S392" s="16" t="str">
        <f aca="false">IF(O392="🐇 Rabbit",6,"")</f>
        <v/>
      </c>
      <c r="T392" s="16" t="str">
        <f aca="false">IF(O392="🍼 Mammal",16,"")</f>
        <v/>
      </c>
      <c r="U392" s="16" t="str">
        <f aca="false">IF(O392="🐀 Rat",1,"")</f>
        <v/>
      </c>
      <c r="V392" s="16" t="str">
        <f aca="false">IF(O392="🐕 Dog",3,"")</f>
        <v/>
      </c>
      <c r="W392" s="16" t="str">
        <f aca="false">IF(O392="🐹 Guinea Pig",8,"")</f>
        <v/>
      </c>
      <c r="X392" s="16" t="str">
        <f aca="false">IF(O392="🐔 Chicken",9,"")</f>
        <v/>
      </c>
      <c r="Y392" s="16" t="str">
        <f aca="false">IF(O392="🐵 Monkey",5,"")</f>
        <v/>
      </c>
      <c r="Z392" s="16" t="str">
        <f aca="false">IF(O392="🐸 Frog",10,"")</f>
        <v/>
      </c>
      <c r="AA392" s="16" t="str">
        <f aca="false">IF(O392="🐈 Cat",4,"")</f>
        <v/>
      </c>
      <c r="AB392" s="16" t="str">
        <f aca="false">IF(O392="Gecko",15,"")</f>
        <v/>
      </c>
      <c r="AC392" s="16" t="str">
        <f aca="false">IF(O392="Skink",14,"")</f>
        <v/>
      </c>
      <c r="AD392" s="16" t="str">
        <f aca="false">IF(O392="🐄 Cattle",17,"")</f>
        <v/>
      </c>
      <c r="AE392" s="16" t="str">
        <f aca="false">IF(O392="🐷 Pig",19,"")</f>
        <v/>
      </c>
      <c r="AF392" s="16" t="str">
        <f aca="false">IF(O392="Squirrel",11,"")</f>
        <v/>
      </c>
      <c r="AG392" s="16" t="str">
        <f aca="false">IF(O392="🐝 Honey Bee",20,"")</f>
        <v/>
      </c>
      <c r="AH392" s="16" t="str">
        <f aca="false">IF(O392="🦆 Duck",12,"")</f>
        <v/>
      </c>
      <c r="AI392" s="16" t="str">
        <f aca="false">IF(O392="🐦 Bird",13,"")</f>
        <v/>
      </c>
      <c r="AJ392" s="41" t="s">
        <v>220</v>
      </c>
      <c r="AK392" s="40" t="s">
        <v>374</v>
      </c>
      <c r="AL392" s="42" t="s">
        <v>375</v>
      </c>
      <c r="AM392" s="40" t="s">
        <v>51</v>
      </c>
      <c r="AN392" s="40"/>
    </row>
    <row r="393" customFormat="false" ht="15.75" hidden="false" customHeight="false" outlineLevel="0" collapsed="false">
      <c r="C393" s="32"/>
      <c r="D393" s="33"/>
      <c r="E393" s="34"/>
      <c r="F393" s="34"/>
      <c r="G393" s="0"/>
      <c r="H393" s="0"/>
      <c r="I393" s="14" t="str">
        <f aca="false">IF(H393="IC",-0.3,"")</f>
        <v/>
      </c>
      <c r="J393" s="14" t="str">
        <f aca="false">IF(H393="IV",-0.2,"")</f>
        <v/>
      </c>
      <c r="K393" s="14" t="str">
        <f aca="false">IF(H393="IP",-0.1,"")</f>
        <v/>
      </c>
      <c r="L393" s="14" t="str">
        <f aca="false">IF(H393="IM",0.1,"")</f>
        <v/>
      </c>
      <c r="M393" s="14" t="str">
        <f aca="false">IF(H393="SC",0.2,"")</f>
        <v/>
      </c>
      <c r="N393" s="15" t="str">
        <f aca="false">IF(H393="???",0.2,"")</f>
        <v/>
      </c>
      <c r="O393" s="0"/>
      <c r="P393" s="17" t="str">
        <f aca="false">IF(SUM(Q393:AI393)&gt;0,"",IF(SUM(Q393:AI393)=0,IF(O393&gt;0,1,"")))</f>
        <v/>
      </c>
      <c r="Q393" s="16" t="str">
        <f aca="false">IF(O393="🐭 Mouse",2,"")</f>
        <v/>
      </c>
      <c r="R393" s="16" t="str">
        <f aca="false">IF(O393="🕊 Pigeon",7,"")</f>
        <v/>
      </c>
      <c r="S393" s="16" t="str">
        <f aca="false">IF(O393="🐇 Rabbit",6,"")</f>
        <v/>
      </c>
      <c r="T393" s="16" t="str">
        <f aca="false">IF(O393="🍼 Mammal",16,"")</f>
        <v/>
      </c>
      <c r="U393" s="16" t="str">
        <f aca="false">IF(O393="🐀 Rat",1,"")</f>
        <v/>
      </c>
      <c r="V393" s="16" t="str">
        <f aca="false">IF(O393="🐕 Dog",3,"")</f>
        <v/>
      </c>
      <c r="W393" s="16" t="str">
        <f aca="false">IF(O393="🐹 Guinea Pig",8,"")</f>
        <v/>
      </c>
      <c r="X393" s="16" t="str">
        <f aca="false">IF(O393="🐔 Chicken",9,"")</f>
        <v/>
      </c>
      <c r="Y393" s="16" t="str">
        <f aca="false">IF(O393="🐵 Monkey",5,"")</f>
        <v/>
      </c>
      <c r="Z393" s="16" t="str">
        <f aca="false">IF(O393="🐸 Frog",10,"")</f>
        <v/>
      </c>
      <c r="AA393" s="16" t="str">
        <f aca="false">IF(O393="🐈 Cat",4,"")</f>
        <v/>
      </c>
      <c r="AB393" s="16" t="str">
        <f aca="false">IF(O393="Gecko",15,"")</f>
        <v/>
      </c>
      <c r="AC393" s="16" t="str">
        <f aca="false">IF(O393="Skink",14,"")</f>
        <v/>
      </c>
      <c r="AD393" s="16" t="str">
        <f aca="false">IF(O393="🐄 Cattle",17,"")</f>
        <v/>
      </c>
      <c r="AE393" s="16" t="str">
        <f aca="false">IF(O393="🐷 Pig",19,"")</f>
        <v/>
      </c>
      <c r="AF393" s="16" t="str">
        <f aca="false">IF(O393="Squirrel",11,"")</f>
        <v/>
      </c>
      <c r="AG393" s="16" t="str">
        <f aca="false">IF(O393="🐝 Honey Bee",20,"")</f>
        <v/>
      </c>
      <c r="AH393" s="16" t="str">
        <f aca="false">IF(O393="🦆 Duck",12,"")</f>
        <v/>
      </c>
      <c r="AI393" s="16" t="str">
        <f aca="false">IF(O393="🐦 Bird",13,"")</f>
        <v/>
      </c>
      <c r="AJ393" s="0"/>
      <c r="AK393" s="0"/>
      <c r="AL393" s="0"/>
      <c r="AM393" s="0"/>
      <c r="AN393" s="0"/>
    </row>
    <row r="394" customFormat="false" ht="15" hidden="false" customHeight="true" outlineLevel="0" collapsed="false">
      <c r="A394" s="38" t="s">
        <v>494</v>
      </c>
      <c r="B394" s="38" t="n">
        <v>32</v>
      </c>
      <c r="C394" s="32" t="n">
        <f aca="false">B394+IF(H394="IV",-0.2,IF(H394="IP",-0.1,IF(H394="IM",0.1,IF(H394="SC",0.2,IF(H394="IC (cerebral)",-0.3,0)))))</f>
        <v>31.9</v>
      </c>
      <c r="D394" s="33" t="n">
        <f aca="false">VALUE(MID(AJ394,1,FIND(" ",AJ394)))</f>
        <v>0.009</v>
      </c>
      <c r="E394" s="34" t="n">
        <f aca="false">IF(G394="LD50 (median)",1,IF(G394="LDLo (lowest)",0,IF(G394="LD",-1,"")))</f>
        <v>1</v>
      </c>
      <c r="F394" s="34" t="n">
        <f aca="false">IF(O394="🐀 Rat",1,IF(O394="🐭 Mouse",2,IF(O394="🐕 Dog",3,IF(O394="🐵 Monkey",5,IF(O394="🐈 Cat",4,IF(O394="🐇 Rabbit",6,IF(O394="🕊 Pigeon",7,IF(O394="🐹 Guinea Pig",8,IF(O394="🐔 Chicken",9,IF(O394="🐸 Frog",10,IF(O394="🍼 Mammal",10,0)))))))))))</f>
        <v>2</v>
      </c>
      <c r="G394" s="39" t="s">
        <v>47</v>
      </c>
      <c r="H394" s="39" t="s">
        <v>16</v>
      </c>
      <c r="I394" s="14" t="str">
        <f aca="false">IF(H394="IC",-0.3,"")</f>
        <v/>
      </c>
      <c r="J394" s="14" t="str">
        <f aca="false">IF(H394="IV",-0.2,"")</f>
        <v/>
      </c>
      <c r="K394" s="14" t="n">
        <f aca="false">IF(H394="IP",-0.1,"")</f>
        <v>-0.1</v>
      </c>
      <c r="L394" s="14" t="str">
        <f aca="false">IF(H394="IM",0.1,"")</f>
        <v/>
      </c>
      <c r="M394" s="14" t="str">
        <f aca="false">IF(H394="SC",0.2,"")</f>
        <v/>
      </c>
      <c r="N394" s="15" t="str">
        <f aca="false">IF(H394="???",0.2,"")</f>
        <v/>
      </c>
      <c r="O394" s="40" t="s">
        <v>22</v>
      </c>
      <c r="P394" s="17" t="str">
        <f aca="false">IF(SUM(Q394:AI394)&gt;0,"",IF(SUM(Q394:AI394)=0,IF(O394&gt;0,1,"")))</f>
        <v/>
      </c>
      <c r="Q394" s="16" t="n">
        <f aca="false">IF(O394="🐭 Mouse",2,"")</f>
        <v>2</v>
      </c>
      <c r="R394" s="16" t="str">
        <f aca="false">IF(O394="🕊 Pigeon",7,"")</f>
        <v/>
      </c>
      <c r="S394" s="16" t="str">
        <f aca="false">IF(O394="🐇 Rabbit",6,"")</f>
        <v/>
      </c>
      <c r="T394" s="16" t="str">
        <f aca="false">IF(O394="🍼 Mammal",16,"")</f>
        <v/>
      </c>
      <c r="U394" s="16" t="str">
        <f aca="false">IF(O394="🐀 Rat",1,"")</f>
        <v/>
      </c>
      <c r="V394" s="16" t="str">
        <f aca="false">IF(O394="🐕 Dog",3,"")</f>
        <v/>
      </c>
      <c r="W394" s="16" t="str">
        <f aca="false">IF(O394="🐹 Guinea Pig",8,"")</f>
        <v/>
      </c>
      <c r="X394" s="16" t="str">
        <f aca="false">IF(O394="🐔 Chicken",9,"")</f>
        <v/>
      </c>
      <c r="Y394" s="16" t="str">
        <f aca="false">IF(O394="🐵 Monkey",5,"")</f>
        <v/>
      </c>
      <c r="Z394" s="16" t="str">
        <f aca="false">IF(O394="🐸 Frog",10,"")</f>
        <v/>
      </c>
      <c r="AA394" s="16" t="str">
        <f aca="false">IF(O394="🐈 Cat",4,"")</f>
        <v/>
      </c>
      <c r="AB394" s="16" t="str">
        <f aca="false">IF(O394="Gecko",15,"")</f>
        <v/>
      </c>
      <c r="AC394" s="16" t="str">
        <f aca="false">IF(O394="Skink",14,"")</f>
        <v/>
      </c>
      <c r="AD394" s="16" t="str">
        <f aca="false">IF(O394="🐄 Cattle",17,"")</f>
        <v/>
      </c>
      <c r="AE394" s="16" t="str">
        <f aca="false">IF(O394="🐷 Pig",19,"")</f>
        <v/>
      </c>
      <c r="AF394" s="16" t="str">
        <f aca="false">IF(O394="Squirrel",11,"")</f>
        <v/>
      </c>
      <c r="AG394" s="16" t="str">
        <f aca="false">IF(O394="🐝 Honey Bee",20,"")</f>
        <v/>
      </c>
      <c r="AH394" s="16" t="str">
        <f aca="false">IF(O394="🦆 Duck",12,"")</f>
        <v/>
      </c>
      <c r="AI394" s="16" t="str">
        <f aca="false">IF(O394="🐦 Bird",13,"")</f>
        <v/>
      </c>
      <c r="AJ394" s="41" t="s">
        <v>495</v>
      </c>
      <c r="AK394" s="40" t="s">
        <v>496</v>
      </c>
      <c r="AL394" s="42" t="s">
        <v>50</v>
      </c>
      <c r="AM394" s="40" t="s">
        <v>51</v>
      </c>
      <c r="AN394" s="40" t="s">
        <v>497</v>
      </c>
    </row>
    <row r="395" customFormat="false" ht="15" hidden="false" customHeight="true" outlineLevel="0" collapsed="false">
      <c r="A395" s="38" t="s">
        <v>498</v>
      </c>
      <c r="B395" s="38" t="n">
        <v>32</v>
      </c>
      <c r="C395" s="32" t="n">
        <f aca="false">B395+IF(H395="IV",-0.2,IF(H395="IP",-0.1,IF(H395="IM",0.1,IF(H395="SC",0.2,IF(H395="IC (cerebral)",-0.3,0)))))</f>
        <v>31.8</v>
      </c>
      <c r="D395" s="33" t="n">
        <f aca="false">VALUE(MID(AJ395,1,FIND(" ",AJ395)))</f>
        <v>0.012</v>
      </c>
      <c r="E395" s="34" t="n">
        <f aca="false">IF(G395="LD50 (median)",1,IF(G395="LDLo (lowest)",0,IF(G395="LD",-1,"")))</f>
        <v>0</v>
      </c>
      <c r="F395" s="34" t="n">
        <f aca="false">IF(O395="🐀 Rat",1,IF(O395="🐭 Mouse",2,IF(O395="🐕 Dog",3,IF(O395="🐵 Monkey",5,IF(O395="🐈 Cat",4,IF(O395="🐇 Rabbit",6,IF(O395="🕊 Pigeon",7,IF(O395="🐹 Guinea Pig",8,IF(O395="🐔 Chicken",9,IF(O395="🐸 Frog",10,IF(O395="🍼 Mammal",10,0)))))))))))</f>
        <v>2</v>
      </c>
      <c r="G395" s="39" t="s">
        <v>53</v>
      </c>
      <c r="H395" s="39" t="s">
        <v>15</v>
      </c>
      <c r="I395" s="14" t="str">
        <f aca="false">IF(H395="IC",-0.3,"")</f>
        <v/>
      </c>
      <c r="J395" s="14" t="n">
        <f aca="false">IF(H395="IV",-0.2,"")</f>
        <v>-0.2</v>
      </c>
      <c r="K395" s="14" t="str">
        <f aca="false">IF(H395="IP",-0.1,"")</f>
        <v/>
      </c>
      <c r="L395" s="14" t="str">
        <f aca="false">IF(H395="IM",0.1,"")</f>
        <v/>
      </c>
      <c r="M395" s="14" t="str">
        <f aca="false">IF(H395="SC",0.2,"")</f>
        <v/>
      </c>
      <c r="N395" s="15" t="str">
        <f aca="false">IF(H395="???",0.2,"")</f>
        <v/>
      </c>
      <c r="O395" s="40" t="s">
        <v>22</v>
      </c>
      <c r="P395" s="17" t="str">
        <f aca="false">IF(SUM(Q395:AI395)&gt;0,"",IF(SUM(Q395:AI395)=0,IF(O395&gt;0,1,"")))</f>
        <v/>
      </c>
      <c r="Q395" s="16" t="n">
        <f aca="false">IF(O395="🐭 Mouse",2,"")</f>
        <v>2</v>
      </c>
      <c r="R395" s="16" t="str">
        <f aca="false">IF(O395="🕊 Pigeon",7,"")</f>
        <v/>
      </c>
      <c r="S395" s="16" t="str">
        <f aca="false">IF(O395="🐇 Rabbit",6,"")</f>
        <v/>
      </c>
      <c r="T395" s="16" t="str">
        <f aca="false">IF(O395="🍼 Mammal",16,"")</f>
        <v/>
      </c>
      <c r="U395" s="16" t="str">
        <f aca="false">IF(O395="🐀 Rat",1,"")</f>
        <v/>
      </c>
      <c r="V395" s="16" t="str">
        <f aca="false">IF(O395="🐕 Dog",3,"")</f>
        <v/>
      </c>
      <c r="W395" s="16" t="str">
        <f aca="false">IF(O395="🐹 Guinea Pig",8,"")</f>
        <v/>
      </c>
      <c r="X395" s="16" t="str">
        <f aca="false">IF(O395="🐔 Chicken",9,"")</f>
        <v/>
      </c>
      <c r="Y395" s="16" t="str">
        <f aca="false">IF(O395="🐵 Monkey",5,"")</f>
        <v/>
      </c>
      <c r="Z395" s="16" t="str">
        <f aca="false">IF(O395="🐸 Frog",10,"")</f>
        <v/>
      </c>
      <c r="AA395" s="16" t="str">
        <f aca="false">IF(O395="🐈 Cat",4,"")</f>
        <v/>
      </c>
      <c r="AB395" s="16" t="str">
        <f aca="false">IF(O395="Gecko",15,"")</f>
        <v/>
      </c>
      <c r="AC395" s="16" t="str">
        <f aca="false">IF(O395="Skink",14,"")</f>
        <v/>
      </c>
      <c r="AD395" s="16" t="str">
        <f aca="false">IF(O395="🐄 Cattle",17,"")</f>
        <v/>
      </c>
      <c r="AE395" s="16" t="str">
        <f aca="false">IF(O395="🐷 Pig",19,"")</f>
        <v/>
      </c>
      <c r="AF395" s="16" t="str">
        <f aca="false">IF(O395="Squirrel",11,"")</f>
        <v/>
      </c>
      <c r="AG395" s="16" t="str">
        <f aca="false">IF(O395="🐝 Honey Bee",20,"")</f>
        <v/>
      </c>
      <c r="AH395" s="16" t="str">
        <f aca="false">IF(O395="🦆 Duck",12,"")</f>
        <v/>
      </c>
      <c r="AI395" s="16" t="str">
        <f aca="false">IF(O395="🐦 Bird",13,"")</f>
        <v/>
      </c>
      <c r="AJ395" s="41" t="s">
        <v>499</v>
      </c>
      <c r="AK395" s="40" t="s">
        <v>500</v>
      </c>
      <c r="AL395" s="42" t="s">
        <v>50</v>
      </c>
      <c r="AM395" s="40" t="s">
        <v>51</v>
      </c>
      <c r="AN395" s="40"/>
    </row>
    <row r="396" customFormat="false" ht="15" hidden="false" customHeight="true" outlineLevel="0" collapsed="false">
      <c r="A396" s="38" t="s">
        <v>494</v>
      </c>
      <c r="B396" s="38" t="n">
        <v>32</v>
      </c>
      <c r="C396" s="32" t="n">
        <f aca="false">B396+IF(H396="IV",-0.2,IF(H396="IP",-0.1,IF(H396="IM",0.1,IF(H396="SC",0.2,IF(H396="IC (cerebral)",-0.3,0)))))</f>
        <v>32.2</v>
      </c>
      <c r="D396" s="33" t="n">
        <f aca="false">VALUE(MID(AJ396,1,FIND(" ",AJ396)))</f>
        <v>0.025</v>
      </c>
      <c r="E396" s="34" t="n">
        <f aca="false">IF(G396="LD50 (median)",1,IF(G396="LDLo (lowest)",0,IF(G396="LD",-1,"")))</f>
        <v>0</v>
      </c>
      <c r="F396" s="34" t="n">
        <f aca="false">IF(O396="🐀 Rat",1,IF(O396="🐭 Mouse",2,IF(O396="🐕 Dog",3,IF(O396="🐵 Monkey",5,IF(O396="🐈 Cat",4,IF(O396="🐇 Rabbit",6,IF(O396="🕊 Pigeon",7,IF(O396="🐹 Guinea Pig",8,IF(O396="🐔 Chicken",9,IF(O396="🐸 Frog",10,IF(O396="🍼 Mammal",10,0)))))))))))</f>
        <v>8</v>
      </c>
      <c r="G396" s="39" t="s">
        <v>53</v>
      </c>
      <c r="H396" s="39" t="s">
        <v>18</v>
      </c>
      <c r="I396" s="14" t="str">
        <f aca="false">IF(H396="IC",-0.3,"")</f>
        <v/>
      </c>
      <c r="J396" s="14" t="str">
        <f aca="false">IF(H396="IV",-0.2,"")</f>
        <v/>
      </c>
      <c r="K396" s="14" t="str">
        <f aca="false">IF(H396="IP",-0.1,"")</f>
        <v/>
      </c>
      <c r="L396" s="14" t="str">
        <f aca="false">IF(H396="IM",0.1,"")</f>
        <v/>
      </c>
      <c r="M396" s="14" t="n">
        <f aca="false">IF(H396="SC",0.2,"")</f>
        <v>0.2</v>
      </c>
      <c r="N396" s="15" t="str">
        <f aca="false">IF(H396="???",0.2,"")</f>
        <v/>
      </c>
      <c r="O396" s="40" t="s">
        <v>28</v>
      </c>
      <c r="P396" s="17" t="str">
        <f aca="false">IF(SUM(Q396:AI396)&gt;0,"",IF(SUM(Q396:AI396)=0,IF(O396&gt;0,1,"")))</f>
        <v/>
      </c>
      <c r="Q396" s="16" t="str">
        <f aca="false">IF(O396="🐭 Mouse",2,"")</f>
        <v/>
      </c>
      <c r="R396" s="16" t="str">
        <f aca="false">IF(O396="🕊 Pigeon",7,"")</f>
        <v/>
      </c>
      <c r="S396" s="16" t="str">
        <f aca="false">IF(O396="🐇 Rabbit",6,"")</f>
        <v/>
      </c>
      <c r="T396" s="16" t="str">
        <f aca="false">IF(O396="🍼 Mammal",16,"")</f>
        <v/>
      </c>
      <c r="U396" s="16" t="str">
        <f aca="false">IF(O396="🐀 Rat",1,"")</f>
        <v/>
      </c>
      <c r="V396" s="16" t="str">
        <f aca="false">IF(O396="🐕 Dog",3,"")</f>
        <v/>
      </c>
      <c r="W396" s="16" t="n">
        <f aca="false">IF(O396="🐹 Guinea Pig",8,"")</f>
        <v>8</v>
      </c>
      <c r="X396" s="16" t="str">
        <f aca="false">IF(O396="🐔 Chicken",9,"")</f>
        <v/>
      </c>
      <c r="Y396" s="16" t="str">
        <f aca="false">IF(O396="🐵 Monkey",5,"")</f>
        <v/>
      </c>
      <c r="Z396" s="16" t="str">
        <f aca="false">IF(O396="🐸 Frog",10,"")</f>
        <v/>
      </c>
      <c r="AA396" s="16" t="str">
        <f aca="false">IF(O396="🐈 Cat",4,"")</f>
        <v/>
      </c>
      <c r="AB396" s="16" t="str">
        <f aca="false">IF(O396="Gecko",15,"")</f>
        <v/>
      </c>
      <c r="AC396" s="16" t="str">
        <f aca="false">IF(O396="Skink",14,"")</f>
        <v/>
      </c>
      <c r="AD396" s="16" t="str">
        <f aca="false">IF(O396="🐄 Cattle",17,"")</f>
        <v/>
      </c>
      <c r="AE396" s="16" t="str">
        <f aca="false">IF(O396="🐷 Pig",19,"")</f>
        <v/>
      </c>
      <c r="AF396" s="16" t="str">
        <f aca="false">IF(O396="Squirrel",11,"")</f>
        <v/>
      </c>
      <c r="AG396" s="16" t="str">
        <f aca="false">IF(O396="🐝 Honey Bee",20,"")</f>
        <v/>
      </c>
      <c r="AH396" s="16" t="str">
        <f aca="false">IF(O396="🦆 Duck",12,"")</f>
        <v/>
      </c>
      <c r="AI396" s="16" t="str">
        <f aca="false">IF(O396="🐦 Bird",13,"")</f>
        <v/>
      </c>
      <c r="AJ396" s="41" t="s">
        <v>185</v>
      </c>
      <c r="AK396" s="40" t="s">
        <v>55</v>
      </c>
      <c r="AL396" s="42" t="s">
        <v>50</v>
      </c>
      <c r="AM396" s="40" t="s">
        <v>51</v>
      </c>
      <c r="AN396" s="40"/>
    </row>
    <row r="397" customFormat="false" ht="30.75" hidden="false" customHeight="false" outlineLevel="0" collapsed="false">
      <c r="A397" s="38" t="s">
        <v>501</v>
      </c>
      <c r="B397" s="38" t="n">
        <v>32</v>
      </c>
      <c r="C397" s="32" t="n">
        <f aca="false">B397+IF(H397="IV",-0.2,IF(H397="IP",-0.1,IF(H397="IM",0.1,IF(H397="SC",0.2,IF(H397="IC (cerebral)",-0.3,0)))))</f>
        <v>32.2</v>
      </c>
      <c r="D397" s="33" t="n">
        <f aca="false">VALUE(MID(AJ397,1,FIND(" ",AJ397)))</f>
        <v>0.05</v>
      </c>
      <c r="E397" s="34" t="n">
        <f aca="false">IF(G397="LD50 (median)",1,IF(G397="LDLo (lowest)",0,IF(G397="LD",-1,"")))</f>
        <v>1</v>
      </c>
      <c r="F397" s="34" t="n">
        <f aca="false">IF(O397="🐀 Rat",1,IF(O397="🐭 Mouse",2,IF(O397="🐕 Dog",3,IF(O397="🐵 Monkey",5,IF(O397="🐈 Cat",4,IF(O397="🐇 Rabbit",6,IF(O397="🕊 Pigeon",7,IF(O397="🐹 Guinea Pig",8,IF(O397="🐔 Chicken",9,IF(O397="🐸 Frog",10,IF(O397="🍼 Mammal",10,0)))))))))))</f>
        <v>2</v>
      </c>
      <c r="G397" s="39" t="s">
        <v>47</v>
      </c>
      <c r="H397" s="39" t="s">
        <v>18</v>
      </c>
      <c r="I397" s="14" t="str">
        <f aca="false">IF(H397="IC",-0.3,"")</f>
        <v/>
      </c>
      <c r="J397" s="14" t="str">
        <f aca="false">IF(H397="IV",-0.2,"")</f>
        <v/>
      </c>
      <c r="K397" s="14" t="str">
        <f aca="false">IF(H397="IP",-0.1,"")</f>
        <v/>
      </c>
      <c r="L397" s="14" t="str">
        <f aca="false">IF(H397="IM",0.1,"")</f>
        <v/>
      </c>
      <c r="M397" s="14" t="n">
        <f aca="false">IF(H397="SC",0.2,"")</f>
        <v>0.2</v>
      </c>
      <c r="N397" s="15" t="str">
        <f aca="false">IF(H397="???",0.2,"")</f>
        <v/>
      </c>
      <c r="O397" s="40" t="s">
        <v>22</v>
      </c>
      <c r="P397" s="17" t="str">
        <f aca="false">IF(SUM(Q397:AI397)&gt;0,"",IF(SUM(Q397:AI397)=0,IF(O397&gt;0,1,"")))</f>
        <v/>
      </c>
      <c r="Q397" s="16" t="n">
        <f aca="false">IF(O397="🐭 Mouse",2,"")</f>
        <v>2</v>
      </c>
      <c r="R397" s="16" t="str">
        <f aca="false">IF(O397="🕊 Pigeon",7,"")</f>
        <v/>
      </c>
      <c r="S397" s="16" t="str">
        <f aca="false">IF(O397="🐇 Rabbit",6,"")</f>
        <v/>
      </c>
      <c r="T397" s="16" t="str">
        <f aca="false">IF(O397="🍼 Mammal",16,"")</f>
        <v/>
      </c>
      <c r="U397" s="16" t="str">
        <f aca="false">IF(O397="🐀 Rat",1,"")</f>
        <v/>
      </c>
      <c r="V397" s="16" t="str">
        <f aca="false">IF(O397="🐕 Dog",3,"")</f>
        <v/>
      </c>
      <c r="W397" s="16" t="str">
        <f aca="false">IF(O397="🐹 Guinea Pig",8,"")</f>
        <v/>
      </c>
      <c r="X397" s="16" t="str">
        <f aca="false">IF(O397="🐔 Chicken",9,"")</f>
        <v/>
      </c>
      <c r="Y397" s="16" t="str">
        <f aca="false">IF(O397="🐵 Monkey",5,"")</f>
        <v/>
      </c>
      <c r="Z397" s="16" t="str">
        <f aca="false">IF(O397="🐸 Frog",10,"")</f>
        <v/>
      </c>
      <c r="AA397" s="16" t="str">
        <f aca="false">IF(O397="🐈 Cat",4,"")</f>
        <v/>
      </c>
      <c r="AB397" s="16" t="str">
        <f aca="false">IF(O397="Gecko",15,"")</f>
        <v/>
      </c>
      <c r="AC397" s="16" t="str">
        <f aca="false">IF(O397="Skink",14,"")</f>
        <v/>
      </c>
      <c r="AD397" s="16" t="str">
        <f aca="false">IF(O397="🐄 Cattle",17,"")</f>
        <v/>
      </c>
      <c r="AE397" s="16" t="str">
        <f aca="false">IF(O397="🐷 Pig",19,"")</f>
        <v/>
      </c>
      <c r="AF397" s="16" t="str">
        <f aca="false">IF(O397="Squirrel",11,"")</f>
        <v/>
      </c>
      <c r="AG397" s="16" t="str">
        <f aca="false">IF(O397="🐝 Honey Bee",20,"")</f>
        <v/>
      </c>
      <c r="AH397" s="16" t="str">
        <f aca="false">IF(O397="🦆 Duck",12,"")</f>
        <v/>
      </c>
      <c r="AI397" s="16" t="str">
        <f aca="false">IF(O397="🐦 Bird",13,"")</f>
        <v/>
      </c>
      <c r="AJ397" s="41" t="s">
        <v>80</v>
      </c>
      <c r="AK397" s="40" t="s">
        <v>502</v>
      </c>
      <c r="AL397" s="42" t="s">
        <v>503</v>
      </c>
      <c r="AM397" s="40" t="s">
        <v>51</v>
      </c>
      <c r="AN397" s="40"/>
    </row>
    <row r="398" customFormat="false" ht="30.75" hidden="false" customHeight="false" outlineLevel="0" collapsed="false">
      <c r="A398" s="38" t="s">
        <v>494</v>
      </c>
      <c r="B398" s="38" t="n">
        <v>32</v>
      </c>
      <c r="C398" s="32" t="n">
        <f aca="false">B398+IF(H398="IV",-0.2,IF(H398="IP",-0.1,IF(H398="IM",0.1,IF(H398="SC",0.2,IF(H398="IC (cerebral)",-0.3,0)))))</f>
        <v>32.2</v>
      </c>
      <c r="D398" s="33" t="n">
        <f aca="false">VALUE(MID(AJ398,1,FIND(" ",AJ398)))</f>
        <v>0.064</v>
      </c>
      <c r="E398" s="34" t="n">
        <f aca="false">IF(G398="LD50 (median)",1,IF(G398="LDLo (lowest)",0,IF(G398="LD",-1,"")))</f>
        <v>1</v>
      </c>
      <c r="F398" s="34" t="n">
        <f aca="false">IF(O398="🐀 Rat",1,IF(O398="🐭 Mouse",2,IF(O398="🐕 Dog",3,IF(O398="🐵 Monkey",5,IF(O398="🐈 Cat",4,IF(O398="🐇 Rabbit",6,IF(O398="🕊 Pigeon",7,IF(O398="🐹 Guinea Pig",8,IF(O398="🐔 Chicken",9,IF(O398="🐸 Frog",10,IF(O398="🍼 Mammal",10,0)))))))))))</f>
        <v>2</v>
      </c>
      <c r="G398" s="39" t="s">
        <v>47</v>
      </c>
      <c r="H398" s="39" t="s">
        <v>18</v>
      </c>
      <c r="I398" s="14" t="str">
        <f aca="false">IF(H398="IC",-0.3,"")</f>
        <v/>
      </c>
      <c r="J398" s="14" t="str">
        <f aca="false">IF(H398="IV",-0.2,"")</f>
        <v/>
      </c>
      <c r="K398" s="14" t="str">
        <f aca="false">IF(H398="IP",-0.1,"")</f>
        <v/>
      </c>
      <c r="L398" s="14" t="str">
        <f aca="false">IF(H398="IM",0.1,"")</f>
        <v/>
      </c>
      <c r="M398" s="14" t="n">
        <f aca="false">IF(H398="SC",0.2,"")</f>
        <v>0.2</v>
      </c>
      <c r="N398" s="15" t="str">
        <f aca="false">IF(H398="???",0.2,"")</f>
        <v/>
      </c>
      <c r="O398" s="40" t="s">
        <v>22</v>
      </c>
      <c r="P398" s="17" t="str">
        <f aca="false">IF(SUM(Q398:AI398)&gt;0,"",IF(SUM(Q398:AI398)=0,IF(O398&gt;0,1,"")))</f>
        <v/>
      </c>
      <c r="Q398" s="16" t="n">
        <f aca="false">IF(O398="🐭 Mouse",2,"")</f>
        <v>2</v>
      </c>
      <c r="R398" s="16" t="str">
        <f aca="false">IF(O398="🕊 Pigeon",7,"")</f>
        <v/>
      </c>
      <c r="S398" s="16" t="str">
        <f aca="false">IF(O398="🐇 Rabbit",6,"")</f>
        <v/>
      </c>
      <c r="T398" s="16" t="str">
        <f aca="false">IF(O398="🍼 Mammal",16,"")</f>
        <v/>
      </c>
      <c r="U398" s="16" t="str">
        <f aca="false">IF(O398="🐀 Rat",1,"")</f>
        <v/>
      </c>
      <c r="V398" s="16" t="str">
        <f aca="false">IF(O398="🐕 Dog",3,"")</f>
        <v/>
      </c>
      <c r="W398" s="16" t="str">
        <f aca="false">IF(O398="🐹 Guinea Pig",8,"")</f>
        <v/>
      </c>
      <c r="X398" s="16" t="str">
        <f aca="false">IF(O398="🐔 Chicken",9,"")</f>
        <v/>
      </c>
      <c r="Y398" s="16" t="str">
        <f aca="false">IF(O398="🐵 Monkey",5,"")</f>
        <v/>
      </c>
      <c r="Z398" s="16" t="str">
        <f aca="false">IF(O398="🐸 Frog",10,"")</f>
        <v/>
      </c>
      <c r="AA398" s="16" t="str">
        <f aca="false">IF(O398="🐈 Cat",4,"")</f>
        <v/>
      </c>
      <c r="AB398" s="16" t="str">
        <f aca="false">IF(O398="Gecko",15,"")</f>
        <v/>
      </c>
      <c r="AC398" s="16" t="str">
        <f aca="false">IF(O398="Skink",14,"")</f>
        <v/>
      </c>
      <c r="AD398" s="16" t="str">
        <f aca="false">IF(O398="🐄 Cattle",17,"")</f>
        <v/>
      </c>
      <c r="AE398" s="16" t="str">
        <f aca="false">IF(O398="🐷 Pig",19,"")</f>
        <v/>
      </c>
      <c r="AF398" s="16" t="str">
        <f aca="false">IF(O398="Squirrel",11,"")</f>
        <v/>
      </c>
      <c r="AG398" s="16" t="str">
        <f aca="false">IF(O398="🐝 Honey Bee",20,"")</f>
        <v/>
      </c>
      <c r="AH398" s="16" t="str">
        <f aca="false">IF(O398="🦆 Duck",12,"")</f>
        <v/>
      </c>
      <c r="AI398" s="16" t="str">
        <f aca="false">IF(O398="🐦 Bird",13,"")</f>
        <v/>
      </c>
      <c r="AJ398" s="41" t="s">
        <v>228</v>
      </c>
      <c r="AK398" s="40" t="s">
        <v>57</v>
      </c>
      <c r="AL398" s="42" t="s">
        <v>58</v>
      </c>
      <c r="AM398" s="40" t="s">
        <v>51</v>
      </c>
      <c r="AN398" s="40" t="s">
        <v>60</v>
      </c>
    </row>
    <row r="399" customFormat="false" ht="30.75" hidden="false" customHeight="false" outlineLevel="0" collapsed="false">
      <c r="A399" s="38" t="s">
        <v>494</v>
      </c>
      <c r="B399" s="38" t="n">
        <v>32</v>
      </c>
      <c r="C399" s="32" t="n">
        <f aca="false">B399+IF(H399="IV",-0.2,IF(H399="IP",-0.1,IF(H399="IM",0.1,IF(H399="SC",0.2,IF(H399="IC (cerebral)",-0.3,0)))))</f>
        <v>32.2</v>
      </c>
      <c r="D399" s="33" t="n">
        <f aca="false">VALUE(MID(AJ399,1,FIND(" ",AJ399)))</f>
        <v>0.064</v>
      </c>
      <c r="E399" s="34" t="n">
        <f aca="false">IF(G399="LD50 (median)",1,IF(G399="LDLo (lowest)",0,IF(G399="LD",-1,"")))</f>
        <v>1</v>
      </c>
      <c r="F399" s="34" t="n">
        <f aca="false">IF(O399="🐀 Rat",1,IF(O399="🐭 Mouse",2,IF(O399="🐕 Dog",3,IF(O399="🐵 Monkey",5,IF(O399="🐈 Cat",4,IF(O399="🐇 Rabbit",6,IF(O399="🕊 Pigeon",7,IF(O399="🐹 Guinea Pig",8,IF(O399="🐔 Chicken",9,IF(O399="🐸 Frog",10,IF(O399="🍼 Mammal",10,0)))))))))))</f>
        <v>2</v>
      </c>
      <c r="G399" s="39" t="s">
        <v>47</v>
      </c>
      <c r="H399" s="39" t="s">
        <v>18</v>
      </c>
      <c r="I399" s="14" t="str">
        <f aca="false">IF(H399="IC",-0.3,"")</f>
        <v/>
      </c>
      <c r="J399" s="14" t="str">
        <f aca="false">IF(H399="IV",-0.2,"")</f>
        <v/>
      </c>
      <c r="K399" s="14" t="str">
        <f aca="false">IF(H399="IP",-0.1,"")</f>
        <v/>
      </c>
      <c r="L399" s="14" t="str">
        <f aca="false">IF(H399="IM",0.1,"")</f>
        <v/>
      </c>
      <c r="M399" s="14" t="n">
        <f aca="false">IF(H399="SC",0.2,"")</f>
        <v>0.2</v>
      </c>
      <c r="N399" s="15" t="str">
        <f aca="false">IF(H399="???",0.2,"")</f>
        <v/>
      </c>
      <c r="O399" s="40" t="s">
        <v>22</v>
      </c>
      <c r="P399" s="17" t="str">
        <f aca="false">IF(SUM(Q399:AI399)&gt;0,"",IF(SUM(Q399:AI399)=0,IF(O399&gt;0,1,"")))</f>
        <v/>
      </c>
      <c r="Q399" s="16" t="n">
        <f aca="false">IF(O399="🐭 Mouse",2,"")</f>
        <v>2</v>
      </c>
      <c r="R399" s="16" t="str">
        <f aca="false">IF(O399="🕊 Pigeon",7,"")</f>
        <v/>
      </c>
      <c r="S399" s="16" t="str">
        <f aca="false">IF(O399="🐇 Rabbit",6,"")</f>
        <v/>
      </c>
      <c r="T399" s="16" t="str">
        <f aca="false">IF(O399="🍼 Mammal",16,"")</f>
        <v/>
      </c>
      <c r="U399" s="16" t="str">
        <f aca="false">IF(O399="🐀 Rat",1,"")</f>
        <v/>
      </c>
      <c r="V399" s="16" t="str">
        <f aca="false">IF(O399="🐕 Dog",3,"")</f>
        <v/>
      </c>
      <c r="W399" s="16" t="str">
        <f aca="false">IF(O399="🐹 Guinea Pig",8,"")</f>
        <v/>
      </c>
      <c r="X399" s="16" t="str">
        <f aca="false">IF(O399="🐔 Chicken",9,"")</f>
        <v/>
      </c>
      <c r="Y399" s="16" t="str">
        <f aca="false">IF(O399="🐵 Monkey",5,"")</f>
        <v/>
      </c>
      <c r="Z399" s="16" t="str">
        <f aca="false">IF(O399="🐸 Frog",10,"")</f>
        <v/>
      </c>
      <c r="AA399" s="16" t="str">
        <f aca="false">IF(O399="🐈 Cat",4,"")</f>
        <v/>
      </c>
      <c r="AB399" s="16" t="str">
        <f aca="false">IF(O399="Gecko",15,"")</f>
        <v/>
      </c>
      <c r="AC399" s="16" t="str">
        <f aca="false">IF(O399="Skink",14,"")</f>
        <v/>
      </c>
      <c r="AD399" s="16" t="str">
        <f aca="false">IF(O399="🐄 Cattle",17,"")</f>
        <v/>
      </c>
      <c r="AE399" s="16" t="str">
        <f aca="false">IF(O399="🐷 Pig",19,"")</f>
        <v/>
      </c>
      <c r="AF399" s="16" t="str">
        <f aca="false">IF(O399="Squirrel",11,"")</f>
        <v/>
      </c>
      <c r="AG399" s="16" t="str">
        <f aca="false">IF(O399="🐝 Honey Bee",20,"")</f>
        <v/>
      </c>
      <c r="AH399" s="16" t="str">
        <f aca="false">IF(O399="🦆 Duck",12,"")</f>
        <v/>
      </c>
      <c r="AI399" s="16" t="str">
        <f aca="false">IF(O399="🐦 Bird",13,"")</f>
        <v/>
      </c>
      <c r="AJ399" s="41" t="s">
        <v>228</v>
      </c>
      <c r="AK399" s="40" t="s">
        <v>61</v>
      </c>
      <c r="AL399" s="42" t="s">
        <v>50</v>
      </c>
      <c r="AM399" s="40" t="s">
        <v>51</v>
      </c>
      <c r="AN399" s="40"/>
    </row>
    <row r="400" customFormat="false" ht="30.75" hidden="false" customHeight="false" outlineLevel="0" collapsed="false">
      <c r="A400" s="38" t="s">
        <v>494</v>
      </c>
      <c r="B400" s="38" t="n">
        <v>32</v>
      </c>
      <c r="C400" s="32" t="n">
        <f aca="false">B400+IF(H400="IV",-0.2,IF(H400="IP",-0.1,IF(H400="IM",0.1,IF(H400="SC",0.2,IF(H400="IC (cerebral)",-0.3,0)))))</f>
        <v>31.9</v>
      </c>
      <c r="D400" s="33" t="n">
        <f aca="false">VALUE(MID(AJ400,1,FIND(" ",AJ400)))</f>
        <v>0.088</v>
      </c>
      <c r="E400" s="34" t="n">
        <f aca="false">IF(G400="LD50 (median)",1,IF(G400="LDLo (lowest)",0,IF(G400="LD",-1,"")))</f>
        <v>1</v>
      </c>
      <c r="F400" s="34" t="n">
        <f aca="false">IF(O400="🐀 Rat",1,IF(O400="🐭 Mouse",2,IF(O400="🐕 Dog",3,IF(O400="🐵 Monkey",5,IF(O400="🐈 Cat",4,IF(O400="🐇 Rabbit",6,IF(O400="🕊 Pigeon",7,IF(O400="🐹 Guinea Pig",8,IF(O400="🐔 Chicken",9,IF(O400="🐸 Frog",10,IF(O400="🍼 Mammal",10,0)))))))))))</f>
        <v>9</v>
      </c>
      <c r="G400" s="39" t="s">
        <v>47</v>
      </c>
      <c r="H400" s="39" t="s">
        <v>16</v>
      </c>
      <c r="I400" s="14" t="str">
        <f aca="false">IF(H400="IC",-0.3,"")</f>
        <v/>
      </c>
      <c r="J400" s="14" t="str">
        <f aca="false">IF(H400="IV",-0.2,"")</f>
        <v/>
      </c>
      <c r="K400" s="14" t="n">
        <f aca="false">IF(H400="IP",-0.1,"")</f>
        <v>-0.1</v>
      </c>
      <c r="L400" s="14" t="str">
        <f aca="false">IF(H400="IM",0.1,"")</f>
        <v/>
      </c>
      <c r="M400" s="14" t="str">
        <f aca="false">IF(H400="SC",0.2,"")</f>
        <v/>
      </c>
      <c r="N400" s="15" t="str">
        <f aca="false">IF(H400="???",0.2,"")</f>
        <v/>
      </c>
      <c r="O400" s="40" t="s">
        <v>29</v>
      </c>
      <c r="P400" s="17" t="str">
        <f aca="false">IF(SUM(Q400:AI400)&gt;0,"",IF(SUM(Q400:AI400)=0,IF(O400&gt;0,1,"")))</f>
        <v/>
      </c>
      <c r="Q400" s="16" t="str">
        <f aca="false">IF(O400="🐭 Mouse",2,"")</f>
        <v/>
      </c>
      <c r="R400" s="16" t="str">
        <f aca="false">IF(O400="🕊 Pigeon",7,"")</f>
        <v/>
      </c>
      <c r="S400" s="16" t="str">
        <f aca="false">IF(O400="🐇 Rabbit",6,"")</f>
        <v/>
      </c>
      <c r="T400" s="16" t="str">
        <f aca="false">IF(O400="🍼 Mammal",16,"")</f>
        <v/>
      </c>
      <c r="U400" s="16" t="str">
        <f aca="false">IF(O400="🐀 Rat",1,"")</f>
        <v/>
      </c>
      <c r="V400" s="16" t="str">
        <f aca="false">IF(O400="🐕 Dog",3,"")</f>
        <v/>
      </c>
      <c r="W400" s="16" t="str">
        <f aca="false">IF(O400="🐹 Guinea Pig",8,"")</f>
        <v/>
      </c>
      <c r="X400" s="16" t="n">
        <f aca="false">IF(O400="🐔 Chicken",9,"")</f>
        <v>9</v>
      </c>
      <c r="Y400" s="16" t="str">
        <f aca="false">IF(O400="🐵 Monkey",5,"")</f>
        <v/>
      </c>
      <c r="Z400" s="16" t="str">
        <f aca="false">IF(O400="🐸 Frog",10,"")</f>
        <v/>
      </c>
      <c r="AA400" s="16" t="str">
        <f aca="false">IF(O400="🐈 Cat",4,"")</f>
        <v/>
      </c>
      <c r="AB400" s="16" t="str">
        <f aca="false">IF(O400="Gecko",15,"")</f>
        <v/>
      </c>
      <c r="AC400" s="16" t="str">
        <f aca="false">IF(O400="Skink",14,"")</f>
        <v/>
      </c>
      <c r="AD400" s="16" t="str">
        <f aca="false">IF(O400="🐄 Cattle",17,"")</f>
        <v/>
      </c>
      <c r="AE400" s="16" t="str">
        <f aca="false">IF(O400="🐷 Pig",19,"")</f>
        <v/>
      </c>
      <c r="AF400" s="16" t="str">
        <f aca="false">IF(O400="Squirrel",11,"")</f>
        <v/>
      </c>
      <c r="AG400" s="16" t="str">
        <f aca="false">IF(O400="🐝 Honey Bee",20,"")</f>
        <v/>
      </c>
      <c r="AH400" s="16" t="str">
        <f aca="false">IF(O400="🦆 Duck",12,"")</f>
        <v/>
      </c>
      <c r="AI400" s="16" t="str">
        <f aca="false">IF(O400="🐦 Bird",13,"")</f>
        <v/>
      </c>
      <c r="AJ400" s="41" t="s">
        <v>504</v>
      </c>
      <c r="AK400" s="40" t="s">
        <v>505</v>
      </c>
      <c r="AL400" s="42" t="s">
        <v>50</v>
      </c>
      <c r="AM400" s="40" t="s">
        <v>51</v>
      </c>
      <c r="AN400" s="40"/>
    </row>
    <row r="401" customFormat="false" ht="30.75" hidden="false" customHeight="false" outlineLevel="0" collapsed="false">
      <c r="A401" s="38" t="s">
        <v>494</v>
      </c>
      <c r="B401" s="38" t="n">
        <v>32</v>
      </c>
      <c r="C401" s="32" t="n">
        <f aca="false">B401+IF(H401="IV",-0.2,IF(H401="IP",-0.1,IF(H401="IM",0.1,IF(H401="SC",0.2,IF(H401="IC (cerebral)",-0.3,0)))))</f>
        <v>32.2</v>
      </c>
      <c r="D401" s="33" t="n">
        <f aca="false">VALUE(MID(AJ401,1,FIND(" ",AJ401)))</f>
        <v>0.099</v>
      </c>
      <c r="E401" s="34" t="n">
        <f aca="false">IF(G401="LD50 (median)",1,IF(G401="LDLo (lowest)",0,IF(G401="LD",-1,"")))</f>
        <v>1</v>
      </c>
      <c r="F401" s="34" t="n">
        <f aca="false">IF(O401="🐀 Rat",1,IF(O401="🐭 Mouse",2,IF(O401="🐕 Dog",3,IF(O401="🐵 Monkey",5,IF(O401="🐈 Cat",4,IF(O401="🐇 Rabbit",6,IF(O401="🕊 Pigeon",7,IF(O401="🐹 Guinea Pig",8,IF(O401="🐔 Chicken",9,IF(O401="🐸 Frog",10,IF(O401="🍼 Mammal",10,0)))))))))))</f>
        <v>2</v>
      </c>
      <c r="G401" s="39" t="s">
        <v>47</v>
      </c>
      <c r="H401" s="39" t="s">
        <v>18</v>
      </c>
      <c r="I401" s="14" t="str">
        <f aca="false">IF(H401="IC",-0.3,"")</f>
        <v/>
      </c>
      <c r="J401" s="14" t="str">
        <f aca="false">IF(H401="IV",-0.2,"")</f>
        <v/>
      </c>
      <c r="K401" s="14" t="str">
        <f aca="false">IF(H401="IP",-0.1,"")</f>
        <v/>
      </c>
      <c r="L401" s="14" t="str">
        <f aca="false">IF(H401="IM",0.1,"")</f>
        <v/>
      </c>
      <c r="M401" s="14" t="n">
        <f aca="false">IF(H401="SC",0.2,"")</f>
        <v>0.2</v>
      </c>
      <c r="N401" s="15" t="str">
        <f aca="false">IF(H401="???",0.2,"")</f>
        <v/>
      </c>
      <c r="O401" s="40" t="s">
        <v>22</v>
      </c>
      <c r="P401" s="17" t="str">
        <f aca="false">IF(SUM(Q401:AI401)&gt;0,"",IF(SUM(Q401:AI401)=0,IF(O401&gt;0,1,"")))</f>
        <v/>
      </c>
      <c r="Q401" s="16" t="n">
        <f aca="false">IF(O401="🐭 Mouse",2,"")</f>
        <v>2</v>
      </c>
      <c r="R401" s="16" t="str">
        <f aca="false">IF(O401="🕊 Pigeon",7,"")</f>
        <v/>
      </c>
      <c r="S401" s="16" t="str">
        <f aca="false">IF(O401="🐇 Rabbit",6,"")</f>
        <v/>
      </c>
      <c r="T401" s="16" t="str">
        <f aca="false">IF(O401="🍼 Mammal",16,"")</f>
        <v/>
      </c>
      <c r="U401" s="16" t="str">
        <f aca="false">IF(O401="🐀 Rat",1,"")</f>
        <v/>
      </c>
      <c r="V401" s="16" t="str">
        <f aca="false">IF(O401="🐕 Dog",3,"")</f>
        <v/>
      </c>
      <c r="W401" s="16" t="str">
        <f aca="false">IF(O401="🐹 Guinea Pig",8,"")</f>
        <v/>
      </c>
      <c r="X401" s="16" t="str">
        <f aca="false">IF(O401="🐔 Chicken",9,"")</f>
        <v/>
      </c>
      <c r="Y401" s="16" t="str">
        <f aca="false">IF(O401="🐵 Monkey",5,"")</f>
        <v/>
      </c>
      <c r="Z401" s="16" t="str">
        <f aca="false">IF(O401="🐸 Frog",10,"")</f>
        <v/>
      </c>
      <c r="AA401" s="16" t="str">
        <f aca="false">IF(O401="🐈 Cat",4,"")</f>
        <v/>
      </c>
      <c r="AB401" s="16" t="str">
        <f aca="false">IF(O401="Gecko",15,"")</f>
        <v/>
      </c>
      <c r="AC401" s="16" t="str">
        <f aca="false">IF(O401="Skink",14,"")</f>
        <v/>
      </c>
      <c r="AD401" s="16" t="str">
        <f aca="false">IF(O401="🐄 Cattle",17,"")</f>
        <v/>
      </c>
      <c r="AE401" s="16" t="str">
        <f aca="false">IF(O401="🐷 Pig",19,"")</f>
        <v/>
      </c>
      <c r="AF401" s="16" t="str">
        <f aca="false">IF(O401="Squirrel",11,"")</f>
        <v/>
      </c>
      <c r="AG401" s="16" t="str">
        <f aca="false">IF(O401="🐝 Honey Bee",20,"")</f>
        <v/>
      </c>
      <c r="AH401" s="16" t="str">
        <f aca="false">IF(O401="🦆 Duck",12,"")</f>
        <v/>
      </c>
      <c r="AI401" s="16" t="str">
        <f aca="false">IF(O401="🐦 Bird",13,"")</f>
        <v/>
      </c>
      <c r="AJ401" s="41" t="s">
        <v>82</v>
      </c>
      <c r="AK401" s="40" t="s">
        <v>57</v>
      </c>
      <c r="AL401" s="42" t="s">
        <v>58</v>
      </c>
      <c r="AM401" s="40" t="s">
        <v>59</v>
      </c>
      <c r="AN401" s="40" t="s">
        <v>63</v>
      </c>
    </row>
    <row r="402" customFormat="false" ht="15" hidden="false" customHeight="true" outlineLevel="0" collapsed="false">
      <c r="A402" s="38" t="s">
        <v>494</v>
      </c>
      <c r="B402" s="38" t="n">
        <v>32</v>
      </c>
      <c r="C402" s="32" t="n">
        <f aca="false">B402+IF(H402="IV",-0.2,IF(H402="IP",-0.1,IF(H402="IM",0.1,IF(H402="SC",0.2,IF(H402="IC (cerebral)",-0.3,0)))))</f>
        <v>31.8</v>
      </c>
      <c r="D402" s="33" t="n">
        <f aca="false">VALUE(MID(AJ402,1,FIND(" ",AJ402)))</f>
        <v>0.155</v>
      </c>
      <c r="E402" s="34" t="n">
        <f aca="false">IF(G402="LD50 (median)",1,IF(G402="LDLo (lowest)",0,IF(G402="LD",-1,"")))</f>
        <v>1</v>
      </c>
      <c r="F402" s="34" t="n">
        <f aca="false">IF(O402="🐀 Rat",1,IF(O402="🐭 Mouse",2,IF(O402="🐕 Dog",3,IF(O402="🐵 Monkey",5,IF(O402="🐈 Cat",4,IF(O402="🐇 Rabbit",6,IF(O402="🕊 Pigeon",7,IF(O402="🐹 Guinea Pig",8,IF(O402="🐔 Chicken",9,IF(O402="🐸 Frog",10,IF(O402="🍼 Mammal",10,0)))))))))))</f>
        <v>2</v>
      </c>
      <c r="G402" s="39" t="s">
        <v>47</v>
      </c>
      <c r="H402" s="39" t="s">
        <v>15</v>
      </c>
      <c r="I402" s="14" t="str">
        <f aca="false">IF(H402="IC",-0.3,"")</f>
        <v/>
      </c>
      <c r="J402" s="14" t="n">
        <f aca="false">IF(H402="IV",-0.2,"")</f>
        <v>-0.2</v>
      </c>
      <c r="K402" s="14" t="str">
        <f aca="false">IF(H402="IP",-0.1,"")</f>
        <v/>
      </c>
      <c r="L402" s="14" t="str">
        <f aca="false">IF(H402="IM",0.1,"")</f>
        <v/>
      </c>
      <c r="M402" s="14" t="str">
        <f aca="false">IF(H402="SC",0.2,"")</f>
        <v/>
      </c>
      <c r="N402" s="15" t="str">
        <f aca="false">IF(H402="???",0.2,"")</f>
        <v/>
      </c>
      <c r="O402" s="40" t="s">
        <v>22</v>
      </c>
      <c r="P402" s="17" t="str">
        <f aca="false">IF(SUM(Q402:AI402)&gt;0,"",IF(SUM(Q402:AI402)=0,IF(O402&gt;0,1,"")))</f>
        <v/>
      </c>
      <c r="Q402" s="16" t="n">
        <f aca="false">IF(O402="🐭 Mouse",2,"")</f>
        <v>2</v>
      </c>
      <c r="R402" s="16" t="str">
        <f aca="false">IF(O402="🕊 Pigeon",7,"")</f>
        <v/>
      </c>
      <c r="S402" s="16" t="str">
        <f aca="false">IF(O402="🐇 Rabbit",6,"")</f>
        <v/>
      </c>
      <c r="T402" s="16" t="str">
        <f aca="false">IF(O402="🍼 Mammal",16,"")</f>
        <v/>
      </c>
      <c r="U402" s="16" t="str">
        <f aca="false">IF(O402="🐀 Rat",1,"")</f>
        <v/>
      </c>
      <c r="V402" s="16" t="str">
        <f aca="false">IF(O402="🐕 Dog",3,"")</f>
        <v/>
      </c>
      <c r="W402" s="16" t="str">
        <f aca="false">IF(O402="🐹 Guinea Pig",8,"")</f>
        <v/>
      </c>
      <c r="X402" s="16" t="str">
        <f aca="false">IF(O402="🐔 Chicken",9,"")</f>
        <v/>
      </c>
      <c r="Y402" s="16" t="str">
        <f aca="false">IF(O402="🐵 Monkey",5,"")</f>
        <v/>
      </c>
      <c r="Z402" s="16" t="str">
        <f aca="false">IF(O402="🐸 Frog",10,"")</f>
        <v/>
      </c>
      <c r="AA402" s="16" t="str">
        <f aca="false">IF(O402="🐈 Cat",4,"")</f>
        <v/>
      </c>
      <c r="AB402" s="16" t="str">
        <f aca="false">IF(O402="Gecko",15,"")</f>
        <v/>
      </c>
      <c r="AC402" s="16" t="str">
        <f aca="false">IF(O402="Skink",14,"")</f>
        <v/>
      </c>
      <c r="AD402" s="16" t="str">
        <f aca="false">IF(O402="🐄 Cattle",17,"")</f>
        <v/>
      </c>
      <c r="AE402" s="16" t="str">
        <f aca="false">IF(O402="🐷 Pig",19,"")</f>
        <v/>
      </c>
      <c r="AF402" s="16" t="str">
        <f aca="false">IF(O402="Squirrel",11,"")</f>
        <v/>
      </c>
      <c r="AG402" s="16" t="str">
        <f aca="false">IF(O402="🐝 Honey Bee",20,"")</f>
        <v/>
      </c>
      <c r="AH402" s="16" t="str">
        <f aca="false">IF(O402="🦆 Duck",12,"")</f>
        <v/>
      </c>
      <c r="AI402" s="16" t="str">
        <f aca="false">IF(O402="🐦 Bird",13,"")</f>
        <v/>
      </c>
      <c r="AJ402" s="41" t="s">
        <v>493</v>
      </c>
      <c r="AK402" s="40"/>
      <c r="AL402" s="42" t="s">
        <v>76</v>
      </c>
      <c r="AM402" s="40" t="s">
        <v>59</v>
      </c>
      <c r="AN402" s="40" t="s">
        <v>91</v>
      </c>
    </row>
    <row r="403" customFormat="false" ht="15.75" hidden="false" customHeight="false" outlineLevel="0" collapsed="false">
      <c r="C403" s="32"/>
      <c r="D403" s="33"/>
      <c r="E403" s="34"/>
      <c r="F403" s="34"/>
      <c r="G403" s="0"/>
      <c r="H403" s="0"/>
      <c r="I403" s="14" t="str">
        <f aca="false">IF(H403="IC",-0.3,"")</f>
        <v/>
      </c>
      <c r="J403" s="14" t="str">
        <f aca="false">IF(H403="IV",-0.2,"")</f>
        <v/>
      </c>
      <c r="K403" s="14" t="str">
        <f aca="false">IF(H403="IP",-0.1,"")</f>
        <v/>
      </c>
      <c r="L403" s="14" t="str">
        <f aca="false">IF(H403="IM",0.1,"")</f>
        <v/>
      </c>
      <c r="M403" s="14" t="str">
        <f aca="false">IF(H403="SC",0.2,"")</f>
        <v/>
      </c>
      <c r="N403" s="15" t="str">
        <f aca="false">IF(H403="???",0.2,"")</f>
        <v/>
      </c>
      <c r="O403" s="0"/>
      <c r="P403" s="17" t="str">
        <f aca="false">IF(SUM(Q403:AI403)&gt;0,"",IF(SUM(Q403:AI403)=0,IF(O403&gt;0,1,"")))</f>
        <v/>
      </c>
      <c r="Q403" s="16" t="str">
        <f aca="false">IF(O403="🐭 Mouse",2,"")</f>
        <v/>
      </c>
      <c r="R403" s="16" t="str">
        <f aca="false">IF(O403="🕊 Pigeon",7,"")</f>
        <v/>
      </c>
      <c r="S403" s="16" t="str">
        <f aca="false">IF(O403="🐇 Rabbit",6,"")</f>
        <v/>
      </c>
      <c r="T403" s="16" t="str">
        <f aca="false">IF(O403="🍼 Mammal",16,"")</f>
        <v/>
      </c>
      <c r="U403" s="16" t="str">
        <f aca="false">IF(O403="🐀 Rat",1,"")</f>
        <v/>
      </c>
      <c r="V403" s="16" t="str">
        <f aca="false">IF(O403="🐕 Dog",3,"")</f>
        <v/>
      </c>
      <c r="W403" s="16" t="str">
        <f aca="false">IF(O403="🐹 Guinea Pig",8,"")</f>
        <v/>
      </c>
      <c r="X403" s="16" t="str">
        <f aca="false">IF(O403="🐔 Chicken",9,"")</f>
        <v/>
      </c>
      <c r="Y403" s="16" t="str">
        <f aca="false">IF(O403="🐵 Monkey",5,"")</f>
        <v/>
      </c>
      <c r="Z403" s="16" t="str">
        <f aca="false">IF(O403="🐸 Frog",10,"")</f>
        <v/>
      </c>
      <c r="AA403" s="16" t="str">
        <f aca="false">IF(O403="🐈 Cat",4,"")</f>
        <v/>
      </c>
      <c r="AB403" s="16" t="str">
        <f aca="false">IF(O403="Gecko",15,"")</f>
        <v/>
      </c>
      <c r="AC403" s="16" t="str">
        <f aca="false">IF(O403="Skink",14,"")</f>
        <v/>
      </c>
      <c r="AD403" s="16" t="str">
        <f aca="false">IF(O403="🐄 Cattle",17,"")</f>
        <v/>
      </c>
      <c r="AE403" s="16" t="str">
        <f aca="false">IF(O403="🐷 Pig",19,"")</f>
        <v/>
      </c>
      <c r="AF403" s="16" t="str">
        <f aca="false">IF(O403="Squirrel",11,"")</f>
        <v/>
      </c>
      <c r="AG403" s="16" t="str">
        <f aca="false">IF(O403="🐝 Honey Bee",20,"")</f>
        <v/>
      </c>
      <c r="AH403" s="16" t="str">
        <f aca="false">IF(O403="🦆 Duck",12,"")</f>
        <v/>
      </c>
      <c r="AI403" s="16" t="str">
        <f aca="false">IF(O403="🐦 Bird",13,"")</f>
        <v/>
      </c>
      <c r="AJ403" s="0"/>
      <c r="AK403" s="0"/>
      <c r="AL403" s="0"/>
      <c r="AM403" s="0"/>
      <c r="AN403" s="0"/>
    </row>
    <row r="404" customFormat="false" ht="30.75" hidden="false" customHeight="false" outlineLevel="0" collapsed="false">
      <c r="A404" s="43" t="s">
        <v>506</v>
      </c>
      <c r="B404" s="43" t="n">
        <v>33</v>
      </c>
      <c r="C404" s="32" t="n">
        <f aca="false">B404+IF(H404="IV",-0.2,IF(H404="IP",-0.1,IF(H404="IM",0.1,IF(H404="SC",0.2,IF(H404="IC (cerebral)",-0.3,0)))))</f>
        <v>32.8</v>
      </c>
      <c r="D404" s="33" t="n">
        <f aca="false">VALUE(MID(AJ404,1,FIND(" ",AJ404)))</f>
        <v>0.05</v>
      </c>
      <c r="E404" s="34" t="n">
        <f aca="false">IF(G404="LD50 (median)",1,IF(G404="LDLo (lowest)",0,IF(G404="LD",-1,"")))</f>
        <v>0</v>
      </c>
      <c r="F404" s="34" t="n">
        <f aca="false">IF(O404="🐀 Rat",1,IF(O404="🐭 Mouse",2,IF(O404="🐕 Dog",3,IF(O404="🐵 Monkey",5,IF(O404="🐈 Cat",4,IF(O404="🐇 Rabbit",6,IF(O404="🕊 Pigeon",7,IF(O404="🐹 Guinea Pig",8,IF(O404="🐔 Chicken",9,IF(O404="🐸 Frog",10,IF(O404="🍼 Mammal",10,0)))))))))))</f>
        <v>3</v>
      </c>
      <c r="G404" s="44" t="s">
        <v>53</v>
      </c>
      <c r="H404" s="44" t="s">
        <v>15</v>
      </c>
      <c r="I404" s="14" t="str">
        <f aca="false">IF(H404="IC",-0.3,"")</f>
        <v/>
      </c>
      <c r="J404" s="14" t="n">
        <f aca="false">IF(H404="IV",-0.2,"")</f>
        <v>-0.2</v>
      </c>
      <c r="K404" s="14" t="str">
        <f aca="false">IF(H404="IP",-0.1,"")</f>
        <v/>
      </c>
      <c r="L404" s="14" t="str">
        <f aca="false">IF(H404="IM",0.1,"")</f>
        <v/>
      </c>
      <c r="M404" s="14" t="str">
        <f aca="false">IF(H404="SC",0.2,"")</f>
        <v/>
      </c>
      <c r="N404" s="15" t="str">
        <f aca="false">IF(H404="???",0.2,"")</f>
        <v/>
      </c>
      <c r="O404" s="45" t="s">
        <v>27</v>
      </c>
      <c r="P404" s="17" t="str">
        <f aca="false">IF(SUM(Q404:AI404)&gt;0,"",IF(SUM(Q404:AI404)=0,IF(O404&gt;0,1,"")))</f>
        <v/>
      </c>
      <c r="Q404" s="16" t="str">
        <f aca="false">IF(O404="🐭 Mouse",2,"")</f>
        <v/>
      </c>
      <c r="R404" s="16" t="str">
        <f aca="false">IF(O404="🕊 Pigeon",7,"")</f>
        <v/>
      </c>
      <c r="S404" s="16" t="str">
        <f aca="false">IF(O404="🐇 Rabbit",6,"")</f>
        <v/>
      </c>
      <c r="T404" s="16" t="str">
        <f aca="false">IF(O404="🍼 Mammal",16,"")</f>
        <v/>
      </c>
      <c r="U404" s="16" t="str">
        <f aca="false">IF(O404="🐀 Rat",1,"")</f>
        <v/>
      </c>
      <c r="V404" s="16" t="n">
        <f aca="false">IF(O404="🐕 Dog",3,"")</f>
        <v>3</v>
      </c>
      <c r="W404" s="16" t="str">
        <f aca="false">IF(O404="🐹 Guinea Pig",8,"")</f>
        <v/>
      </c>
      <c r="X404" s="16" t="str">
        <f aca="false">IF(O404="🐔 Chicken",9,"")</f>
        <v/>
      </c>
      <c r="Y404" s="16" t="str">
        <f aca="false">IF(O404="🐵 Monkey",5,"")</f>
        <v/>
      </c>
      <c r="Z404" s="16" t="str">
        <f aca="false">IF(O404="🐸 Frog",10,"")</f>
        <v/>
      </c>
      <c r="AA404" s="16" t="str">
        <f aca="false">IF(O404="🐈 Cat",4,"")</f>
        <v/>
      </c>
      <c r="AB404" s="16" t="str">
        <f aca="false">IF(O404="Gecko",15,"")</f>
        <v/>
      </c>
      <c r="AC404" s="16" t="str">
        <f aca="false">IF(O404="Skink",14,"")</f>
        <v/>
      </c>
      <c r="AD404" s="16" t="str">
        <f aca="false">IF(O404="🐄 Cattle",17,"")</f>
        <v/>
      </c>
      <c r="AE404" s="16" t="str">
        <f aca="false">IF(O404="🐷 Pig",19,"")</f>
        <v/>
      </c>
      <c r="AF404" s="16" t="str">
        <f aca="false">IF(O404="Squirrel",11,"")</f>
        <v/>
      </c>
      <c r="AG404" s="16" t="str">
        <f aca="false">IF(O404="🐝 Honey Bee",20,"")</f>
        <v/>
      </c>
      <c r="AH404" s="16" t="str">
        <f aca="false">IF(O404="🦆 Duck",12,"")</f>
        <v/>
      </c>
      <c r="AI404" s="16" t="str">
        <f aca="false">IF(O404="🐦 Bird",13,"")</f>
        <v/>
      </c>
      <c r="AJ404" s="46" t="s">
        <v>80</v>
      </c>
      <c r="AK404" s="45" t="s">
        <v>507</v>
      </c>
      <c r="AL404" s="47" t="s">
        <v>50</v>
      </c>
      <c r="AM404" s="45" t="s">
        <v>51</v>
      </c>
      <c r="AN404" s="45"/>
    </row>
    <row r="405" customFormat="false" ht="30.75" hidden="false" customHeight="false" outlineLevel="0" collapsed="false">
      <c r="A405" s="43" t="s">
        <v>506</v>
      </c>
      <c r="B405" s="43" t="n">
        <v>33</v>
      </c>
      <c r="C405" s="32" t="n">
        <f aca="false">B405+IF(H405="IV",-0.2,IF(H405="IP",-0.1,IF(H405="IM",0.1,IF(H405="SC",0.2,IF(H405="IC (cerebral)",-0.3,0)))))</f>
        <v>33.1</v>
      </c>
      <c r="D405" s="33" t="n">
        <f aca="false">VALUE(MID(AJ405,1,FIND(" ",AJ405)))</f>
        <v>0.08</v>
      </c>
      <c r="E405" s="34" t="n">
        <f aca="false">IF(G405="LD50 (median)",1,IF(G405="LDLo (lowest)",0,IF(G405="LD",-1,"")))</f>
        <v>0</v>
      </c>
      <c r="F405" s="34" t="n">
        <f aca="false">IF(O405="🐀 Rat",1,IF(O405="🐭 Mouse",2,IF(O405="🐕 Dog",3,IF(O405="🐵 Monkey",5,IF(O405="🐈 Cat",4,IF(O405="🐇 Rabbit",6,IF(O405="🕊 Pigeon",7,IF(O405="🐹 Guinea Pig",8,IF(O405="🐔 Chicken",9,IF(O405="🐸 Frog",10,IF(O405="🍼 Mammal",10,0)))))))))))</f>
        <v>5</v>
      </c>
      <c r="G405" s="44" t="s">
        <v>53</v>
      </c>
      <c r="H405" s="44" t="s">
        <v>17</v>
      </c>
      <c r="I405" s="14" t="str">
        <f aca="false">IF(H405="IC",-0.3,"")</f>
        <v/>
      </c>
      <c r="J405" s="14" t="str">
        <f aca="false">IF(H405="IV",-0.2,"")</f>
        <v/>
      </c>
      <c r="K405" s="14" t="str">
        <f aca="false">IF(H405="IP",-0.1,"")</f>
        <v/>
      </c>
      <c r="L405" s="14" t="n">
        <f aca="false">IF(H405="IM",0.1,"")</f>
        <v>0.1</v>
      </c>
      <c r="M405" s="14" t="str">
        <f aca="false">IF(H405="SC",0.2,"")</f>
        <v/>
      </c>
      <c r="N405" s="15" t="str">
        <f aca="false">IF(H405="???",0.2,"")</f>
        <v/>
      </c>
      <c r="O405" s="45" t="s">
        <v>30</v>
      </c>
      <c r="P405" s="17" t="str">
        <f aca="false">IF(SUM(Q405:AI405)&gt;0,"",IF(SUM(Q405:AI405)=0,IF(O405&gt;0,1,"")))</f>
        <v/>
      </c>
      <c r="Q405" s="16" t="str">
        <f aca="false">IF(O405="🐭 Mouse",2,"")</f>
        <v/>
      </c>
      <c r="R405" s="16" t="str">
        <f aca="false">IF(O405="🕊 Pigeon",7,"")</f>
        <v/>
      </c>
      <c r="S405" s="16" t="str">
        <f aca="false">IF(O405="🐇 Rabbit",6,"")</f>
        <v/>
      </c>
      <c r="T405" s="16" t="str">
        <f aca="false">IF(O405="🍼 Mammal",16,"")</f>
        <v/>
      </c>
      <c r="U405" s="16" t="str">
        <f aca="false">IF(O405="🐀 Rat",1,"")</f>
        <v/>
      </c>
      <c r="V405" s="16" t="str">
        <f aca="false">IF(O405="🐕 Dog",3,"")</f>
        <v/>
      </c>
      <c r="W405" s="16" t="str">
        <f aca="false">IF(O405="🐹 Guinea Pig",8,"")</f>
        <v/>
      </c>
      <c r="X405" s="16" t="str">
        <f aca="false">IF(O405="🐔 Chicken",9,"")</f>
        <v/>
      </c>
      <c r="Y405" s="16" t="n">
        <f aca="false">IF(O405="🐵 Monkey",5,"")</f>
        <v>5</v>
      </c>
      <c r="Z405" s="16" t="str">
        <f aca="false">IF(O405="🐸 Frog",10,"")</f>
        <v/>
      </c>
      <c r="AA405" s="16" t="str">
        <f aca="false">IF(O405="🐈 Cat",4,"")</f>
        <v/>
      </c>
      <c r="AB405" s="16" t="str">
        <f aca="false">IF(O405="Gecko",15,"")</f>
        <v/>
      </c>
      <c r="AC405" s="16" t="str">
        <f aca="false">IF(O405="Skink",14,"")</f>
        <v/>
      </c>
      <c r="AD405" s="16" t="str">
        <f aca="false">IF(O405="🐄 Cattle",17,"")</f>
        <v/>
      </c>
      <c r="AE405" s="16" t="str">
        <f aca="false">IF(O405="🐷 Pig",19,"")</f>
        <v/>
      </c>
      <c r="AF405" s="16" t="str">
        <f aca="false">IF(O405="Squirrel",11,"")</f>
        <v/>
      </c>
      <c r="AG405" s="16" t="str">
        <f aca="false">IF(O405="🐝 Honey Bee",20,"")</f>
        <v/>
      </c>
      <c r="AH405" s="16" t="str">
        <f aca="false">IF(O405="🦆 Duck",12,"")</f>
        <v/>
      </c>
      <c r="AI405" s="16" t="str">
        <f aca="false">IF(O405="🐦 Bird",13,"")</f>
        <v/>
      </c>
      <c r="AJ405" s="46" t="s">
        <v>189</v>
      </c>
      <c r="AK405" s="45" t="s">
        <v>507</v>
      </c>
      <c r="AL405" s="47" t="s">
        <v>50</v>
      </c>
      <c r="AM405" s="45" t="s">
        <v>51</v>
      </c>
      <c r="AN405" s="45"/>
    </row>
    <row r="406" customFormat="false" ht="30" hidden="false" customHeight="true" outlineLevel="0" collapsed="false">
      <c r="A406" s="38" t="s">
        <v>506</v>
      </c>
      <c r="B406" s="43" t="n">
        <v>33</v>
      </c>
      <c r="C406" s="32" t="n">
        <f aca="false">B406+IF(H406="IV",-0.2,IF(H406="IP",-0.1,IF(H406="IM",0.1,IF(H406="SC",0.2,IF(H406="IC (cerebral)",-0.3,0)))))</f>
        <v>32.8</v>
      </c>
      <c r="D406" s="33" t="n">
        <f aca="false">VALUE(MID(AJ406,1,FIND(" ",AJ406)))</f>
        <v>0.16</v>
      </c>
      <c r="E406" s="34" t="n">
        <f aca="false">IF(G406="LD50 (median)",1,IF(G406="LDLo (lowest)",0,IF(G406="LD",-1,"")))</f>
        <v>1</v>
      </c>
      <c r="F406" s="34" t="n">
        <f aca="false">IF(O406="🐀 Rat",1,IF(O406="🐭 Mouse",2,IF(O406="🐕 Dog",3,IF(O406="🐵 Monkey",5,IF(O406="🐈 Cat",4,IF(O406="🐇 Rabbit",6,IF(O406="🕊 Pigeon",7,IF(O406="🐹 Guinea Pig",8,IF(O406="🐔 Chicken",9,IF(O406="🐸 Frog",10,IF(O406="🍼 Mammal",10,0)))))))))))</f>
        <v>2</v>
      </c>
      <c r="G406" s="39" t="s">
        <v>47</v>
      </c>
      <c r="H406" s="39" t="s">
        <v>15</v>
      </c>
      <c r="I406" s="14" t="str">
        <f aca="false">IF(H406="IC",-0.3,"")</f>
        <v/>
      </c>
      <c r="J406" s="14" t="n">
        <f aca="false">IF(H406="IV",-0.2,"")</f>
        <v>-0.2</v>
      </c>
      <c r="K406" s="14" t="str">
        <f aca="false">IF(H406="IP",-0.1,"")</f>
        <v/>
      </c>
      <c r="L406" s="14" t="str">
        <f aca="false">IF(H406="IM",0.1,"")</f>
        <v/>
      </c>
      <c r="M406" s="14" t="str">
        <f aca="false">IF(H406="SC",0.2,"")</f>
        <v/>
      </c>
      <c r="N406" s="15" t="str">
        <f aca="false">IF(H406="???",0.2,"")</f>
        <v/>
      </c>
      <c r="O406" s="40" t="s">
        <v>22</v>
      </c>
      <c r="P406" s="17" t="str">
        <f aca="false">IF(SUM(Q406:AI406)&gt;0,"",IF(SUM(Q406:AI406)=0,IF(O406&gt;0,1,"")))</f>
        <v/>
      </c>
      <c r="Q406" s="16" t="n">
        <f aca="false">IF(O406="🐭 Mouse",2,"")</f>
        <v>2</v>
      </c>
      <c r="R406" s="16" t="str">
        <f aca="false">IF(O406="🕊 Pigeon",7,"")</f>
        <v/>
      </c>
      <c r="S406" s="16" t="str">
        <f aca="false">IF(O406="🐇 Rabbit",6,"")</f>
        <v/>
      </c>
      <c r="T406" s="16" t="str">
        <f aca="false">IF(O406="🍼 Mammal",16,"")</f>
        <v/>
      </c>
      <c r="U406" s="16" t="str">
        <f aca="false">IF(O406="🐀 Rat",1,"")</f>
        <v/>
      </c>
      <c r="V406" s="16" t="str">
        <f aca="false">IF(O406="🐕 Dog",3,"")</f>
        <v/>
      </c>
      <c r="W406" s="16" t="str">
        <f aca="false">IF(O406="🐹 Guinea Pig",8,"")</f>
        <v/>
      </c>
      <c r="X406" s="16" t="str">
        <f aca="false">IF(O406="🐔 Chicken",9,"")</f>
        <v/>
      </c>
      <c r="Y406" s="16" t="str">
        <f aca="false">IF(O406="🐵 Monkey",5,"")</f>
        <v/>
      </c>
      <c r="Z406" s="16" t="str">
        <f aca="false">IF(O406="🐸 Frog",10,"")</f>
        <v/>
      </c>
      <c r="AA406" s="16" t="str">
        <f aca="false">IF(O406="🐈 Cat",4,"")</f>
        <v/>
      </c>
      <c r="AB406" s="16" t="str">
        <f aca="false">IF(O406="Gecko",15,"")</f>
        <v/>
      </c>
      <c r="AC406" s="16" t="str">
        <f aca="false">IF(O406="Skink",14,"")</f>
        <v/>
      </c>
      <c r="AD406" s="16" t="str">
        <f aca="false">IF(O406="🐄 Cattle",17,"")</f>
        <v/>
      </c>
      <c r="AE406" s="16" t="str">
        <f aca="false">IF(O406="🐷 Pig",19,"")</f>
        <v/>
      </c>
      <c r="AF406" s="16" t="str">
        <f aca="false">IF(O406="Squirrel",11,"")</f>
        <v/>
      </c>
      <c r="AG406" s="16" t="str">
        <f aca="false">IF(O406="🐝 Honey Bee",20,"")</f>
        <v/>
      </c>
      <c r="AH406" s="16" t="str">
        <f aca="false">IF(O406="🦆 Duck",12,"")</f>
        <v/>
      </c>
      <c r="AI406" s="16" t="str">
        <f aca="false">IF(O406="🐦 Bird",13,"")</f>
        <v/>
      </c>
      <c r="AJ406" s="41" t="s">
        <v>337</v>
      </c>
      <c r="AK406" s="40" t="s">
        <v>508</v>
      </c>
      <c r="AL406" s="42" t="s">
        <v>50</v>
      </c>
      <c r="AM406" s="40" t="s">
        <v>51</v>
      </c>
      <c r="AN406" s="40"/>
    </row>
    <row r="407" customFormat="false" ht="30" hidden="false" customHeight="true" outlineLevel="0" collapsed="false">
      <c r="A407" s="38" t="s">
        <v>506</v>
      </c>
      <c r="B407" s="43" t="n">
        <v>33</v>
      </c>
      <c r="C407" s="32" t="n">
        <f aca="false">B407+IF(H407="IV",-0.2,IF(H407="IP",-0.1,IF(H407="IM",0.1,IF(H407="SC",0.2,IF(H407="IC (cerebral)",-0.3,0)))))</f>
        <v>33.1</v>
      </c>
      <c r="D407" s="33" t="n">
        <f aca="false">VALUE(MID(AJ407,1,FIND(" ",AJ407)))</f>
        <v>0.17</v>
      </c>
      <c r="E407" s="34" t="n">
        <f aca="false">IF(G407="LD50 (median)",1,IF(G407="LDLo (lowest)",0,IF(G407="LD",-1,"")))</f>
        <v>1</v>
      </c>
      <c r="F407" s="34" t="n">
        <f aca="false">IF(O407="🐀 Rat",1,IF(O407="🐭 Mouse",2,IF(O407="🐕 Dog",3,IF(O407="🐵 Monkey",5,IF(O407="🐈 Cat",4,IF(O407="🐇 Rabbit",6,IF(O407="🕊 Pigeon",7,IF(O407="🐹 Guinea Pig",8,IF(O407="🐔 Chicken",9,IF(O407="🐸 Frog",10,IF(O407="🍼 Mammal",10,0)))))))))))</f>
        <v>2</v>
      </c>
      <c r="G407" s="39" t="s">
        <v>47</v>
      </c>
      <c r="H407" s="39" t="s">
        <v>17</v>
      </c>
      <c r="I407" s="14" t="str">
        <f aca="false">IF(H407="IC",-0.3,"")</f>
        <v/>
      </c>
      <c r="J407" s="14" t="str">
        <f aca="false">IF(H407="IV",-0.2,"")</f>
        <v/>
      </c>
      <c r="K407" s="14" t="str">
        <f aca="false">IF(H407="IP",-0.1,"")</f>
        <v/>
      </c>
      <c r="L407" s="14" t="n">
        <f aca="false">IF(H407="IM",0.1,"")</f>
        <v>0.1</v>
      </c>
      <c r="M407" s="14" t="str">
        <f aca="false">IF(H407="SC",0.2,"")</f>
        <v/>
      </c>
      <c r="N407" s="15" t="str">
        <f aca="false">IF(H407="???",0.2,"")</f>
        <v/>
      </c>
      <c r="O407" s="40" t="s">
        <v>22</v>
      </c>
      <c r="P407" s="17" t="str">
        <f aca="false">IF(SUM(Q407:AI407)&gt;0,"",IF(SUM(Q407:AI407)=0,IF(O407&gt;0,1,"")))</f>
        <v/>
      </c>
      <c r="Q407" s="16" t="n">
        <f aca="false">IF(O407="🐭 Mouse",2,"")</f>
        <v>2</v>
      </c>
      <c r="R407" s="16" t="str">
        <f aca="false">IF(O407="🕊 Pigeon",7,"")</f>
        <v/>
      </c>
      <c r="S407" s="16" t="str">
        <f aca="false">IF(O407="🐇 Rabbit",6,"")</f>
        <v/>
      </c>
      <c r="T407" s="16" t="str">
        <f aca="false">IF(O407="🍼 Mammal",16,"")</f>
        <v/>
      </c>
      <c r="U407" s="16" t="str">
        <f aca="false">IF(O407="🐀 Rat",1,"")</f>
        <v/>
      </c>
      <c r="V407" s="16" t="str">
        <f aca="false">IF(O407="🐕 Dog",3,"")</f>
        <v/>
      </c>
      <c r="W407" s="16" t="str">
        <f aca="false">IF(O407="🐹 Guinea Pig",8,"")</f>
        <v/>
      </c>
      <c r="X407" s="16" t="str">
        <f aca="false">IF(O407="🐔 Chicken",9,"")</f>
        <v/>
      </c>
      <c r="Y407" s="16" t="str">
        <f aca="false">IF(O407="🐵 Monkey",5,"")</f>
        <v/>
      </c>
      <c r="Z407" s="16" t="str">
        <f aca="false">IF(O407="🐸 Frog",10,"")</f>
        <v/>
      </c>
      <c r="AA407" s="16" t="str">
        <f aca="false">IF(O407="🐈 Cat",4,"")</f>
        <v/>
      </c>
      <c r="AB407" s="16" t="str">
        <f aca="false">IF(O407="Gecko",15,"")</f>
        <v/>
      </c>
      <c r="AC407" s="16" t="str">
        <f aca="false">IF(O407="Skink",14,"")</f>
        <v/>
      </c>
      <c r="AD407" s="16" t="str">
        <f aca="false">IF(O407="🐄 Cattle",17,"")</f>
        <v/>
      </c>
      <c r="AE407" s="16" t="str">
        <f aca="false">IF(O407="🐷 Pig",19,"")</f>
        <v/>
      </c>
      <c r="AF407" s="16" t="str">
        <f aca="false">IF(O407="Squirrel",11,"")</f>
        <v/>
      </c>
      <c r="AG407" s="16" t="str">
        <f aca="false">IF(O407="🐝 Honey Bee",20,"")</f>
        <v/>
      </c>
      <c r="AH407" s="16" t="str">
        <f aca="false">IF(O407="🦆 Duck",12,"")</f>
        <v/>
      </c>
      <c r="AI407" s="16" t="str">
        <f aca="false">IF(O407="🐦 Bird",13,"")</f>
        <v/>
      </c>
      <c r="AJ407" s="41" t="s">
        <v>509</v>
      </c>
      <c r="AK407" s="40"/>
      <c r="AL407" s="42" t="s">
        <v>510</v>
      </c>
      <c r="AM407" s="40" t="s">
        <v>158</v>
      </c>
      <c r="AN407" s="40"/>
    </row>
    <row r="408" customFormat="false" ht="30" hidden="false" customHeight="true" outlineLevel="0" collapsed="false">
      <c r="A408" s="38" t="s">
        <v>506</v>
      </c>
      <c r="B408" s="43" t="n">
        <v>33</v>
      </c>
      <c r="C408" s="32" t="n">
        <f aca="false">B408+IF(H408="IV",-0.2,IF(H408="IP",-0.1,IF(H408="IM",0.1,IF(H408="SC",0.2,IF(H408="IC (cerebral)",-0.3,0)))))</f>
        <v>33.1</v>
      </c>
      <c r="D408" s="33" t="n">
        <f aca="false">VALUE(MID(AJ408,1,FIND(" ",AJ408)))</f>
        <v>0.17</v>
      </c>
      <c r="E408" s="34" t="n">
        <f aca="false">IF(G408="LD50 (median)",1,IF(G408="LDLo (lowest)",0,IF(G408="LD",-1,"")))</f>
        <v>1</v>
      </c>
      <c r="F408" s="34" t="n">
        <f aca="false">IF(O408="🐀 Rat",1,IF(O408="🐭 Mouse",2,IF(O408="🐕 Dog",3,IF(O408="🐵 Monkey",5,IF(O408="🐈 Cat",4,IF(O408="🐇 Rabbit",6,IF(O408="🕊 Pigeon",7,IF(O408="🐹 Guinea Pig",8,IF(O408="🐔 Chicken",9,IF(O408="🐸 Frog",10,IF(O408="🍼 Mammal",10,0)))))))))))</f>
        <v>2</v>
      </c>
      <c r="G408" s="39" t="s">
        <v>47</v>
      </c>
      <c r="H408" s="39" t="s">
        <v>17</v>
      </c>
      <c r="I408" s="14" t="str">
        <f aca="false">IF(H408="IC",-0.3,"")</f>
        <v/>
      </c>
      <c r="J408" s="14" t="str">
        <f aca="false">IF(H408="IV",-0.2,"")</f>
        <v/>
      </c>
      <c r="K408" s="14" t="str">
        <f aca="false">IF(H408="IP",-0.1,"")</f>
        <v/>
      </c>
      <c r="L408" s="14" t="n">
        <f aca="false">IF(H408="IM",0.1,"")</f>
        <v>0.1</v>
      </c>
      <c r="M408" s="14" t="str">
        <f aca="false">IF(H408="SC",0.2,"")</f>
        <v/>
      </c>
      <c r="N408" s="15" t="str">
        <f aca="false">IF(H408="???",0.2,"")</f>
        <v/>
      </c>
      <c r="O408" s="40" t="s">
        <v>22</v>
      </c>
      <c r="P408" s="17" t="str">
        <f aca="false">IF(SUM(Q408:AI408)&gt;0,"",IF(SUM(Q408:AI408)=0,IF(O408&gt;0,1,"")))</f>
        <v/>
      </c>
      <c r="Q408" s="16" t="n">
        <f aca="false">IF(O408="🐭 Mouse",2,"")</f>
        <v>2</v>
      </c>
      <c r="R408" s="16" t="str">
        <f aca="false">IF(O408="🕊 Pigeon",7,"")</f>
        <v/>
      </c>
      <c r="S408" s="16" t="str">
        <f aca="false">IF(O408="🐇 Rabbit",6,"")</f>
        <v/>
      </c>
      <c r="T408" s="16" t="str">
        <f aca="false">IF(O408="🍼 Mammal",16,"")</f>
        <v/>
      </c>
      <c r="U408" s="16" t="str">
        <f aca="false">IF(O408="🐀 Rat",1,"")</f>
        <v/>
      </c>
      <c r="V408" s="16" t="str">
        <f aca="false">IF(O408="🐕 Dog",3,"")</f>
        <v/>
      </c>
      <c r="W408" s="16" t="str">
        <f aca="false">IF(O408="🐹 Guinea Pig",8,"")</f>
        <v/>
      </c>
      <c r="X408" s="16" t="str">
        <f aca="false">IF(O408="🐔 Chicken",9,"")</f>
        <v/>
      </c>
      <c r="Y408" s="16" t="str">
        <f aca="false">IF(O408="🐵 Monkey",5,"")</f>
        <v/>
      </c>
      <c r="Z408" s="16" t="str">
        <f aca="false">IF(O408="🐸 Frog",10,"")</f>
        <v/>
      </c>
      <c r="AA408" s="16" t="str">
        <f aca="false">IF(O408="🐈 Cat",4,"")</f>
        <v/>
      </c>
      <c r="AB408" s="16" t="str">
        <f aca="false">IF(O408="Gecko",15,"")</f>
        <v/>
      </c>
      <c r="AC408" s="16" t="str">
        <f aca="false">IF(O408="Skink",14,"")</f>
        <v/>
      </c>
      <c r="AD408" s="16" t="str">
        <f aca="false">IF(O408="🐄 Cattle",17,"")</f>
        <v/>
      </c>
      <c r="AE408" s="16" t="str">
        <f aca="false">IF(O408="🐷 Pig",19,"")</f>
        <v/>
      </c>
      <c r="AF408" s="16" t="str">
        <f aca="false">IF(O408="Squirrel",11,"")</f>
        <v/>
      </c>
      <c r="AG408" s="16" t="str">
        <f aca="false">IF(O408="🐝 Honey Bee",20,"")</f>
        <v/>
      </c>
      <c r="AH408" s="16" t="str">
        <f aca="false">IF(O408="🦆 Duck",12,"")</f>
        <v/>
      </c>
      <c r="AI408" s="16" t="str">
        <f aca="false">IF(O408="🐦 Bird",13,"")</f>
        <v/>
      </c>
      <c r="AJ408" s="41" t="s">
        <v>509</v>
      </c>
      <c r="AK408" s="40" t="s">
        <v>511</v>
      </c>
      <c r="AL408" s="42" t="s">
        <v>50</v>
      </c>
      <c r="AM408" s="40" t="s">
        <v>51</v>
      </c>
      <c r="AN408" s="40"/>
    </row>
    <row r="409" customFormat="false" ht="30.75" hidden="false" customHeight="false" outlineLevel="0" collapsed="false">
      <c r="A409" s="38" t="s">
        <v>506</v>
      </c>
      <c r="B409" s="43" t="n">
        <v>33</v>
      </c>
      <c r="C409" s="32" t="n">
        <f aca="false">B409+IF(H409="IV",-0.2,IF(H409="IP",-0.1,IF(H409="IM",0.1,IF(H409="SC",0.2,IF(H409="IC (cerebral)",-0.3,0)))))</f>
        <v>33.2</v>
      </c>
      <c r="D409" s="33" t="n">
        <f aca="false">VALUE(MID(AJ409,1,FIND(" ",AJ409)))</f>
        <v>0.179</v>
      </c>
      <c r="E409" s="34" t="n">
        <f aca="false">IF(G409="LD50 (median)",1,IF(G409="LDLo (lowest)",0,IF(G409="LD",-1,"")))</f>
        <v>1</v>
      </c>
      <c r="F409" s="34" t="n">
        <f aca="false">IF(O409="🐀 Rat",1,IF(O409="🐭 Mouse",2,IF(O409="🐕 Dog",3,IF(O409="🐵 Monkey",5,IF(O409="🐈 Cat",4,IF(O409="🐇 Rabbit",6,IF(O409="🕊 Pigeon",7,IF(O409="🐹 Guinea Pig",8,IF(O409="🐔 Chicken",9,IF(O409="🐸 Frog",10,IF(O409="🍼 Mammal",10,0)))))))))))</f>
        <v>2</v>
      </c>
      <c r="G409" s="39" t="s">
        <v>47</v>
      </c>
      <c r="H409" s="39" t="s">
        <v>18</v>
      </c>
      <c r="I409" s="14" t="str">
        <f aca="false">IF(H409="IC",-0.3,"")</f>
        <v/>
      </c>
      <c r="J409" s="14" t="str">
        <f aca="false">IF(H409="IV",-0.2,"")</f>
        <v/>
      </c>
      <c r="K409" s="14" t="str">
        <f aca="false">IF(H409="IP",-0.1,"")</f>
        <v/>
      </c>
      <c r="L409" s="14" t="str">
        <f aca="false">IF(H409="IM",0.1,"")</f>
        <v/>
      </c>
      <c r="M409" s="14" t="n">
        <f aca="false">IF(H409="SC",0.2,"")</f>
        <v>0.2</v>
      </c>
      <c r="N409" s="15" t="str">
        <f aca="false">IF(H409="???",0.2,"")</f>
        <v/>
      </c>
      <c r="O409" s="40" t="s">
        <v>22</v>
      </c>
      <c r="P409" s="17" t="str">
        <f aca="false">IF(SUM(Q409:AI409)&gt;0,"",IF(SUM(Q409:AI409)=0,IF(O409&gt;0,1,"")))</f>
        <v/>
      </c>
      <c r="Q409" s="16" t="n">
        <f aca="false">IF(O409="🐭 Mouse",2,"")</f>
        <v>2</v>
      </c>
      <c r="R409" s="16" t="str">
        <f aca="false">IF(O409="🕊 Pigeon",7,"")</f>
        <v/>
      </c>
      <c r="S409" s="16" t="str">
        <f aca="false">IF(O409="🐇 Rabbit",6,"")</f>
        <v/>
      </c>
      <c r="T409" s="16" t="str">
        <f aca="false">IF(O409="🍼 Mammal",16,"")</f>
        <v/>
      </c>
      <c r="U409" s="16" t="str">
        <f aca="false">IF(O409="🐀 Rat",1,"")</f>
        <v/>
      </c>
      <c r="V409" s="16" t="str">
        <f aca="false">IF(O409="🐕 Dog",3,"")</f>
        <v/>
      </c>
      <c r="W409" s="16" t="str">
        <f aca="false">IF(O409="🐹 Guinea Pig",8,"")</f>
        <v/>
      </c>
      <c r="X409" s="16" t="str">
        <f aca="false">IF(O409="🐔 Chicken",9,"")</f>
        <v/>
      </c>
      <c r="Y409" s="16" t="str">
        <f aca="false">IF(O409="🐵 Monkey",5,"")</f>
        <v/>
      </c>
      <c r="Z409" s="16" t="str">
        <f aca="false">IF(O409="🐸 Frog",10,"")</f>
        <v/>
      </c>
      <c r="AA409" s="16" t="str">
        <f aca="false">IF(O409="🐈 Cat",4,"")</f>
        <v/>
      </c>
      <c r="AB409" s="16" t="str">
        <f aca="false">IF(O409="Gecko",15,"")</f>
        <v/>
      </c>
      <c r="AC409" s="16" t="str">
        <f aca="false">IF(O409="Skink",14,"")</f>
        <v/>
      </c>
      <c r="AD409" s="16" t="str">
        <f aca="false">IF(O409="🐄 Cattle",17,"")</f>
        <v/>
      </c>
      <c r="AE409" s="16" t="str">
        <f aca="false">IF(O409="🐷 Pig",19,"")</f>
        <v/>
      </c>
      <c r="AF409" s="16" t="str">
        <f aca="false">IF(O409="Squirrel",11,"")</f>
        <v/>
      </c>
      <c r="AG409" s="16" t="str">
        <f aca="false">IF(O409="🐝 Honey Bee",20,"")</f>
        <v/>
      </c>
      <c r="AH409" s="16" t="str">
        <f aca="false">IF(O409="🦆 Duck",12,"")</f>
        <v/>
      </c>
      <c r="AI409" s="16" t="str">
        <f aca="false">IF(O409="🐦 Bird",13,"")</f>
        <v/>
      </c>
      <c r="AJ409" s="41" t="s">
        <v>512</v>
      </c>
      <c r="AK409" s="40"/>
      <c r="AL409" s="42" t="s">
        <v>510</v>
      </c>
      <c r="AM409" s="40" t="s">
        <v>513</v>
      </c>
      <c r="AN409" s="40" t="s">
        <v>514</v>
      </c>
    </row>
    <row r="410" customFormat="false" ht="30.75" hidden="false" customHeight="false" outlineLevel="0" collapsed="false">
      <c r="A410" s="38" t="s">
        <v>515</v>
      </c>
      <c r="B410" s="43" t="n">
        <v>33</v>
      </c>
      <c r="C410" s="32" t="n">
        <f aca="false">B410+IF(H410="IV",-0.2,IF(H410="IP",-0.1,IF(H410="IM",0.1,IF(H410="SC",0.2,IF(H410="IC (cerebral)",-0.3,0)))))</f>
        <v>33.2</v>
      </c>
      <c r="D410" s="33" t="n">
        <f aca="false">VALUE(MID(AJ410,1,FIND(" ",AJ410)))</f>
        <v>0.179</v>
      </c>
      <c r="E410" s="34" t="n">
        <f aca="false">IF(G410="LD50 (median)",1,IF(G410="LDLo (lowest)",0,IF(G410="LD",-1,"")))</f>
        <v>1</v>
      </c>
      <c r="F410" s="34" t="n">
        <f aca="false">IF(O410="🐀 Rat",1,IF(O410="🐭 Mouse",2,IF(O410="🐕 Dog",3,IF(O410="🐵 Monkey",5,IF(O410="🐈 Cat",4,IF(O410="🐇 Rabbit",6,IF(O410="🕊 Pigeon",7,IF(O410="🐹 Guinea Pig",8,IF(O410="🐔 Chicken",9,IF(O410="🐸 Frog",10,IF(O410="🍼 Mammal",10,0)))))))))))</f>
        <v>2</v>
      </c>
      <c r="G410" s="39" t="s">
        <v>47</v>
      </c>
      <c r="H410" s="39" t="s">
        <v>18</v>
      </c>
      <c r="I410" s="14" t="str">
        <f aca="false">IF(H410="IC",-0.3,"")</f>
        <v/>
      </c>
      <c r="J410" s="14" t="str">
        <f aca="false">IF(H410="IV",-0.2,"")</f>
        <v/>
      </c>
      <c r="K410" s="14" t="str">
        <f aca="false">IF(H410="IP",-0.1,"")</f>
        <v/>
      </c>
      <c r="L410" s="14" t="str">
        <f aca="false">IF(H410="IM",0.1,"")</f>
        <v/>
      </c>
      <c r="M410" s="14" t="n">
        <f aca="false">IF(H410="SC",0.2,"")</f>
        <v>0.2</v>
      </c>
      <c r="N410" s="15" t="str">
        <f aca="false">IF(H410="???",0.2,"")</f>
        <v/>
      </c>
      <c r="O410" s="40" t="s">
        <v>22</v>
      </c>
      <c r="P410" s="17" t="str">
        <f aca="false">IF(SUM(Q410:AI410)&gt;0,"",IF(SUM(Q410:AI410)=0,IF(O410&gt;0,1,"")))</f>
        <v/>
      </c>
      <c r="Q410" s="16" t="n">
        <f aca="false">IF(O410="🐭 Mouse",2,"")</f>
        <v>2</v>
      </c>
      <c r="R410" s="16" t="str">
        <f aca="false">IF(O410="🕊 Pigeon",7,"")</f>
        <v/>
      </c>
      <c r="S410" s="16" t="str">
        <f aca="false">IF(O410="🐇 Rabbit",6,"")</f>
        <v/>
      </c>
      <c r="T410" s="16" t="str">
        <f aca="false">IF(O410="🍼 Mammal",16,"")</f>
        <v/>
      </c>
      <c r="U410" s="16" t="str">
        <f aca="false">IF(O410="🐀 Rat",1,"")</f>
        <v/>
      </c>
      <c r="V410" s="16" t="str">
        <f aca="false">IF(O410="🐕 Dog",3,"")</f>
        <v/>
      </c>
      <c r="W410" s="16" t="str">
        <f aca="false">IF(O410="🐹 Guinea Pig",8,"")</f>
        <v/>
      </c>
      <c r="X410" s="16" t="str">
        <f aca="false">IF(O410="🐔 Chicken",9,"")</f>
        <v/>
      </c>
      <c r="Y410" s="16" t="str">
        <f aca="false">IF(O410="🐵 Monkey",5,"")</f>
        <v/>
      </c>
      <c r="Z410" s="16" t="str">
        <f aca="false">IF(O410="🐸 Frog",10,"")</f>
        <v/>
      </c>
      <c r="AA410" s="16" t="str">
        <f aca="false">IF(O410="🐈 Cat",4,"")</f>
        <v/>
      </c>
      <c r="AB410" s="16" t="str">
        <f aca="false">IF(O410="Gecko",15,"")</f>
        <v/>
      </c>
      <c r="AC410" s="16" t="str">
        <f aca="false">IF(O410="Skink",14,"")</f>
        <v/>
      </c>
      <c r="AD410" s="16" t="str">
        <f aca="false">IF(O410="🐄 Cattle",17,"")</f>
        <v/>
      </c>
      <c r="AE410" s="16" t="str">
        <f aca="false">IF(O410="🐷 Pig",19,"")</f>
        <v/>
      </c>
      <c r="AF410" s="16" t="str">
        <f aca="false">IF(O410="Squirrel",11,"")</f>
        <v/>
      </c>
      <c r="AG410" s="16" t="str">
        <f aca="false">IF(O410="🐝 Honey Bee",20,"")</f>
        <v/>
      </c>
      <c r="AH410" s="16" t="str">
        <f aca="false">IF(O410="🦆 Duck",12,"")</f>
        <v/>
      </c>
      <c r="AI410" s="16" t="str">
        <f aca="false">IF(O410="🐦 Bird",13,"")</f>
        <v/>
      </c>
      <c r="AJ410" s="41" t="s">
        <v>512</v>
      </c>
      <c r="AK410" s="40" t="s">
        <v>516</v>
      </c>
      <c r="AL410" s="42" t="s">
        <v>50</v>
      </c>
      <c r="AM410" s="40" t="s">
        <v>51</v>
      </c>
      <c r="AN410" s="40"/>
    </row>
    <row r="411" customFormat="false" ht="15.75" hidden="false" customHeight="false" outlineLevel="0" collapsed="false">
      <c r="C411" s="32"/>
      <c r="D411" s="33"/>
      <c r="E411" s="34"/>
      <c r="F411" s="34"/>
      <c r="G411" s="0"/>
      <c r="H411" s="0"/>
      <c r="I411" s="14" t="str">
        <f aca="false">IF(H411="IC",-0.3,"")</f>
        <v/>
      </c>
      <c r="J411" s="14" t="str">
        <f aca="false">IF(H411="IV",-0.2,"")</f>
        <v/>
      </c>
      <c r="K411" s="14" t="str">
        <f aca="false">IF(H411="IP",-0.1,"")</f>
        <v/>
      </c>
      <c r="L411" s="14" t="str">
        <f aca="false">IF(H411="IM",0.1,"")</f>
        <v/>
      </c>
      <c r="M411" s="14" t="str">
        <f aca="false">IF(H411="SC",0.2,"")</f>
        <v/>
      </c>
      <c r="N411" s="15" t="str">
        <f aca="false">IF(H411="???",0.2,"")</f>
        <v/>
      </c>
      <c r="O411" s="0"/>
      <c r="P411" s="17" t="str">
        <f aca="false">IF(SUM(Q411:AI411)&gt;0,"",IF(SUM(Q411:AI411)=0,IF(O411&gt;0,1,"")))</f>
        <v/>
      </c>
      <c r="Q411" s="16" t="str">
        <f aca="false">IF(O411="🐭 Mouse",2,"")</f>
        <v/>
      </c>
      <c r="R411" s="16" t="str">
        <f aca="false">IF(O411="🕊 Pigeon",7,"")</f>
        <v/>
      </c>
      <c r="S411" s="16" t="str">
        <f aca="false">IF(O411="🐇 Rabbit",6,"")</f>
        <v/>
      </c>
      <c r="T411" s="16" t="str">
        <f aca="false">IF(O411="🍼 Mammal",16,"")</f>
        <v/>
      </c>
      <c r="U411" s="16" t="str">
        <f aca="false">IF(O411="🐀 Rat",1,"")</f>
        <v/>
      </c>
      <c r="V411" s="16" t="str">
        <f aca="false">IF(O411="🐕 Dog",3,"")</f>
        <v/>
      </c>
      <c r="W411" s="16" t="str">
        <f aca="false">IF(O411="🐹 Guinea Pig",8,"")</f>
        <v/>
      </c>
      <c r="X411" s="16" t="str">
        <f aca="false">IF(O411="🐔 Chicken",9,"")</f>
        <v/>
      </c>
      <c r="Y411" s="16" t="str">
        <f aca="false">IF(O411="🐵 Monkey",5,"")</f>
        <v/>
      </c>
      <c r="Z411" s="16" t="str">
        <f aca="false">IF(O411="🐸 Frog",10,"")</f>
        <v/>
      </c>
      <c r="AA411" s="16" t="str">
        <f aca="false">IF(O411="🐈 Cat",4,"")</f>
        <v/>
      </c>
      <c r="AB411" s="16" t="str">
        <f aca="false">IF(O411="Gecko",15,"")</f>
        <v/>
      </c>
      <c r="AC411" s="16" t="str">
        <f aca="false">IF(O411="Skink",14,"")</f>
        <v/>
      </c>
      <c r="AD411" s="16" t="str">
        <f aca="false">IF(O411="🐄 Cattle",17,"")</f>
        <v/>
      </c>
      <c r="AE411" s="16" t="str">
        <f aca="false">IF(O411="🐷 Pig",19,"")</f>
        <v/>
      </c>
      <c r="AF411" s="16" t="str">
        <f aca="false">IF(O411="Squirrel",11,"")</f>
        <v/>
      </c>
      <c r="AG411" s="16" t="str">
        <f aca="false">IF(O411="🐝 Honey Bee",20,"")</f>
        <v/>
      </c>
      <c r="AH411" s="16" t="str">
        <f aca="false">IF(O411="🦆 Duck",12,"")</f>
        <v/>
      </c>
      <c r="AI411" s="16" t="str">
        <f aca="false">IF(O411="🐦 Bird",13,"")</f>
        <v/>
      </c>
      <c r="AJ411" s="0"/>
      <c r="AK411" s="0"/>
      <c r="AL411" s="0"/>
      <c r="AM411" s="0"/>
      <c r="AN411" s="0"/>
    </row>
    <row r="412" customFormat="false" ht="30.75" hidden="false" customHeight="false" outlineLevel="0" collapsed="false">
      <c r="A412" s="38" t="s">
        <v>517</v>
      </c>
      <c r="B412" s="38" t="n">
        <v>34</v>
      </c>
      <c r="C412" s="32" t="n">
        <f aca="false">B412+IF(H412="IV",-0.2,IF(H412="IP",-0.1,IF(H412="IM",0.1,IF(H412="SC",0.2,IF(H412="IC (cerebral)",-0.3,0)))))</f>
        <v>33.8</v>
      </c>
      <c r="D412" s="33" t="n">
        <f aca="false">VALUE(MID(AJ412,1,FIND(" ",AJ412)))</f>
        <v>0.164</v>
      </c>
      <c r="E412" s="34" t="n">
        <f aca="false">IF(G412="LD50 (median)",1,IF(G412="LDLo (lowest)",0,IF(G412="LD",-1,"")))</f>
        <v>1</v>
      </c>
      <c r="F412" s="34" t="n">
        <f aca="false">IF(O412="🐀 Rat",1,IF(O412="🐭 Mouse",2,IF(O412="🐕 Dog",3,IF(O412="🐵 Monkey",5,IF(O412="🐈 Cat",4,IF(O412="🐇 Rabbit",6,IF(O412="🕊 Pigeon",7,IF(O412="🐹 Guinea Pig",8,IF(O412="🐔 Chicken",9,IF(O412="🐸 Frog",10,IF(O412="🍼 Mammal",10,0)))))))))))</f>
        <v>2</v>
      </c>
      <c r="G412" s="39" t="s">
        <v>47</v>
      </c>
      <c r="H412" s="39" t="s">
        <v>15</v>
      </c>
      <c r="I412" s="14" t="str">
        <f aca="false">IF(H412="IC",-0.3,"")</f>
        <v/>
      </c>
      <c r="J412" s="14" t="n">
        <f aca="false">IF(H412="IV",-0.2,"")</f>
        <v>-0.2</v>
      </c>
      <c r="K412" s="14" t="str">
        <f aca="false">IF(H412="IP",-0.1,"")</f>
        <v/>
      </c>
      <c r="L412" s="14" t="str">
        <f aca="false">IF(H412="IM",0.1,"")</f>
        <v/>
      </c>
      <c r="M412" s="14" t="str">
        <f aca="false">IF(H412="SC",0.2,"")</f>
        <v/>
      </c>
      <c r="N412" s="15" t="str">
        <f aca="false">IF(H412="???",0.2,"")</f>
        <v/>
      </c>
      <c r="O412" s="40" t="s">
        <v>22</v>
      </c>
      <c r="P412" s="17" t="str">
        <f aca="false">IF(SUM(Q412:AI412)&gt;0,"",IF(SUM(Q412:AI412)=0,IF(O412&gt;0,1,"")))</f>
        <v/>
      </c>
      <c r="Q412" s="16" t="n">
        <f aca="false">IF(O412="🐭 Mouse",2,"")</f>
        <v>2</v>
      </c>
      <c r="R412" s="16" t="str">
        <f aca="false">IF(O412="🕊 Pigeon",7,"")</f>
        <v/>
      </c>
      <c r="S412" s="16" t="str">
        <f aca="false">IF(O412="🐇 Rabbit",6,"")</f>
        <v/>
      </c>
      <c r="T412" s="16" t="str">
        <f aca="false">IF(O412="🍼 Mammal",16,"")</f>
        <v/>
      </c>
      <c r="U412" s="16" t="str">
        <f aca="false">IF(O412="🐀 Rat",1,"")</f>
        <v/>
      </c>
      <c r="V412" s="16" t="str">
        <f aca="false">IF(O412="🐕 Dog",3,"")</f>
        <v/>
      </c>
      <c r="W412" s="16" t="str">
        <f aca="false">IF(O412="🐹 Guinea Pig",8,"")</f>
        <v/>
      </c>
      <c r="X412" s="16" t="str">
        <f aca="false">IF(O412="🐔 Chicken",9,"")</f>
        <v/>
      </c>
      <c r="Y412" s="16" t="str">
        <f aca="false">IF(O412="🐵 Monkey",5,"")</f>
        <v/>
      </c>
      <c r="Z412" s="16" t="str">
        <f aca="false">IF(O412="🐸 Frog",10,"")</f>
        <v/>
      </c>
      <c r="AA412" s="16" t="str">
        <f aca="false">IF(O412="🐈 Cat",4,"")</f>
        <v/>
      </c>
      <c r="AB412" s="16" t="str">
        <f aca="false">IF(O412="Gecko",15,"")</f>
        <v/>
      </c>
      <c r="AC412" s="16" t="str">
        <f aca="false">IF(O412="Skink",14,"")</f>
        <v/>
      </c>
      <c r="AD412" s="16" t="str">
        <f aca="false">IF(O412="🐄 Cattle",17,"")</f>
        <v/>
      </c>
      <c r="AE412" s="16" t="str">
        <f aca="false">IF(O412="🐷 Pig",19,"")</f>
        <v/>
      </c>
      <c r="AF412" s="16" t="str">
        <f aca="false">IF(O412="Squirrel",11,"")</f>
        <v/>
      </c>
      <c r="AG412" s="16" t="str">
        <f aca="false">IF(O412="🐝 Honey Bee",20,"")</f>
        <v/>
      </c>
      <c r="AH412" s="16" t="str">
        <f aca="false">IF(O412="🦆 Duck",12,"")</f>
        <v/>
      </c>
      <c r="AI412" s="16" t="str">
        <f aca="false">IF(O412="🐦 Bird",13,"")</f>
        <v/>
      </c>
      <c r="AJ412" s="41" t="s">
        <v>518</v>
      </c>
      <c r="AK412" s="40" t="s">
        <v>394</v>
      </c>
      <c r="AL412" s="42" t="s">
        <v>50</v>
      </c>
      <c r="AM412" s="40" t="s">
        <v>51</v>
      </c>
      <c r="AN412" s="40"/>
    </row>
    <row r="413" customFormat="false" ht="30.75" hidden="false" customHeight="false" outlineLevel="0" collapsed="false">
      <c r="A413" s="38" t="s">
        <v>517</v>
      </c>
      <c r="B413" s="38" t="n">
        <v>34</v>
      </c>
      <c r="C413" s="32" t="n">
        <f aca="false">B413+IF(H413="IV",-0.2,IF(H413="IP",-0.1,IF(H413="IM",0.1,IF(H413="SC",0.2,IF(H413="IC (cerebral)",-0.3,0)))))</f>
        <v>34.1</v>
      </c>
      <c r="D413" s="33" t="n">
        <f aca="false">VALUE(MID(AJ413,1,FIND(" ",AJ413)))</f>
        <v>0.25</v>
      </c>
      <c r="E413" s="34" t="n">
        <f aca="false">IF(G413="LD50 (median)",1,IF(G413="LDLo (lowest)",0,IF(G413="LD",-1,"")))</f>
        <v>1</v>
      </c>
      <c r="F413" s="34" t="n">
        <f aca="false">IF(O413="🐀 Rat",1,IF(O413="🐭 Mouse",2,IF(O413="🐕 Dog",3,IF(O413="🐵 Monkey",5,IF(O413="🐈 Cat",4,IF(O413="🐇 Rabbit",6,IF(O413="🕊 Pigeon",7,IF(O413="🐹 Guinea Pig",8,IF(O413="🐔 Chicken",9,IF(O413="🐸 Frog",10,IF(O413="🍼 Mammal",10,0)))))))))))</f>
        <v>2</v>
      </c>
      <c r="G413" s="39" t="s">
        <v>47</v>
      </c>
      <c r="H413" s="39" t="s">
        <v>17</v>
      </c>
      <c r="I413" s="14" t="str">
        <f aca="false">IF(H413="IC",-0.3,"")</f>
        <v/>
      </c>
      <c r="J413" s="14" t="str">
        <f aca="false">IF(H413="IV",-0.2,"")</f>
        <v/>
      </c>
      <c r="K413" s="14" t="str">
        <f aca="false">IF(H413="IP",-0.1,"")</f>
        <v/>
      </c>
      <c r="L413" s="14" t="n">
        <f aca="false">IF(H413="IM",0.1,"")</f>
        <v>0.1</v>
      </c>
      <c r="M413" s="14" t="str">
        <f aca="false">IF(H413="SC",0.2,"")</f>
        <v/>
      </c>
      <c r="N413" s="15" t="str">
        <f aca="false">IF(H413="???",0.2,"")</f>
        <v/>
      </c>
      <c r="O413" s="40" t="s">
        <v>22</v>
      </c>
      <c r="P413" s="17" t="str">
        <f aca="false">IF(SUM(Q413:AI413)&gt;0,"",IF(SUM(Q413:AI413)=0,IF(O413&gt;0,1,"")))</f>
        <v/>
      </c>
      <c r="Q413" s="16" t="n">
        <f aca="false">IF(O413="🐭 Mouse",2,"")</f>
        <v>2</v>
      </c>
      <c r="R413" s="16" t="str">
        <f aca="false">IF(O413="🕊 Pigeon",7,"")</f>
        <v/>
      </c>
      <c r="S413" s="16" t="str">
        <f aca="false">IF(O413="🐇 Rabbit",6,"")</f>
        <v/>
      </c>
      <c r="T413" s="16" t="str">
        <f aca="false">IF(O413="🍼 Mammal",16,"")</f>
        <v/>
      </c>
      <c r="U413" s="16" t="str">
        <f aca="false">IF(O413="🐀 Rat",1,"")</f>
        <v/>
      </c>
      <c r="V413" s="16" t="str">
        <f aca="false">IF(O413="🐕 Dog",3,"")</f>
        <v/>
      </c>
      <c r="W413" s="16" t="str">
        <f aca="false">IF(O413="🐹 Guinea Pig",8,"")</f>
        <v/>
      </c>
      <c r="X413" s="16" t="str">
        <f aca="false">IF(O413="🐔 Chicken",9,"")</f>
        <v/>
      </c>
      <c r="Y413" s="16" t="str">
        <f aca="false">IF(O413="🐵 Monkey",5,"")</f>
        <v/>
      </c>
      <c r="Z413" s="16" t="str">
        <f aca="false">IF(O413="🐸 Frog",10,"")</f>
        <v/>
      </c>
      <c r="AA413" s="16" t="str">
        <f aca="false">IF(O413="🐈 Cat",4,"")</f>
        <v/>
      </c>
      <c r="AB413" s="16" t="str">
        <f aca="false">IF(O413="Gecko",15,"")</f>
        <v/>
      </c>
      <c r="AC413" s="16" t="str">
        <f aca="false">IF(O413="Skink",14,"")</f>
        <v/>
      </c>
      <c r="AD413" s="16" t="str">
        <f aca="false">IF(O413="🐄 Cattle",17,"")</f>
        <v/>
      </c>
      <c r="AE413" s="16" t="str">
        <f aca="false">IF(O413="🐷 Pig",19,"")</f>
        <v/>
      </c>
      <c r="AF413" s="16" t="str">
        <f aca="false">IF(O413="Squirrel",11,"")</f>
        <v/>
      </c>
      <c r="AG413" s="16" t="str">
        <f aca="false">IF(O413="🐝 Honey Bee",20,"")</f>
        <v/>
      </c>
      <c r="AH413" s="16" t="str">
        <f aca="false">IF(O413="🦆 Duck",12,"")</f>
        <v/>
      </c>
      <c r="AI413" s="16" t="str">
        <f aca="false">IF(O413="🐦 Bird",13,"")</f>
        <v/>
      </c>
      <c r="AJ413" s="41" t="s">
        <v>241</v>
      </c>
      <c r="AK413" s="40" t="s">
        <v>490</v>
      </c>
      <c r="AL413" s="42" t="s">
        <v>50</v>
      </c>
      <c r="AM413" s="40" t="s">
        <v>51</v>
      </c>
      <c r="AN413" s="40"/>
    </row>
    <row r="414" customFormat="false" ht="45" hidden="false" customHeight="true" outlineLevel="0" collapsed="false">
      <c r="A414" s="38" t="s">
        <v>517</v>
      </c>
      <c r="B414" s="38" t="n">
        <v>34</v>
      </c>
      <c r="C414" s="32" t="n">
        <f aca="false">B414+IF(H414="IV",-0.2,IF(H414="IP",-0.1,IF(H414="IM",0.1,IF(H414="SC",0.2,IF(H414="IC (cerebral)",-0.3,0)))))</f>
        <v>34.2</v>
      </c>
      <c r="D414" s="33" t="n">
        <f aca="false">VALUE(MID(AJ414,1,FIND(" ",AJ414)))</f>
        <v>0.26</v>
      </c>
      <c r="E414" s="34" t="n">
        <f aca="false">IF(G414="LD50 (median)",1,IF(G414="LDLo (lowest)",0,IF(G414="LD",-1,"")))</f>
        <v>1</v>
      </c>
      <c r="F414" s="34" t="n">
        <f aca="false">IF(O414="🐀 Rat",1,IF(O414="🐭 Mouse",2,IF(O414="🐕 Dog",3,IF(O414="🐵 Monkey",5,IF(O414="🐈 Cat",4,IF(O414="🐇 Rabbit",6,IF(O414="🕊 Pigeon",7,IF(O414="🐹 Guinea Pig",8,IF(O414="🐔 Chicken",9,IF(O414="🐸 Frog",10,IF(O414="🍼 Mammal",10,0)))))))))))</f>
        <v>2</v>
      </c>
      <c r="G414" s="39" t="s">
        <v>47</v>
      </c>
      <c r="H414" s="39" t="s">
        <v>18</v>
      </c>
      <c r="I414" s="14" t="str">
        <f aca="false">IF(H414="IC",-0.3,"")</f>
        <v/>
      </c>
      <c r="J414" s="14" t="str">
        <f aca="false">IF(H414="IV",-0.2,"")</f>
        <v/>
      </c>
      <c r="K414" s="14" t="str">
        <f aca="false">IF(H414="IP",-0.1,"")</f>
        <v/>
      </c>
      <c r="L414" s="14" t="str">
        <f aca="false">IF(H414="IM",0.1,"")</f>
        <v/>
      </c>
      <c r="M414" s="14" t="n">
        <f aca="false">IF(H414="SC",0.2,"")</f>
        <v>0.2</v>
      </c>
      <c r="N414" s="15" t="str">
        <f aca="false">IF(H414="???",0.2,"")</f>
        <v/>
      </c>
      <c r="O414" s="40" t="s">
        <v>22</v>
      </c>
      <c r="P414" s="17" t="str">
        <f aca="false">IF(SUM(Q414:AI414)&gt;0,"",IF(SUM(Q414:AI414)=0,IF(O414&gt;0,1,"")))</f>
        <v/>
      </c>
      <c r="Q414" s="16" t="n">
        <f aca="false">IF(O414="🐭 Mouse",2,"")</f>
        <v>2</v>
      </c>
      <c r="R414" s="16" t="str">
        <f aca="false">IF(O414="🕊 Pigeon",7,"")</f>
        <v/>
      </c>
      <c r="S414" s="16" t="str">
        <f aca="false">IF(O414="🐇 Rabbit",6,"")</f>
        <v/>
      </c>
      <c r="T414" s="16" t="str">
        <f aca="false">IF(O414="🍼 Mammal",16,"")</f>
        <v/>
      </c>
      <c r="U414" s="16" t="str">
        <f aca="false">IF(O414="🐀 Rat",1,"")</f>
        <v/>
      </c>
      <c r="V414" s="16" t="str">
        <f aca="false">IF(O414="🐕 Dog",3,"")</f>
        <v/>
      </c>
      <c r="W414" s="16" t="str">
        <f aca="false">IF(O414="🐹 Guinea Pig",8,"")</f>
        <v/>
      </c>
      <c r="X414" s="16" t="str">
        <f aca="false">IF(O414="🐔 Chicken",9,"")</f>
        <v/>
      </c>
      <c r="Y414" s="16" t="str">
        <f aca="false">IF(O414="🐵 Monkey",5,"")</f>
        <v/>
      </c>
      <c r="Z414" s="16" t="str">
        <f aca="false">IF(O414="🐸 Frog",10,"")</f>
        <v/>
      </c>
      <c r="AA414" s="16" t="str">
        <f aca="false">IF(O414="🐈 Cat",4,"")</f>
        <v/>
      </c>
      <c r="AB414" s="16" t="str">
        <f aca="false">IF(O414="Gecko",15,"")</f>
        <v/>
      </c>
      <c r="AC414" s="16" t="str">
        <f aca="false">IF(O414="Skink",14,"")</f>
        <v/>
      </c>
      <c r="AD414" s="16" t="str">
        <f aca="false">IF(O414="🐄 Cattle",17,"")</f>
        <v/>
      </c>
      <c r="AE414" s="16" t="str">
        <f aca="false">IF(O414="🐷 Pig",19,"")</f>
        <v/>
      </c>
      <c r="AF414" s="16" t="str">
        <f aca="false">IF(O414="Squirrel",11,"")</f>
        <v/>
      </c>
      <c r="AG414" s="16" t="str">
        <f aca="false">IF(O414="🐝 Honey Bee",20,"")</f>
        <v/>
      </c>
      <c r="AH414" s="16" t="str">
        <f aca="false">IF(O414="🦆 Duck",12,"")</f>
        <v/>
      </c>
      <c r="AI414" s="16" t="str">
        <f aca="false">IF(O414="🐦 Bird",13,"")</f>
        <v/>
      </c>
      <c r="AJ414" s="41" t="s">
        <v>196</v>
      </c>
      <c r="AK414" s="40" t="s">
        <v>394</v>
      </c>
      <c r="AL414" s="42" t="s">
        <v>50</v>
      </c>
      <c r="AM414" s="40" t="s">
        <v>51</v>
      </c>
      <c r="AN414" s="40"/>
    </row>
    <row r="415" customFormat="false" ht="15.75" hidden="false" customHeight="false" outlineLevel="0" collapsed="false">
      <c r="C415" s="32"/>
      <c r="D415" s="33"/>
      <c r="E415" s="34"/>
      <c r="F415" s="34"/>
      <c r="G415" s="0"/>
      <c r="H415" s="0"/>
      <c r="I415" s="14" t="str">
        <f aca="false">IF(H415="IC",-0.3,"")</f>
        <v/>
      </c>
      <c r="J415" s="14" t="str">
        <f aca="false">IF(H415="IV",-0.2,"")</f>
        <v/>
      </c>
      <c r="K415" s="14" t="str">
        <f aca="false">IF(H415="IP",-0.1,"")</f>
        <v/>
      </c>
      <c r="L415" s="14" t="str">
        <f aca="false">IF(H415="IM",0.1,"")</f>
        <v/>
      </c>
      <c r="M415" s="14" t="str">
        <f aca="false">IF(H415="SC",0.2,"")</f>
        <v/>
      </c>
      <c r="N415" s="15" t="str">
        <f aca="false">IF(H415="???",0.2,"")</f>
        <v/>
      </c>
      <c r="O415" s="0"/>
      <c r="P415" s="17" t="str">
        <f aca="false">IF(SUM(Q415:AI415)&gt;0,"",IF(SUM(Q415:AI415)=0,IF(O415&gt;0,1,"")))</f>
        <v/>
      </c>
      <c r="Q415" s="16" t="str">
        <f aca="false">IF(O415="🐭 Mouse",2,"")</f>
        <v/>
      </c>
      <c r="R415" s="16" t="str">
        <f aca="false">IF(O415="🕊 Pigeon",7,"")</f>
        <v/>
      </c>
      <c r="S415" s="16" t="str">
        <f aca="false">IF(O415="🐇 Rabbit",6,"")</f>
        <v/>
      </c>
      <c r="T415" s="16" t="str">
        <f aca="false">IF(O415="🍼 Mammal",16,"")</f>
        <v/>
      </c>
      <c r="U415" s="16" t="str">
        <f aca="false">IF(O415="🐀 Rat",1,"")</f>
        <v/>
      </c>
      <c r="V415" s="16" t="str">
        <f aca="false">IF(O415="🐕 Dog",3,"")</f>
        <v/>
      </c>
      <c r="W415" s="16" t="str">
        <f aca="false">IF(O415="🐹 Guinea Pig",8,"")</f>
        <v/>
      </c>
      <c r="X415" s="16" t="str">
        <f aca="false">IF(O415="🐔 Chicken",9,"")</f>
        <v/>
      </c>
      <c r="Y415" s="16" t="str">
        <f aca="false">IF(O415="🐵 Monkey",5,"")</f>
        <v/>
      </c>
      <c r="Z415" s="16" t="str">
        <f aca="false">IF(O415="🐸 Frog",10,"")</f>
        <v/>
      </c>
      <c r="AA415" s="16" t="str">
        <f aca="false">IF(O415="🐈 Cat",4,"")</f>
        <v/>
      </c>
      <c r="AB415" s="16" t="str">
        <f aca="false">IF(O415="Gecko",15,"")</f>
        <v/>
      </c>
      <c r="AC415" s="16" t="str">
        <f aca="false">IF(O415="Skink",14,"")</f>
        <v/>
      </c>
      <c r="AD415" s="16" t="str">
        <f aca="false">IF(O415="🐄 Cattle",17,"")</f>
        <v/>
      </c>
      <c r="AE415" s="16" t="str">
        <f aca="false">IF(O415="🐷 Pig",19,"")</f>
        <v/>
      </c>
      <c r="AF415" s="16" t="str">
        <f aca="false">IF(O415="Squirrel",11,"")</f>
        <v/>
      </c>
      <c r="AG415" s="16" t="str">
        <f aca="false">IF(O415="🐝 Honey Bee",20,"")</f>
        <v/>
      </c>
      <c r="AH415" s="16" t="str">
        <f aca="false">IF(O415="🦆 Duck",12,"")</f>
        <v/>
      </c>
      <c r="AI415" s="16" t="str">
        <f aca="false">IF(O415="🐦 Bird",13,"")</f>
        <v/>
      </c>
      <c r="AJ415" s="0"/>
      <c r="AK415" s="0"/>
      <c r="AL415" s="0"/>
      <c r="AM415" s="0"/>
      <c r="AN415" s="0"/>
    </row>
    <row r="416" customFormat="false" ht="30" hidden="false" customHeight="true" outlineLevel="0" collapsed="false">
      <c r="A416" s="38" t="s">
        <v>519</v>
      </c>
      <c r="B416" s="43" t="n">
        <v>35</v>
      </c>
      <c r="C416" s="32" t="n">
        <f aca="false">B416+IF(H416="IV",-0.2,IF(H416="IP",-0.1,IF(H416="IM",0.1,IF(H416="SC",0.2,IF(H416="IC (cerebral)",-0.3,0)))))</f>
        <v>34.9</v>
      </c>
      <c r="D416" s="33" t="n">
        <f aca="false">VALUE(MID(AJ416,1,FIND(" ",AJ416)))</f>
        <v>0.15</v>
      </c>
      <c r="E416" s="34" t="n">
        <f aca="false">IF(G416="LD50 (median)",1,IF(G416="LDLo (lowest)",0,IF(G416="LD",-1,"")))</f>
        <v>1</v>
      </c>
      <c r="F416" s="34" t="n">
        <f aca="false">IF(O416="🐀 Rat",1,IF(O416="🐭 Mouse",2,IF(O416="🐕 Dog",3,IF(O416="🐵 Monkey",5,IF(O416="🐈 Cat",4,IF(O416="🐇 Rabbit",6,IF(O416="🕊 Pigeon",7,IF(O416="🐹 Guinea Pig",8,IF(O416="🐔 Chicken",9,IF(O416="🐸 Frog",10,IF(O416="🍼 Mammal",10,0)))))))))))</f>
        <v>2</v>
      </c>
      <c r="G416" s="39" t="s">
        <v>47</v>
      </c>
      <c r="H416" s="39" t="s">
        <v>16</v>
      </c>
      <c r="I416" s="14" t="str">
        <f aca="false">IF(H416="IC",-0.3,"")</f>
        <v/>
      </c>
      <c r="J416" s="14" t="str">
        <f aca="false">IF(H416="IV",-0.2,"")</f>
        <v/>
      </c>
      <c r="K416" s="14" t="n">
        <f aca="false">IF(H416="IP",-0.1,"")</f>
        <v>-0.1</v>
      </c>
      <c r="L416" s="14" t="str">
        <f aca="false">IF(H416="IM",0.1,"")</f>
        <v/>
      </c>
      <c r="M416" s="14" t="str">
        <f aca="false">IF(H416="SC",0.2,"")</f>
        <v/>
      </c>
      <c r="N416" s="15" t="str">
        <f aca="false">IF(H416="???",0.2,"")</f>
        <v/>
      </c>
      <c r="O416" s="40" t="s">
        <v>22</v>
      </c>
      <c r="P416" s="17" t="str">
        <f aca="false">IF(SUM(Q416:AI416)&gt;0,"",IF(SUM(Q416:AI416)=0,IF(O416&gt;0,1,"")))</f>
        <v/>
      </c>
      <c r="Q416" s="16" t="n">
        <f aca="false">IF(O416="🐭 Mouse",2,"")</f>
        <v>2</v>
      </c>
      <c r="R416" s="16" t="str">
        <f aca="false">IF(O416="🕊 Pigeon",7,"")</f>
        <v/>
      </c>
      <c r="S416" s="16" t="str">
        <f aca="false">IF(O416="🐇 Rabbit",6,"")</f>
        <v/>
      </c>
      <c r="T416" s="16" t="str">
        <f aca="false">IF(O416="🍼 Mammal",16,"")</f>
        <v/>
      </c>
      <c r="U416" s="16" t="str">
        <f aca="false">IF(O416="🐀 Rat",1,"")</f>
        <v/>
      </c>
      <c r="V416" s="16" t="str">
        <f aca="false">IF(O416="🐕 Dog",3,"")</f>
        <v/>
      </c>
      <c r="W416" s="16" t="str">
        <f aca="false">IF(O416="🐹 Guinea Pig",8,"")</f>
        <v/>
      </c>
      <c r="X416" s="16" t="str">
        <f aca="false">IF(O416="🐔 Chicken",9,"")</f>
        <v/>
      </c>
      <c r="Y416" s="16" t="str">
        <f aca="false">IF(O416="🐵 Monkey",5,"")</f>
        <v/>
      </c>
      <c r="Z416" s="16" t="str">
        <f aca="false">IF(O416="🐸 Frog",10,"")</f>
        <v/>
      </c>
      <c r="AA416" s="16" t="str">
        <f aca="false">IF(O416="🐈 Cat",4,"")</f>
        <v/>
      </c>
      <c r="AB416" s="16" t="str">
        <f aca="false">IF(O416="Gecko",15,"")</f>
        <v/>
      </c>
      <c r="AC416" s="16" t="str">
        <f aca="false">IF(O416="Skink",14,"")</f>
        <v/>
      </c>
      <c r="AD416" s="16" t="str">
        <f aca="false">IF(O416="🐄 Cattle",17,"")</f>
        <v/>
      </c>
      <c r="AE416" s="16" t="str">
        <f aca="false">IF(O416="🐷 Pig",19,"")</f>
        <v/>
      </c>
      <c r="AF416" s="16" t="str">
        <f aca="false">IF(O416="Squirrel",11,"")</f>
        <v/>
      </c>
      <c r="AG416" s="16" t="str">
        <f aca="false">IF(O416="🐝 Honey Bee",20,"")</f>
        <v/>
      </c>
      <c r="AH416" s="16" t="str">
        <f aca="false">IF(O416="🦆 Duck",12,"")</f>
        <v/>
      </c>
      <c r="AI416" s="16" t="str">
        <f aca="false">IF(O416="🐦 Bird",13,"")</f>
        <v/>
      </c>
      <c r="AJ416" s="41" t="s">
        <v>458</v>
      </c>
      <c r="AK416" s="40" t="s">
        <v>520</v>
      </c>
      <c r="AL416" s="42" t="s">
        <v>50</v>
      </c>
      <c r="AM416" s="40" t="s">
        <v>51</v>
      </c>
      <c r="AN416" s="40"/>
    </row>
    <row r="417" customFormat="false" ht="45" hidden="false" customHeight="true" outlineLevel="0" collapsed="false">
      <c r="A417" s="38" t="s">
        <v>519</v>
      </c>
      <c r="B417" s="43" t="n">
        <v>35</v>
      </c>
      <c r="C417" s="32" t="n">
        <f aca="false">B417+IF(H417="IV",-0.2,IF(H417="IP",-0.1,IF(H417="IM",0.1,IF(H417="SC",0.2,IF(H417="IC (cerebral)",-0.3,0)))))</f>
        <v>34.8</v>
      </c>
      <c r="D417" s="33" t="n">
        <f aca="false">VALUE(MID(AJ417,1,FIND(" ",AJ417)))</f>
        <v>0.17</v>
      </c>
      <c r="E417" s="34" t="n">
        <f aca="false">IF(G417="LD50 (median)",1,IF(G417="LDLo (lowest)",0,IF(G417="LD",-1,"")))</f>
        <v>1</v>
      </c>
      <c r="F417" s="34" t="n">
        <f aca="false">IF(O417="🐀 Rat",1,IF(O417="🐭 Mouse",2,IF(O417="🐕 Dog",3,IF(O417="🐵 Monkey",5,IF(O417="🐈 Cat",4,IF(O417="🐇 Rabbit",6,IF(O417="🕊 Pigeon",7,IF(O417="🐹 Guinea Pig",8,IF(O417="🐔 Chicken",9,IF(O417="🐸 Frog",10,IF(O417="🍼 Mammal",10,0)))))))))))</f>
        <v>2</v>
      </c>
      <c r="G417" s="39" t="s">
        <v>47</v>
      </c>
      <c r="H417" s="39" t="s">
        <v>15</v>
      </c>
      <c r="I417" s="14" t="str">
        <f aca="false">IF(H417="IC",-0.3,"")</f>
        <v/>
      </c>
      <c r="J417" s="14" t="n">
        <f aca="false">IF(H417="IV",-0.2,"")</f>
        <v>-0.2</v>
      </c>
      <c r="K417" s="14" t="str">
        <f aca="false">IF(H417="IP",-0.1,"")</f>
        <v/>
      </c>
      <c r="L417" s="14" t="str">
        <f aca="false">IF(H417="IM",0.1,"")</f>
        <v/>
      </c>
      <c r="M417" s="14" t="str">
        <f aca="false">IF(H417="SC",0.2,"")</f>
        <v/>
      </c>
      <c r="N417" s="15" t="str">
        <f aca="false">IF(H417="???",0.2,"")</f>
        <v/>
      </c>
      <c r="O417" s="40" t="s">
        <v>22</v>
      </c>
      <c r="P417" s="17" t="str">
        <f aca="false">IF(SUM(Q417:AI417)&gt;0,"",IF(SUM(Q417:AI417)=0,IF(O417&gt;0,1,"")))</f>
        <v/>
      </c>
      <c r="Q417" s="16" t="n">
        <f aca="false">IF(O417="🐭 Mouse",2,"")</f>
        <v>2</v>
      </c>
      <c r="R417" s="16" t="str">
        <f aca="false">IF(O417="🕊 Pigeon",7,"")</f>
        <v/>
      </c>
      <c r="S417" s="16" t="str">
        <f aca="false">IF(O417="🐇 Rabbit",6,"")</f>
        <v/>
      </c>
      <c r="T417" s="16" t="str">
        <f aca="false">IF(O417="🍼 Mammal",16,"")</f>
        <v/>
      </c>
      <c r="U417" s="16" t="str">
        <f aca="false">IF(O417="🐀 Rat",1,"")</f>
        <v/>
      </c>
      <c r="V417" s="16" t="str">
        <f aca="false">IF(O417="🐕 Dog",3,"")</f>
        <v/>
      </c>
      <c r="W417" s="16" t="str">
        <f aca="false">IF(O417="🐹 Guinea Pig",8,"")</f>
        <v/>
      </c>
      <c r="X417" s="16" t="str">
        <f aca="false">IF(O417="🐔 Chicken",9,"")</f>
        <v/>
      </c>
      <c r="Y417" s="16" t="str">
        <f aca="false">IF(O417="🐵 Monkey",5,"")</f>
        <v/>
      </c>
      <c r="Z417" s="16" t="str">
        <f aca="false">IF(O417="🐸 Frog",10,"")</f>
        <v/>
      </c>
      <c r="AA417" s="16" t="str">
        <f aca="false">IF(O417="🐈 Cat",4,"")</f>
        <v/>
      </c>
      <c r="AB417" s="16" t="str">
        <f aca="false">IF(O417="Gecko",15,"")</f>
        <v/>
      </c>
      <c r="AC417" s="16" t="str">
        <f aca="false">IF(O417="Skink",14,"")</f>
        <v/>
      </c>
      <c r="AD417" s="16" t="str">
        <f aca="false">IF(O417="🐄 Cattle",17,"")</f>
        <v/>
      </c>
      <c r="AE417" s="16" t="str">
        <f aca="false">IF(O417="🐷 Pig",19,"")</f>
        <v/>
      </c>
      <c r="AF417" s="16" t="str">
        <f aca="false">IF(O417="Squirrel",11,"")</f>
        <v/>
      </c>
      <c r="AG417" s="16" t="str">
        <f aca="false">IF(O417="🐝 Honey Bee",20,"")</f>
        <v/>
      </c>
      <c r="AH417" s="16" t="str">
        <f aca="false">IF(O417="🦆 Duck",12,"")</f>
        <v/>
      </c>
      <c r="AI417" s="16" t="str">
        <f aca="false">IF(O417="🐦 Bird",13,"")</f>
        <v/>
      </c>
      <c r="AJ417" s="41" t="s">
        <v>509</v>
      </c>
      <c r="AK417" s="40" t="s">
        <v>521</v>
      </c>
      <c r="AL417" s="42" t="s">
        <v>50</v>
      </c>
      <c r="AM417" s="40" t="s">
        <v>51</v>
      </c>
      <c r="AN417" s="40"/>
    </row>
    <row r="418" customFormat="false" ht="30" hidden="false" customHeight="true" outlineLevel="0" collapsed="false">
      <c r="A418" s="38" t="s">
        <v>519</v>
      </c>
      <c r="B418" s="43" t="n">
        <v>35</v>
      </c>
      <c r="C418" s="32" t="n">
        <f aca="false">B418+IF(H418="IV",-0.2,IF(H418="IP",-0.1,IF(H418="IM",0.1,IF(H418="SC",0.2,IF(H418="IC (cerebral)",-0.3,0)))))</f>
        <v>35.1</v>
      </c>
      <c r="D418" s="33" t="n">
        <f aca="false">VALUE(MID(AJ418,1,FIND(" ",AJ418)))</f>
        <v>1</v>
      </c>
      <c r="E418" s="34" t="n">
        <f aca="false">IF(G418="LD50 (median)",1,IF(G418="LDLo (lowest)",0,IF(G418="LD",-1,"")))</f>
        <v>1</v>
      </c>
      <c r="F418" s="34" t="n">
        <f aca="false">IF(O418="🐀 Rat",1,IF(O418="🐭 Mouse",2,IF(O418="🐕 Dog",3,IF(O418="🐵 Monkey",5,IF(O418="🐈 Cat",4,IF(O418="🐇 Rabbit",6,IF(O418="🕊 Pigeon",7,IF(O418="🐹 Guinea Pig",8,IF(O418="🐔 Chicken",9,IF(O418="🐸 Frog",10,IF(O418="🍼 Mammal",10,0)))))))))))</f>
        <v>9</v>
      </c>
      <c r="G418" s="39" t="s">
        <v>47</v>
      </c>
      <c r="H418" s="39" t="s">
        <v>17</v>
      </c>
      <c r="I418" s="14" t="str">
        <f aca="false">IF(H418="IC",-0.3,"")</f>
        <v/>
      </c>
      <c r="J418" s="14" t="str">
        <f aca="false">IF(H418="IV",-0.2,"")</f>
        <v/>
      </c>
      <c r="K418" s="14" t="str">
        <f aca="false">IF(H418="IP",-0.1,"")</f>
        <v/>
      </c>
      <c r="L418" s="14" t="n">
        <f aca="false">IF(H418="IM",0.1,"")</f>
        <v>0.1</v>
      </c>
      <c r="M418" s="14" t="str">
        <f aca="false">IF(H418="SC",0.2,"")</f>
        <v/>
      </c>
      <c r="N418" s="15" t="str">
        <f aca="false">IF(H418="???",0.2,"")</f>
        <v/>
      </c>
      <c r="O418" s="40" t="s">
        <v>29</v>
      </c>
      <c r="P418" s="17" t="str">
        <f aca="false">IF(SUM(Q418:AI418)&gt;0,"",IF(SUM(Q418:AI418)=0,IF(O418&gt;0,1,"")))</f>
        <v/>
      </c>
      <c r="Q418" s="16" t="str">
        <f aca="false">IF(O418="🐭 Mouse",2,"")</f>
        <v/>
      </c>
      <c r="R418" s="16" t="str">
        <f aca="false">IF(O418="🕊 Pigeon",7,"")</f>
        <v/>
      </c>
      <c r="S418" s="16" t="str">
        <f aca="false">IF(O418="🐇 Rabbit",6,"")</f>
        <v/>
      </c>
      <c r="T418" s="16" t="str">
        <f aca="false">IF(O418="🍼 Mammal",16,"")</f>
        <v/>
      </c>
      <c r="U418" s="16" t="str">
        <f aca="false">IF(O418="🐀 Rat",1,"")</f>
        <v/>
      </c>
      <c r="V418" s="16" t="str">
        <f aca="false">IF(O418="🐕 Dog",3,"")</f>
        <v/>
      </c>
      <c r="W418" s="16" t="str">
        <f aca="false">IF(O418="🐹 Guinea Pig",8,"")</f>
        <v/>
      </c>
      <c r="X418" s="16" t="n">
        <f aca="false">IF(O418="🐔 Chicken",9,"")</f>
        <v>9</v>
      </c>
      <c r="Y418" s="16" t="str">
        <f aca="false">IF(O418="🐵 Monkey",5,"")</f>
        <v/>
      </c>
      <c r="Z418" s="16" t="str">
        <f aca="false">IF(O418="🐸 Frog",10,"")</f>
        <v/>
      </c>
      <c r="AA418" s="16" t="str">
        <f aca="false">IF(O418="🐈 Cat",4,"")</f>
        <v/>
      </c>
      <c r="AB418" s="16" t="str">
        <f aca="false">IF(O418="Gecko",15,"")</f>
        <v/>
      </c>
      <c r="AC418" s="16" t="str">
        <f aca="false">IF(O418="Skink",14,"")</f>
        <v/>
      </c>
      <c r="AD418" s="16" t="str">
        <f aca="false">IF(O418="🐄 Cattle",17,"")</f>
        <v/>
      </c>
      <c r="AE418" s="16" t="str">
        <f aca="false">IF(O418="🐷 Pig",19,"")</f>
        <v/>
      </c>
      <c r="AF418" s="16" t="str">
        <f aca="false">IF(O418="Squirrel",11,"")</f>
        <v/>
      </c>
      <c r="AG418" s="16" t="str">
        <f aca="false">IF(O418="🐝 Honey Bee",20,"")</f>
        <v/>
      </c>
      <c r="AH418" s="16" t="str">
        <f aca="false">IF(O418="🦆 Duck",12,"")</f>
        <v/>
      </c>
      <c r="AI418" s="16" t="str">
        <f aca="false">IF(O418="🐦 Bird",13,"")</f>
        <v/>
      </c>
      <c r="AJ418" s="41" t="s">
        <v>129</v>
      </c>
      <c r="AK418" s="40" t="s">
        <v>522</v>
      </c>
      <c r="AL418" s="42" t="s">
        <v>50</v>
      </c>
      <c r="AM418" s="40" t="s">
        <v>51</v>
      </c>
      <c r="AN418" s="40"/>
    </row>
    <row r="419" customFormat="false" ht="30.75" hidden="false" customHeight="false" outlineLevel="0" collapsed="false">
      <c r="A419" s="43" t="s">
        <v>519</v>
      </c>
      <c r="B419" s="43" t="n">
        <v>35</v>
      </c>
      <c r="C419" s="32" t="n">
        <f aca="false">B419+IF(H419="IV",-0.2,IF(H419="IP",-0.1,IF(H419="IM",0.1,IF(H419="SC",0.2,IF(H419="IC (cerebral)",-0.3,0)))))</f>
        <v>34.8</v>
      </c>
      <c r="D419" s="33" t="n">
        <f aca="false">VALUE(MID(AJ419,1,FIND(" ",AJ419)))</f>
        <v>1.2</v>
      </c>
      <c r="E419" s="34" t="n">
        <f aca="false">IF(G419="LD50 (median)",1,IF(G419="LDLo (lowest)",0,IF(G419="LD",-1,"")))</f>
        <v>1</v>
      </c>
      <c r="F419" s="34" t="n">
        <f aca="false">IF(O419="🐀 Rat",1,IF(O419="🐭 Mouse",2,IF(O419="🐕 Dog",3,IF(O419="🐵 Monkey",5,IF(O419="🐈 Cat",4,IF(O419="🐇 Rabbit",6,IF(O419="🕊 Pigeon",7,IF(O419="🐹 Guinea Pig",8,IF(O419="🐔 Chicken",9,IF(O419="🐸 Frog",10,IF(O419="🍼 Mammal",10,0)))))))))))</f>
        <v>2</v>
      </c>
      <c r="G419" s="44" t="s">
        <v>47</v>
      </c>
      <c r="H419" s="44" t="s">
        <v>15</v>
      </c>
      <c r="I419" s="14" t="str">
        <f aca="false">IF(H419="IC",-0.3,"")</f>
        <v/>
      </c>
      <c r="J419" s="14" t="n">
        <f aca="false">IF(H419="IV",-0.2,"")</f>
        <v>-0.2</v>
      </c>
      <c r="K419" s="14" t="str">
        <f aca="false">IF(H419="IP",-0.1,"")</f>
        <v/>
      </c>
      <c r="L419" s="14" t="str">
        <f aca="false">IF(H419="IM",0.1,"")</f>
        <v/>
      </c>
      <c r="M419" s="14" t="str">
        <f aca="false">IF(H419="SC",0.2,"")</f>
        <v/>
      </c>
      <c r="N419" s="15" t="str">
        <f aca="false">IF(H419="???",0.2,"")</f>
        <v/>
      </c>
      <c r="O419" s="45" t="s">
        <v>22</v>
      </c>
      <c r="P419" s="17" t="str">
        <f aca="false">IF(SUM(Q419:AI419)&gt;0,"",IF(SUM(Q419:AI419)=0,IF(O419&gt;0,1,"")))</f>
        <v/>
      </c>
      <c r="Q419" s="16" t="n">
        <f aca="false">IF(O419="🐭 Mouse",2,"")</f>
        <v>2</v>
      </c>
      <c r="R419" s="16" t="str">
        <f aca="false">IF(O419="🕊 Pigeon",7,"")</f>
        <v/>
      </c>
      <c r="S419" s="16" t="str">
        <f aca="false">IF(O419="🐇 Rabbit",6,"")</f>
        <v/>
      </c>
      <c r="T419" s="16" t="str">
        <f aca="false">IF(O419="🍼 Mammal",16,"")</f>
        <v/>
      </c>
      <c r="U419" s="16" t="str">
        <f aca="false">IF(O419="🐀 Rat",1,"")</f>
        <v/>
      </c>
      <c r="V419" s="16" t="str">
        <f aca="false">IF(O419="🐕 Dog",3,"")</f>
        <v/>
      </c>
      <c r="W419" s="16" t="str">
        <f aca="false">IF(O419="🐹 Guinea Pig",8,"")</f>
        <v/>
      </c>
      <c r="X419" s="16" t="str">
        <f aca="false">IF(O419="🐔 Chicken",9,"")</f>
        <v/>
      </c>
      <c r="Y419" s="16" t="str">
        <f aca="false">IF(O419="🐵 Monkey",5,"")</f>
        <v/>
      </c>
      <c r="Z419" s="16" t="str">
        <f aca="false">IF(O419="🐸 Frog",10,"")</f>
        <v/>
      </c>
      <c r="AA419" s="16" t="str">
        <f aca="false">IF(O419="🐈 Cat",4,"")</f>
        <v/>
      </c>
      <c r="AB419" s="16" t="str">
        <f aca="false">IF(O419="Gecko",15,"")</f>
        <v/>
      </c>
      <c r="AC419" s="16" t="str">
        <f aca="false">IF(O419="Skink",14,"")</f>
        <v/>
      </c>
      <c r="AD419" s="16" t="str">
        <f aca="false">IF(O419="🐄 Cattle",17,"")</f>
        <v/>
      </c>
      <c r="AE419" s="16" t="str">
        <f aca="false">IF(O419="🐷 Pig",19,"")</f>
        <v/>
      </c>
      <c r="AF419" s="16" t="str">
        <f aca="false">IF(O419="Squirrel",11,"")</f>
        <v/>
      </c>
      <c r="AG419" s="16" t="str">
        <f aca="false">IF(O419="🐝 Honey Bee",20,"")</f>
        <v/>
      </c>
      <c r="AH419" s="16" t="str">
        <f aca="false">IF(O419="🦆 Duck",12,"")</f>
        <v/>
      </c>
      <c r="AI419" s="16" t="str">
        <f aca="false">IF(O419="🐦 Bird",13,"")</f>
        <v/>
      </c>
      <c r="AJ419" s="46" t="s">
        <v>250</v>
      </c>
      <c r="AK419" s="45" t="s">
        <v>209</v>
      </c>
      <c r="AL419" s="47" t="s">
        <v>210</v>
      </c>
      <c r="AM419" s="45" t="s">
        <v>158</v>
      </c>
      <c r="AN419" s="45"/>
    </row>
    <row r="420" customFormat="false" ht="30.75" hidden="false" customHeight="false" outlineLevel="0" collapsed="false">
      <c r="A420" s="43" t="s">
        <v>519</v>
      </c>
      <c r="B420" s="43" t="n">
        <v>35</v>
      </c>
      <c r="C420" s="32" t="n">
        <f aca="false">B420+IF(H420="IV",-0.2,IF(H420="IP",-0.1,IF(H420="IM",0.1,IF(H420="SC",0.2,IF(H420="IC (cerebral)",-0.3,0)))))</f>
        <v>34.8</v>
      </c>
      <c r="D420" s="33" t="n">
        <f aca="false">VALUE(MID(AJ420,1,FIND(" ",AJ420)))</f>
        <v>1.4</v>
      </c>
      <c r="E420" s="34" t="n">
        <f aca="false">IF(G420="LD50 (median)",1,IF(G420="LDLo (lowest)",0,IF(G420="LD",-1,"")))</f>
        <v>1</v>
      </c>
      <c r="F420" s="34" t="n">
        <f aca="false">IF(O420="🐀 Rat",1,IF(O420="🐭 Mouse",2,IF(O420="🐕 Dog",3,IF(O420="🐵 Monkey",5,IF(O420="🐈 Cat",4,IF(O420="🐇 Rabbit",6,IF(O420="🕊 Pigeon",7,IF(O420="🐹 Guinea Pig",8,IF(O420="🐔 Chicken",9,IF(O420="🐸 Frog",10,IF(O420="🍼 Mammal",10,0)))))))))))</f>
        <v>2</v>
      </c>
      <c r="G420" s="44" t="s">
        <v>47</v>
      </c>
      <c r="H420" s="44" t="s">
        <v>15</v>
      </c>
      <c r="I420" s="14" t="str">
        <f aca="false">IF(H420="IC",-0.3,"")</f>
        <v/>
      </c>
      <c r="J420" s="14" t="n">
        <f aca="false">IF(H420="IV",-0.2,"")</f>
        <v>-0.2</v>
      </c>
      <c r="K420" s="14" t="str">
        <f aca="false">IF(H420="IP",-0.1,"")</f>
        <v/>
      </c>
      <c r="L420" s="14" t="str">
        <f aca="false">IF(H420="IM",0.1,"")</f>
        <v/>
      </c>
      <c r="M420" s="14" t="str">
        <f aca="false">IF(H420="SC",0.2,"")</f>
        <v/>
      </c>
      <c r="N420" s="15" t="str">
        <f aca="false">IF(H420="???",0.2,"")</f>
        <v/>
      </c>
      <c r="O420" s="45" t="s">
        <v>22</v>
      </c>
      <c r="P420" s="17" t="str">
        <f aca="false">IF(SUM(Q420:AI420)&gt;0,"",IF(SUM(Q420:AI420)=0,IF(O420&gt;0,1,"")))</f>
        <v/>
      </c>
      <c r="Q420" s="16" t="n">
        <f aca="false">IF(O420="🐭 Mouse",2,"")</f>
        <v>2</v>
      </c>
      <c r="R420" s="16" t="str">
        <f aca="false">IF(O420="🕊 Pigeon",7,"")</f>
        <v/>
      </c>
      <c r="S420" s="16" t="str">
        <f aca="false">IF(O420="🐇 Rabbit",6,"")</f>
        <v/>
      </c>
      <c r="T420" s="16" t="str">
        <f aca="false">IF(O420="🍼 Mammal",16,"")</f>
        <v/>
      </c>
      <c r="U420" s="16" t="str">
        <f aca="false">IF(O420="🐀 Rat",1,"")</f>
        <v/>
      </c>
      <c r="V420" s="16" t="str">
        <f aca="false">IF(O420="🐕 Dog",3,"")</f>
        <v/>
      </c>
      <c r="W420" s="16" t="str">
        <f aca="false">IF(O420="🐹 Guinea Pig",8,"")</f>
        <v/>
      </c>
      <c r="X420" s="16" t="str">
        <f aca="false">IF(O420="🐔 Chicken",9,"")</f>
        <v/>
      </c>
      <c r="Y420" s="16" t="str">
        <f aca="false">IF(O420="🐵 Monkey",5,"")</f>
        <v/>
      </c>
      <c r="Z420" s="16" t="str">
        <f aca="false">IF(O420="🐸 Frog",10,"")</f>
        <v/>
      </c>
      <c r="AA420" s="16" t="str">
        <f aca="false">IF(O420="🐈 Cat",4,"")</f>
        <v/>
      </c>
      <c r="AB420" s="16" t="str">
        <f aca="false">IF(O420="Gecko",15,"")</f>
        <v/>
      </c>
      <c r="AC420" s="16" t="str">
        <f aca="false">IF(O420="Skink",14,"")</f>
        <v/>
      </c>
      <c r="AD420" s="16" t="str">
        <f aca="false">IF(O420="🐄 Cattle",17,"")</f>
        <v/>
      </c>
      <c r="AE420" s="16" t="str">
        <f aca="false">IF(O420="🐷 Pig",19,"")</f>
        <v/>
      </c>
      <c r="AF420" s="16" t="str">
        <f aca="false">IF(O420="Squirrel",11,"")</f>
        <v/>
      </c>
      <c r="AG420" s="16" t="str">
        <f aca="false">IF(O420="🐝 Honey Bee",20,"")</f>
        <v/>
      </c>
      <c r="AH420" s="16" t="str">
        <f aca="false">IF(O420="🦆 Duck",12,"")</f>
        <v/>
      </c>
      <c r="AI420" s="16" t="str">
        <f aca="false">IF(O420="🐦 Bird",13,"")</f>
        <v/>
      </c>
      <c r="AJ420" s="46" t="s">
        <v>110</v>
      </c>
      <c r="AK420" s="45" t="s">
        <v>209</v>
      </c>
      <c r="AL420" s="47" t="s">
        <v>210</v>
      </c>
      <c r="AM420" s="45" t="s">
        <v>158</v>
      </c>
      <c r="AN420" s="45"/>
    </row>
    <row r="421" customFormat="false" ht="30" hidden="false" customHeight="true" outlineLevel="0" collapsed="false">
      <c r="A421" s="38" t="s">
        <v>519</v>
      </c>
      <c r="B421" s="43" t="n">
        <v>35</v>
      </c>
      <c r="C421" s="32" t="n">
        <f aca="false">B421+IF(H421="IV",-0.2,IF(H421="IP",-0.1,IF(H421="IM",0.1,IF(H421="SC",0.2,IF(H421="IC (cerebral)",-0.3,0)))))</f>
        <v>35.2</v>
      </c>
      <c r="D421" s="33" t="n">
        <f aca="false">VALUE(MID(AJ421,1,FIND(" ",AJ421)))</f>
        <v>3.58</v>
      </c>
      <c r="E421" s="34" t="n">
        <f aca="false">IF(G421="LD50 (median)",1,IF(G421="LDLo (lowest)",0,IF(G421="LD",-1,"")))</f>
        <v>1</v>
      </c>
      <c r="F421" s="34" t="n">
        <f aca="false">IF(O421="🐀 Rat",1,IF(O421="🐭 Mouse",2,IF(O421="🐕 Dog",3,IF(O421="🐵 Monkey",5,IF(O421="🐈 Cat",4,IF(O421="🐇 Rabbit",6,IF(O421="🕊 Pigeon",7,IF(O421="🐹 Guinea Pig",8,IF(O421="🐔 Chicken",9,IF(O421="🐸 Frog",10,IF(O421="🍼 Mammal",10,0)))))))))))</f>
        <v>2</v>
      </c>
      <c r="G421" s="39" t="s">
        <v>47</v>
      </c>
      <c r="H421" s="39" t="s">
        <v>18</v>
      </c>
      <c r="I421" s="14" t="str">
        <f aca="false">IF(H421="IC",-0.3,"")</f>
        <v/>
      </c>
      <c r="J421" s="14" t="str">
        <f aca="false">IF(H421="IV",-0.2,"")</f>
        <v/>
      </c>
      <c r="K421" s="14" t="str">
        <f aca="false">IF(H421="IP",-0.1,"")</f>
        <v/>
      </c>
      <c r="L421" s="14" t="str">
        <f aca="false">IF(H421="IM",0.1,"")</f>
        <v/>
      </c>
      <c r="M421" s="14" t="n">
        <f aca="false">IF(H421="SC",0.2,"")</f>
        <v>0.2</v>
      </c>
      <c r="N421" s="15" t="str">
        <f aca="false">IF(H421="???",0.2,"")</f>
        <v/>
      </c>
      <c r="O421" s="40" t="s">
        <v>22</v>
      </c>
      <c r="P421" s="17" t="str">
        <f aca="false">IF(SUM(Q421:AI421)&gt;0,"",IF(SUM(Q421:AI421)=0,IF(O421&gt;0,1,"")))</f>
        <v/>
      </c>
      <c r="Q421" s="16" t="n">
        <f aca="false">IF(O421="🐭 Mouse",2,"")</f>
        <v>2</v>
      </c>
      <c r="R421" s="16" t="str">
        <f aca="false">IF(O421="🕊 Pigeon",7,"")</f>
        <v/>
      </c>
      <c r="S421" s="16" t="str">
        <f aca="false">IF(O421="🐇 Rabbit",6,"")</f>
        <v/>
      </c>
      <c r="T421" s="16" t="str">
        <f aca="false">IF(O421="🍼 Mammal",16,"")</f>
        <v/>
      </c>
      <c r="U421" s="16" t="str">
        <f aca="false">IF(O421="🐀 Rat",1,"")</f>
        <v/>
      </c>
      <c r="V421" s="16" t="str">
        <f aca="false">IF(O421="🐕 Dog",3,"")</f>
        <v/>
      </c>
      <c r="W421" s="16" t="str">
        <f aca="false">IF(O421="🐹 Guinea Pig",8,"")</f>
        <v/>
      </c>
      <c r="X421" s="16" t="str">
        <f aca="false">IF(O421="🐔 Chicken",9,"")</f>
        <v/>
      </c>
      <c r="Y421" s="16" t="str">
        <f aca="false">IF(O421="🐵 Monkey",5,"")</f>
        <v/>
      </c>
      <c r="Z421" s="16" t="str">
        <f aca="false">IF(O421="🐸 Frog",10,"")</f>
        <v/>
      </c>
      <c r="AA421" s="16" t="str">
        <f aca="false">IF(O421="🐈 Cat",4,"")</f>
        <v/>
      </c>
      <c r="AB421" s="16" t="str">
        <f aca="false">IF(O421="Gecko",15,"")</f>
        <v/>
      </c>
      <c r="AC421" s="16" t="str">
        <f aca="false">IF(O421="Skink",14,"")</f>
        <v/>
      </c>
      <c r="AD421" s="16" t="str">
        <f aca="false">IF(O421="🐄 Cattle",17,"")</f>
        <v/>
      </c>
      <c r="AE421" s="16" t="str">
        <f aca="false">IF(O421="🐷 Pig",19,"")</f>
        <v/>
      </c>
      <c r="AF421" s="16" t="str">
        <f aca="false">IF(O421="Squirrel",11,"")</f>
        <v/>
      </c>
      <c r="AG421" s="16" t="str">
        <f aca="false">IF(O421="🐝 Honey Bee",20,"")</f>
        <v/>
      </c>
      <c r="AH421" s="16" t="str">
        <f aca="false">IF(O421="🦆 Duck",12,"")</f>
        <v/>
      </c>
      <c r="AI421" s="16" t="str">
        <f aca="false">IF(O421="🐦 Bird",13,"")</f>
        <v/>
      </c>
      <c r="AJ421" s="41" t="s">
        <v>523</v>
      </c>
      <c r="AK421" s="40" t="s">
        <v>221</v>
      </c>
      <c r="AL421" s="42" t="s">
        <v>50</v>
      </c>
      <c r="AM421" s="40" t="s">
        <v>51</v>
      </c>
      <c r="AN421" s="40"/>
    </row>
    <row r="422" customFormat="false" ht="15.75" hidden="false" customHeight="false" outlineLevel="0" collapsed="false">
      <c r="C422" s="32"/>
      <c r="D422" s="33"/>
      <c r="E422" s="34"/>
      <c r="F422" s="34"/>
      <c r="G422" s="0"/>
      <c r="H422" s="0"/>
      <c r="I422" s="14" t="str">
        <f aca="false">IF(H422="IC",-0.3,"")</f>
        <v/>
      </c>
      <c r="J422" s="14" t="str">
        <f aca="false">IF(H422="IV",-0.2,"")</f>
        <v/>
      </c>
      <c r="K422" s="14" t="str">
        <f aca="false">IF(H422="IP",-0.1,"")</f>
        <v/>
      </c>
      <c r="L422" s="14" t="str">
        <f aca="false">IF(H422="IM",0.1,"")</f>
        <v/>
      </c>
      <c r="M422" s="14" t="str">
        <f aca="false">IF(H422="SC",0.2,"")</f>
        <v/>
      </c>
      <c r="N422" s="15" t="str">
        <f aca="false">IF(H422="???",0.2,"")</f>
        <v/>
      </c>
      <c r="O422" s="0"/>
      <c r="P422" s="17" t="str">
        <f aca="false">IF(SUM(Q422:AI422)&gt;0,"",IF(SUM(Q422:AI422)=0,IF(O422&gt;0,1,"")))</f>
        <v/>
      </c>
      <c r="Q422" s="16" t="str">
        <f aca="false">IF(O422="🐭 Mouse",2,"")</f>
        <v/>
      </c>
      <c r="R422" s="16" t="str">
        <f aca="false">IF(O422="🕊 Pigeon",7,"")</f>
        <v/>
      </c>
      <c r="S422" s="16" t="str">
        <f aca="false">IF(O422="🐇 Rabbit",6,"")</f>
        <v/>
      </c>
      <c r="T422" s="16" t="str">
        <f aca="false">IF(O422="🍼 Mammal",16,"")</f>
        <v/>
      </c>
      <c r="U422" s="16" t="str">
        <f aca="false">IF(O422="🐀 Rat",1,"")</f>
        <v/>
      </c>
      <c r="V422" s="16" t="str">
        <f aca="false">IF(O422="🐕 Dog",3,"")</f>
        <v/>
      </c>
      <c r="W422" s="16" t="str">
        <f aca="false">IF(O422="🐹 Guinea Pig",8,"")</f>
        <v/>
      </c>
      <c r="X422" s="16" t="str">
        <f aca="false">IF(O422="🐔 Chicken",9,"")</f>
        <v/>
      </c>
      <c r="Y422" s="16" t="str">
        <f aca="false">IF(O422="🐵 Monkey",5,"")</f>
        <v/>
      </c>
      <c r="Z422" s="16" t="str">
        <f aca="false">IF(O422="🐸 Frog",10,"")</f>
        <v/>
      </c>
      <c r="AA422" s="16" t="str">
        <f aca="false">IF(O422="🐈 Cat",4,"")</f>
        <v/>
      </c>
      <c r="AB422" s="16" t="str">
        <f aca="false">IF(O422="Gecko",15,"")</f>
        <v/>
      </c>
      <c r="AC422" s="16" t="str">
        <f aca="false">IF(O422="Skink",14,"")</f>
        <v/>
      </c>
      <c r="AD422" s="16" t="str">
        <f aca="false">IF(O422="🐄 Cattle",17,"")</f>
        <v/>
      </c>
      <c r="AE422" s="16" t="str">
        <f aca="false">IF(O422="🐷 Pig",19,"")</f>
        <v/>
      </c>
      <c r="AF422" s="16" t="str">
        <f aca="false">IF(O422="Squirrel",11,"")</f>
        <v/>
      </c>
      <c r="AG422" s="16" t="str">
        <f aca="false">IF(O422="🐝 Honey Bee",20,"")</f>
        <v/>
      </c>
      <c r="AH422" s="16" t="str">
        <f aca="false">IF(O422="🦆 Duck",12,"")</f>
        <v/>
      </c>
      <c r="AI422" s="16" t="str">
        <f aca="false">IF(O422="🐦 Bird",13,"")</f>
        <v/>
      </c>
      <c r="AJ422" s="0"/>
      <c r="AK422" s="0"/>
      <c r="AL422" s="0"/>
      <c r="AM422" s="0"/>
      <c r="AN422" s="0"/>
    </row>
    <row r="423" customFormat="false" ht="30" hidden="false" customHeight="true" outlineLevel="0" collapsed="false">
      <c r="A423" s="38" t="s">
        <v>524</v>
      </c>
      <c r="B423" s="38" t="n">
        <v>36</v>
      </c>
      <c r="C423" s="32" t="n">
        <f aca="false">B423+IF(H423="IV",-0.2,IF(H423="IP",-0.1,IF(H423="IM",0.1,IF(H423="SC",0.2,IF(H423="IC (cerebral)",-0.3,0)))))</f>
        <v>35.8</v>
      </c>
      <c r="D423" s="33" t="n">
        <f aca="false">VALUE(MID(AJ423,1,FIND(" ",AJ423)))</f>
        <v>0.1</v>
      </c>
      <c r="E423" s="34" t="n">
        <f aca="false">IF(G423="LD50 (median)",1,IF(G423="LDLo (lowest)",0,IF(G423="LD",-1,"")))</f>
        <v>0</v>
      </c>
      <c r="F423" s="34" t="n">
        <f aca="false">IF(O423="🐀 Rat",1,IF(O423="🐭 Mouse",2,IF(O423="🐕 Dog",3,IF(O423="🐵 Monkey",5,IF(O423="🐈 Cat",4,IF(O423="🐇 Rabbit",6,IF(O423="🕊 Pigeon",7,IF(O423="🐹 Guinea Pig",8,IF(O423="🐔 Chicken",9,IF(O423="🐸 Frog",10,IF(O423="🍼 Mammal",10,0)))))))))))</f>
        <v>8</v>
      </c>
      <c r="G423" s="39" t="s">
        <v>53</v>
      </c>
      <c r="H423" s="39" t="s">
        <v>15</v>
      </c>
      <c r="I423" s="14" t="str">
        <f aca="false">IF(H423="IC",-0.3,"")</f>
        <v/>
      </c>
      <c r="J423" s="14" t="n">
        <f aca="false">IF(H423="IV",-0.2,"")</f>
        <v>-0.2</v>
      </c>
      <c r="K423" s="14" t="str">
        <f aca="false">IF(H423="IP",-0.1,"")</f>
        <v/>
      </c>
      <c r="L423" s="14" t="str">
        <f aca="false">IF(H423="IM",0.1,"")</f>
        <v/>
      </c>
      <c r="M423" s="14" t="str">
        <f aca="false">IF(H423="SC",0.2,"")</f>
        <v/>
      </c>
      <c r="N423" s="15" t="str">
        <f aca="false">IF(H423="???",0.2,"")</f>
        <v/>
      </c>
      <c r="O423" s="40" t="s">
        <v>28</v>
      </c>
      <c r="P423" s="17" t="str">
        <f aca="false">IF(SUM(Q423:AI423)&gt;0,"",IF(SUM(Q423:AI423)=0,IF(O423&gt;0,1,"")))</f>
        <v/>
      </c>
      <c r="Q423" s="16" t="str">
        <f aca="false">IF(O423="🐭 Mouse",2,"")</f>
        <v/>
      </c>
      <c r="R423" s="16" t="str">
        <f aca="false">IF(O423="🕊 Pigeon",7,"")</f>
        <v/>
      </c>
      <c r="S423" s="16" t="str">
        <f aca="false">IF(O423="🐇 Rabbit",6,"")</f>
        <v/>
      </c>
      <c r="T423" s="16" t="str">
        <f aca="false">IF(O423="🍼 Mammal",16,"")</f>
        <v/>
      </c>
      <c r="U423" s="16" t="str">
        <f aca="false">IF(O423="🐀 Rat",1,"")</f>
        <v/>
      </c>
      <c r="V423" s="16" t="str">
        <f aca="false">IF(O423="🐕 Dog",3,"")</f>
        <v/>
      </c>
      <c r="W423" s="16" t="n">
        <f aca="false">IF(O423="🐹 Guinea Pig",8,"")</f>
        <v>8</v>
      </c>
      <c r="X423" s="16" t="str">
        <f aca="false">IF(O423="🐔 Chicken",9,"")</f>
        <v/>
      </c>
      <c r="Y423" s="16" t="str">
        <f aca="false">IF(O423="🐵 Monkey",5,"")</f>
        <v/>
      </c>
      <c r="Z423" s="16" t="str">
        <f aca="false">IF(O423="🐸 Frog",10,"")</f>
        <v/>
      </c>
      <c r="AA423" s="16" t="str">
        <f aca="false">IF(O423="🐈 Cat",4,"")</f>
        <v/>
      </c>
      <c r="AB423" s="16" t="str">
        <f aca="false">IF(O423="Gecko",15,"")</f>
        <v/>
      </c>
      <c r="AC423" s="16" t="str">
        <f aca="false">IF(O423="Skink",14,"")</f>
        <v/>
      </c>
      <c r="AD423" s="16" t="str">
        <f aca="false">IF(O423="🐄 Cattle",17,"")</f>
        <v/>
      </c>
      <c r="AE423" s="16" t="str">
        <f aca="false">IF(O423="🐷 Pig",19,"")</f>
        <v/>
      </c>
      <c r="AF423" s="16" t="str">
        <f aca="false">IF(O423="Squirrel",11,"")</f>
        <v/>
      </c>
      <c r="AG423" s="16" t="str">
        <f aca="false">IF(O423="🐝 Honey Bee",20,"")</f>
        <v/>
      </c>
      <c r="AH423" s="16" t="str">
        <f aca="false">IF(O423="🦆 Duck",12,"")</f>
        <v/>
      </c>
      <c r="AI423" s="16" t="str">
        <f aca="false">IF(O423="🐦 Bird",13,"")</f>
        <v/>
      </c>
      <c r="AJ423" s="41" t="s">
        <v>134</v>
      </c>
      <c r="AK423" s="40" t="s">
        <v>525</v>
      </c>
      <c r="AL423" s="42" t="s">
        <v>50</v>
      </c>
      <c r="AM423" s="40" t="s">
        <v>51</v>
      </c>
      <c r="AN423" s="40"/>
    </row>
    <row r="424" customFormat="false" ht="45" hidden="false" customHeight="true" outlineLevel="0" collapsed="false">
      <c r="A424" s="38" t="s">
        <v>524</v>
      </c>
      <c r="B424" s="38" t="n">
        <v>36</v>
      </c>
      <c r="C424" s="32" t="n">
        <f aca="false">B424+IF(H424="IV",-0.2,IF(H424="IP",-0.1,IF(H424="IM",0.1,IF(H424="SC",0.2,IF(H424="IC (cerebral)",-0.3,0)))))</f>
        <v>35.8</v>
      </c>
      <c r="D424" s="33" t="n">
        <f aca="false">VALUE(MID(AJ424,1,FIND(" ",AJ424)))</f>
        <v>0.178</v>
      </c>
      <c r="E424" s="34" t="n">
        <f aca="false">IF(G424="LD50 (median)",1,IF(G424="LDLo (lowest)",0,IF(G424="LD",-1,"")))</f>
        <v>1</v>
      </c>
      <c r="F424" s="34" t="n">
        <f aca="false">IF(O424="🐀 Rat",1,IF(O424="🐭 Mouse",2,IF(O424="🐕 Dog",3,IF(O424="🐵 Monkey",5,IF(O424="🐈 Cat",4,IF(O424="🐇 Rabbit",6,IF(O424="🕊 Pigeon",7,IF(O424="🐹 Guinea Pig",8,IF(O424="🐔 Chicken",9,IF(O424="🐸 Frog",10,IF(O424="🍼 Mammal",10,0)))))))))))</f>
        <v>2</v>
      </c>
      <c r="G424" s="39" t="s">
        <v>47</v>
      </c>
      <c r="H424" s="39" t="s">
        <v>15</v>
      </c>
      <c r="I424" s="14" t="str">
        <f aca="false">IF(H424="IC",-0.3,"")</f>
        <v/>
      </c>
      <c r="J424" s="14" t="n">
        <f aca="false">IF(H424="IV",-0.2,"")</f>
        <v>-0.2</v>
      </c>
      <c r="K424" s="14" t="str">
        <f aca="false">IF(H424="IP",-0.1,"")</f>
        <v/>
      </c>
      <c r="L424" s="14" t="str">
        <f aca="false">IF(H424="IM",0.1,"")</f>
        <v/>
      </c>
      <c r="M424" s="14" t="str">
        <f aca="false">IF(H424="SC",0.2,"")</f>
        <v/>
      </c>
      <c r="N424" s="15" t="str">
        <f aca="false">IF(H424="???",0.2,"")</f>
        <v/>
      </c>
      <c r="O424" s="40" t="s">
        <v>22</v>
      </c>
      <c r="P424" s="17" t="str">
        <f aca="false">IF(SUM(Q424:AI424)&gt;0,"",IF(SUM(Q424:AI424)=0,IF(O424&gt;0,1,"")))</f>
        <v/>
      </c>
      <c r="Q424" s="16" t="n">
        <f aca="false">IF(O424="🐭 Mouse",2,"")</f>
        <v>2</v>
      </c>
      <c r="R424" s="16" t="str">
        <f aca="false">IF(O424="🕊 Pigeon",7,"")</f>
        <v/>
      </c>
      <c r="S424" s="16" t="str">
        <f aca="false">IF(O424="🐇 Rabbit",6,"")</f>
        <v/>
      </c>
      <c r="T424" s="16" t="str">
        <f aca="false">IF(O424="🍼 Mammal",16,"")</f>
        <v/>
      </c>
      <c r="U424" s="16" t="str">
        <f aca="false">IF(O424="🐀 Rat",1,"")</f>
        <v/>
      </c>
      <c r="V424" s="16" t="str">
        <f aca="false">IF(O424="🐕 Dog",3,"")</f>
        <v/>
      </c>
      <c r="W424" s="16" t="str">
        <f aca="false">IF(O424="🐹 Guinea Pig",8,"")</f>
        <v/>
      </c>
      <c r="X424" s="16" t="str">
        <f aca="false">IF(O424="🐔 Chicken",9,"")</f>
        <v/>
      </c>
      <c r="Y424" s="16" t="str">
        <f aca="false">IF(O424="🐵 Monkey",5,"")</f>
        <v/>
      </c>
      <c r="Z424" s="16" t="str">
        <f aca="false">IF(O424="🐸 Frog",10,"")</f>
        <v/>
      </c>
      <c r="AA424" s="16" t="str">
        <f aca="false">IF(O424="🐈 Cat",4,"")</f>
        <v/>
      </c>
      <c r="AB424" s="16" t="str">
        <f aca="false">IF(O424="Gecko",15,"")</f>
        <v/>
      </c>
      <c r="AC424" s="16" t="str">
        <f aca="false">IF(O424="Skink",14,"")</f>
        <v/>
      </c>
      <c r="AD424" s="16" t="str">
        <f aca="false">IF(O424="🐄 Cattle",17,"")</f>
        <v/>
      </c>
      <c r="AE424" s="16" t="str">
        <f aca="false">IF(O424="🐷 Pig",19,"")</f>
        <v/>
      </c>
      <c r="AF424" s="16" t="str">
        <f aca="false">IF(O424="Squirrel",11,"")</f>
        <v/>
      </c>
      <c r="AG424" s="16" t="str">
        <f aca="false">IF(O424="🐝 Honey Bee",20,"")</f>
        <v/>
      </c>
      <c r="AH424" s="16" t="str">
        <f aca="false">IF(O424="🦆 Duck",12,"")</f>
        <v/>
      </c>
      <c r="AI424" s="16" t="str">
        <f aca="false">IF(O424="🐦 Bird",13,"")</f>
        <v/>
      </c>
      <c r="AJ424" s="41" t="s">
        <v>167</v>
      </c>
      <c r="AK424" s="40" t="s">
        <v>168</v>
      </c>
      <c r="AL424" s="42" t="s">
        <v>50</v>
      </c>
      <c r="AM424" s="40" t="s">
        <v>51</v>
      </c>
      <c r="AN424" s="40"/>
    </row>
    <row r="425" customFormat="false" ht="45" hidden="false" customHeight="true" outlineLevel="0" collapsed="false">
      <c r="A425" s="38" t="s">
        <v>524</v>
      </c>
      <c r="B425" s="38" t="n">
        <v>36</v>
      </c>
      <c r="C425" s="32" t="n">
        <f aca="false">B425+IF(H425="IV",-0.2,IF(H425="IP",-0.1,IF(H425="IM",0.1,IF(H425="SC",0.2,IF(H425="IC (cerebral)",-0.3,0)))))</f>
        <v>35.8</v>
      </c>
      <c r="D425" s="33" t="n">
        <f aca="false">VALUE(MID(AJ425,1,FIND(" ",AJ425)))</f>
        <v>0.2</v>
      </c>
      <c r="E425" s="34" t="n">
        <f aca="false">IF(G425="LD50 (median)",1,IF(G425="LDLo (lowest)",0,IF(G425="LD",-1,"")))</f>
        <v>1</v>
      </c>
      <c r="F425" s="34" t="n">
        <f aca="false">IF(O425="🐀 Rat",1,IF(O425="🐭 Mouse",2,IF(O425="🐕 Dog",3,IF(O425="🐵 Monkey",5,IF(O425="🐈 Cat",4,IF(O425="🐇 Rabbit",6,IF(O425="🕊 Pigeon",7,IF(O425="🐹 Guinea Pig",8,IF(O425="🐔 Chicken",9,IF(O425="🐸 Frog",10,IF(O425="🍼 Mammal",10,0)))))))))))</f>
        <v>3</v>
      </c>
      <c r="G425" s="39" t="s">
        <v>47</v>
      </c>
      <c r="H425" s="39" t="s">
        <v>15</v>
      </c>
      <c r="I425" s="14" t="str">
        <f aca="false">IF(H425="IC",-0.3,"")</f>
        <v/>
      </c>
      <c r="J425" s="14" t="n">
        <f aca="false">IF(H425="IV",-0.2,"")</f>
        <v>-0.2</v>
      </c>
      <c r="K425" s="14" t="str">
        <f aca="false">IF(H425="IP",-0.1,"")</f>
        <v/>
      </c>
      <c r="L425" s="14" t="str">
        <f aca="false">IF(H425="IM",0.1,"")</f>
        <v/>
      </c>
      <c r="M425" s="14" t="str">
        <f aca="false">IF(H425="SC",0.2,"")</f>
        <v/>
      </c>
      <c r="N425" s="15" t="str">
        <f aca="false">IF(H425="???",0.2,"")</f>
        <v/>
      </c>
      <c r="O425" s="40" t="s">
        <v>27</v>
      </c>
      <c r="P425" s="17" t="str">
        <f aca="false">IF(SUM(Q425:AI425)&gt;0,"",IF(SUM(Q425:AI425)=0,IF(O425&gt;0,1,"")))</f>
        <v/>
      </c>
      <c r="Q425" s="16" t="str">
        <f aca="false">IF(O425="🐭 Mouse",2,"")</f>
        <v/>
      </c>
      <c r="R425" s="16" t="str">
        <f aca="false">IF(O425="🕊 Pigeon",7,"")</f>
        <v/>
      </c>
      <c r="S425" s="16" t="str">
        <f aca="false">IF(O425="🐇 Rabbit",6,"")</f>
        <v/>
      </c>
      <c r="T425" s="16" t="str">
        <f aca="false">IF(O425="🍼 Mammal",16,"")</f>
        <v/>
      </c>
      <c r="U425" s="16" t="str">
        <f aca="false">IF(O425="🐀 Rat",1,"")</f>
        <v/>
      </c>
      <c r="V425" s="16" t="n">
        <f aca="false">IF(O425="🐕 Dog",3,"")</f>
        <v>3</v>
      </c>
      <c r="W425" s="16" t="str">
        <f aca="false">IF(O425="🐹 Guinea Pig",8,"")</f>
        <v/>
      </c>
      <c r="X425" s="16" t="str">
        <f aca="false">IF(O425="🐔 Chicken",9,"")</f>
        <v/>
      </c>
      <c r="Y425" s="16" t="str">
        <f aca="false">IF(O425="🐵 Monkey",5,"")</f>
        <v/>
      </c>
      <c r="Z425" s="16" t="str">
        <f aca="false">IF(O425="🐸 Frog",10,"")</f>
        <v/>
      </c>
      <c r="AA425" s="16" t="str">
        <f aca="false">IF(O425="🐈 Cat",4,"")</f>
        <v/>
      </c>
      <c r="AB425" s="16" t="str">
        <f aca="false">IF(O425="Gecko",15,"")</f>
        <v/>
      </c>
      <c r="AC425" s="16" t="str">
        <f aca="false">IF(O425="Skink",14,"")</f>
        <v/>
      </c>
      <c r="AD425" s="16" t="str">
        <f aca="false">IF(O425="🐄 Cattle",17,"")</f>
        <v/>
      </c>
      <c r="AE425" s="16" t="str">
        <f aca="false">IF(O425="🐷 Pig",19,"")</f>
        <v/>
      </c>
      <c r="AF425" s="16" t="str">
        <f aca="false">IF(O425="Squirrel",11,"")</f>
        <v/>
      </c>
      <c r="AG425" s="16" t="str">
        <f aca="false">IF(O425="🐝 Honey Bee",20,"")</f>
        <v/>
      </c>
      <c r="AH425" s="16" t="str">
        <f aca="false">IF(O425="🦆 Duck",12,"")</f>
        <v/>
      </c>
      <c r="AI425" s="16" t="str">
        <f aca="false">IF(O425="🐦 Bird",13,"")</f>
        <v/>
      </c>
      <c r="AJ425" s="41" t="s">
        <v>171</v>
      </c>
      <c r="AK425" s="40" t="s">
        <v>526</v>
      </c>
      <c r="AL425" s="42" t="s">
        <v>50</v>
      </c>
      <c r="AM425" s="40" t="s">
        <v>51</v>
      </c>
      <c r="AN425" s="40"/>
    </row>
    <row r="426" customFormat="false" ht="30" hidden="false" customHeight="true" outlineLevel="0" collapsed="false">
      <c r="A426" s="38" t="s">
        <v>524</v>
      </c>
      <c r="B426" s="38" t="n">
        <v>36</v>
      </c>
      <c r="C426" s="32" t="n">
        <f aca="false">B426+IF(H426="IV",-0.2,IF(H426="IP",-0.1,IF(H426="IM",0.1,IF(H426="SC",0.2,IF(H426="IC (cerebral)",-0.3,0)))))</f>
        <v>35.8</v>
      </c>
      <c r="D426" s="33" t="n">
        <f aca="false">VALUE(MID(AJ426,1,FIND(" ",AJ426)))</f>
        <v>0.25</v>
      </c>
      <c r="E426" s="34" t="n">
        <f aca="false">IF(G426="LD50 (median)",1,IF(G426="LDLo (lowest)",0,IF(G426="LD",-1,"")))</f>
        <v>0</v>
      </c>
      <c r="F426" s="34" t="n">
        <f aca="false">IF(O426="🐀 Rat",1,IF(O426="🐭 Mouse",2,IF(O426="🐕 Dog",3,IF(O426="🐵 Monkey",5,IF(O426="🐈 Cat",4,IF(O426="🐇 Rabbit",6,IF(O426="🕊 Pigeon",7,IF(O426="🐹 Guinea Pig",8,IF(O426="🐔 Chicken",9,IF(O426="🐸 Frog",10,IF(O426="🍼 Mammal",10,0)))))))))))</f>
        <v>6</v>
      </c>
      <c r="G426" s="39" t="s">
        <v>53</v>
      </c>
      <c r="H426" s="39" t="s">
        <v>15</v>
      </c>
      <c r="I426" s="14" t="str">
        <f aca="false">IF(H426="IC",-0.3,"")</f>
        <v/>
      </c>
      <c r="J426" s="14" t="n">
        <f aca="false">IF(H426="IV",-0.2,"")</f>
        <v>-0.2</v>
      </c>
      <c r="K426" s="14" t="str">
        <f aca="false">IF(H426="IP",-0.1,"")</f>
        <v/>
      </c>
      <c r="L426" s="14" t="str">
        <f aca="false">IF(H426="IM",0.1,"")</f>
        <v/>
      </c>
      <c r="M426" s="14" t="str">
        <f aca="false">IF(H426="SC",0.2,"")</f>
        <v/>
      </c>
      <c r="N426" s="15" t="str">
        <f aca="false">IF(H426="???",0.2,"")</f>
        <v/>
      </c>
      <c r="O426" s="40" t="s">
        <v>24</v>
      </c>
      <c r="P426" s="17" t="str">
        <f aca="false">IF(SUM(Q426:AI426)&gt;0,"",IF(SUM(Q426:AI426)=0,IF(O426&gt;0,1,"")))</f>
        <v/>
      </c>
      <c r="Q426" s="16" t="str">
        <f aca="false">IF(O426="🐭 Mouse",2,"")</f>
        <v/>
      </c>
      <c r="R426" s="16" t="str">
        <f aca="false">IF(O426="🕊 Pigeon",7,"")</f>
        <v/>
      </c>
      <c r="S426" s="16" t="n">
        <f aca="false">IF(O426="🐇 Rabbit",6,"")</f>
        <v>6</v>
      </c>
      <c r="T426" s="16" t="str">
        <f aca="false">IF(O426="🍼 Mammal",16,"")</f>
        <v/>
      </c>
      <c r="U426" s="16" t="str">
        <f aca="false">IF(O426="🐀 Rat",1,"")</f>
        <v/>
      </c>
      <c r="V426" s="16" t="str">
        <f aca="false">IF(O426="🐕 Dog",3,"")</f>
        <v/>
      </c>
      <c r="W426" s="16" t="str">
        <f aca="false">IF(O426="🐹 Guinea Pig",8,"")</f>
        <v/>
      </c>
      <c r="X426" s="16" t="str">
        <f aca="false">IF(O426="🐔 Chicken",9,"")</f>
        <v/>
      </c>
      <c r="Y426" s="16" t="str">
        <f aca="false">IF(O426="🐵 Monkey",5,"")</f>
        <v/>
      </c>
      <c r="Z426" s="16" t="str">
        <f aca="false">IF(O426="🐸 Frog",10,"")</f>
        <v/>
      </c>
      <c r="AA426" s="16" t="str">
        <f aca="false">IF(O426="🐈 Cat",4,"")</f>
        <v/>
      </c>
      <c r="AB426" s="16" t="str">
        <f aca="false">IF(O426="Gecko",15,"")</f>
        <v/>
      </c>
      <c r="AC426" s="16" t="str">
        <f aca="false">IF(O426="Skink",14,"")</f>
        <v/>
      </c>
      <c r="AD426" s="16" t="str">
        <f aca="false">IF(O426="🐄 Cattle",17,"")</f>
        <v/>
      </c>
      <c r="AE426" s="16" t="str">
        <f aca="false">IF(O426="🐷 Pig",19,"")</f>
        <v/>
      </c>
      <c r="AF426" s="16" t="str">
        <f aca="false">IF(O426="Squirrel",11,"")</f>
        <v/>
      </c>
      <c r="AG426" s="16" t="str">
        <f aca="false">IF(O426="🐝 Honey Bee",20,"")</f>
        <v/>
      </c>
      <c r="AH426" s="16" t="str">
        <f aca="false">IF(O426="🦆 Duck",12,"")</f>
        <v/>
      </c>
      <c r="AI426" s="16" t="str">
        <f aca="false">IF(O426="🐦 Bird",13,"")</f>
        <v/>
      </c>
      <c r="AJ426" s="41" t="s">
        <v>241</v>
      </c>
      <c r="AK426" s="40" t="s">
        <v>525</v>
      </c>
      <c r="AL426" s="42" t="s">
        <v>50</v>
      </c>
      <c r="AM426" s="40" t="s">
        <v>51</v>
      </c>
      <c r="AN426" s="40"/>
    </row>
    <row r="427" customFormat="false" ht="45" hidden="false" customHeight="true" outlineLevel="0" collapsed="false">
      <c r="A427" s="38" t="s">
        <v>524</v>
      </c>
      <c r="B427" s="38" t="n">
        <v>36</v>
      </c>
      <c r="C427" s="32" t="n">
        <f aca="false">B427+IF(H427="IV",-0.2,IF(H427="IP",-0.1,IF(H427="IM",0.1,IF(H427="SC",0.2,IF(H427="IC (cerebral)",-0.3,0)))))</f>
        <v>35.9</v>
      </c>
      <c r="D427" s="33" t="n">
        <f aca="false">VALUE(MID(AJ427,1,FIND(" ",AJ427)))</f>
        <v>0.489</v>
      </c>
      <c r="E427" s="34" t="n">
        <f aca="false">IF(G427="LD50 (median)",1,IF(G427="LDLo (lowest)",0,IF(G427="LD",-1,"")))</f>
        <v>1</v>
      </c>
      <c r="F427" s="34" t="n">
        <f aca="false">IF(O427="🐀 Rat",1,IF(O427="🐭 Mouse",2,IF(O427="🐕 Dog",3,IF(O427="🐵 Monkey",5,IF(O427="🐈 Cat",4,IF(O427="🐇 Rabbit",6,IF(O427="🕊 Pigeon",7,IF(O427="🐹 Guinea Pig",8,IF(O427="🐔 Chicken",9,IF(O427="🐸 Frog",10,IF(O427="🍼 Mammal",10,0)))))))))))</f>
        <v>2</v>
      </c>
      <c r="G427" s="39" t="s">
        <v>47</v>
      </c>
      <c r="H427" s="39" t="s">
        <v>16</v>
      </c>
      <c r="I427" s="14" t="str">
        <f aca="false">IF(H427="IC",-0.3,"")</f>
        <v/>
      </c>
      <c r="J427" s="14" t="str">
        <f aca="false">IF(H427="IV",-0.2,"")</f>
        <v/>
      </c>
      <c r="K427" s="14" t="n">
        <f aca="false">IF(H427="IP",-0.1,"")</f>
        <v>-0.1</v>
      </c>
      <c r="L427" s="14" t="str">
        <f aca="false">IF(H427="IM",0.1,"")</f>
        <v/>
      </c>
      <c r="M427" s="14" t="str">
        <f aca="false">IF(H427="SC",0.2,"")</f>
        <v/>
      </c>
      <c r="N427" s="15" t="str">
        <f aca="false">IF(H427="???",0.2,"")</f>
        <v/>
      </c>
      <c r="O427" s="40" t="s">
        <v>22</v>
      </c>
      <c r="P427" s="17" t="str">
        <f aca="false">IF(SUM(Q427:AI427)&gt;0,"",IF(SUM(Q427:AI427)=0,IF(O427&gt;0,1,"")))</f>
        <v/>
      </c>
      <c r="Q427" s="16" t="n">
        <f aca="false">IF(O427="🐭 Mouse",2,"")</f>
        <v>2</v>
      </c>
      <c r="R427" s="16" t="str">
        <f aca="false">IF(O427="🕊 Pigeon",7,"")</f>
        <v/>
      </c>
      <c r="S427" s="16" t="str">
        <f aca="false">IF(O427="🐇 Rabbit",6,"")</f>
        <v/>
      </c>
      <c r="T427" s="16" t="str">
        <f aca="false">IF(O427="🍼 Mammal",16,"")</f>
        <v/>
      </c>
      <c r="U427" s="16" t="str">
        <f aca="false">IF(O427="🐀 Rat",1,"")</f>
        <v/>
      </c>
      <c r="V427" s="16" t="str">
        <f aca="false">IF(O427="🐕 Dog",3,"")</f>
        <v/>
      </c>
      <c r="W427" s="16" t="str">
        <f aca="false">IF(O427="🐹 Guinea Pig",8,"")</f>
        <v/>
      </c>
      <c r="X427" s="16" t="str">
        <f aca="false">IF(O427="🐔 Chicken",9,"")</f>
        <v/>
      </c>
      <c r="Y427" s="16" t="str">
        <f aca="false">IF(O427="🐵 Monkey",5,"")</f>
        <v/>
      </c>
      <c r="Z427" s="16" t="str">
        <f aca="false">IF(O427="🐸 Frog",10,"")</f>
        <v/>
      </c>
      <c r="AA427" s="16" t="str">
        <f aca="false">IF(O427="🐈 Cat",4,"")</f>
        <v/>
      </c>
      <c r="AB427" s="16" t="str">
        <f aca="false">IF(O427="Gecko",15,"")</f>
        <v/>
      </c>
      <c r="AC427" s="16" t="str">
        <f aca="false">IF(O427="Skink",14,"")</f>
        <v/>
      </c>
      <c r="AD427" s="16" t="str">
        <f aca="false">IF(O427="🐄 Cattle",17,"")</f>
        <v/>
      </c>
      <c r="AE427" s="16" t="str">
        <f aca="false">IF(O427="🐷 Pig",19,"")</f>
        <v/>
      </c>
      <c r="AF427" s="16" t="str">
        <f aca="false">IF(O427="Squirrel",11,"")</f>
        <v/>
      </c>
      <c r="AG427" s="16" t="str">
        <f aca="false">IF(O427="🐝 Honey Bee",20,"")</f>
        <v/>
      </c>
      <c r="AH427" s="16" t="str">
        <f aca="false">IF(O427="🦆 Duck",12,"")</f>
        <v/>
      </c>
      <c r="AI427" s="16" t="str">
        <f aca="false">IF(O427="🐦 Bird",13,"")</f>
        <v/>
      </c>
      <c r="AJ427" s="41" t="s">
        <v>527</v>
      </c>
      <c r="AK427" s="40" t="s">
        <v>168</v>
      </c>
      <c r="AL427" s="42" t="s">
        <v>50</v>
      </c>
      <c r="AM427" s="40" t="s">
        <v>51</v>
      </c>
      <c r="AN427" s="40"/>
    </row>
    <row r="428" customFormat="false" ht="30" hidden="false" customHeight="true" outlineLevel="0" collapsed="false">
      <c r="A428" s="38" t="s">
        <v>524</v>
      </c>
      <c r="B428" s="38" t="n">
        <v>36</v>
      </c>
      <c r="C428" s="32" t="n">
        <f aca="false">B428+IF(H428="IV",-0.2,IF(H428="IP",-0.1,IF(H428="IM",0.1,IF(H428="SC",0.2,IF(H428="IC (cerebral)",-0.3,0)))))</f>
        <v>36.2</v>
      </c>
      <c r="D428" s="33" t="n">
        <f aca="false">VALUE(MID(AJ428,1,FIND(" ",AJ428)))</f>
        <v>0.5</v>
      </c>
      <c r="E428" s="34" t="n">
        <f aca="false">IF(G428="LD50 (median)",1,IF(G428="LDLo (lowest)",0,IF(G428="LD",-1,"")))</f>
        <v>0</v>
      </c>
      <c r="F428" s="34" t="n">
        <f aca="false">IF(O428="🐀 Rat",1,IF(O428="🐭 Mouse",2,IF(O428="🐕 Dog",3,IF(O428="🐵 Monkey",5,IF(O428="🐈 Cat",4,IF(O428="🐇 Rabbit",6,IF(O428="🕊 Pigeon",7,IF(O428="🐹 Guinea Pig",8,IF(O428="🐔 Chicken",9,IF(O428="🐸 Frog",10,IF(O428="🍼 Mammal",10,0)))))))))))</f>
        <v>8</v>
      </c>
      <c r="G428" s="39" t="s">
        <v>53</v>
      </c>
      <c r="H428" s="39" t="s">
        <v>18</v>
      </c>
      <c r="I428" s="14" t="str">
        <f aca="false">IF(H428="IC",-0.3,"")</f>
        <v/>
      </c>
      <c r="J428" s="14" t="str">
        <f aca="false">IF(H428="IV",-0.2,"")</f>
        <v/>
      </c>
      <c r="K428" s="14" t="str">
        <f aca="false">IF(H428="IP",-0.1,"")</f>
        <v/>
      </c>
      <c r="L428" s="14" t="str">
        <f aca="false">IF(H428="IM",0.1,"")</f>
        <v/>
      </c>
      <c r="M428" s="14" t="n">
        <f aca="false">IF(H428="SC",0.2,"")</f>
        <v>0.2</v>
      </c>
      <c r="N428" s="15" t="str">
        <f aca="false">IF(H428="???",0.2,"")</f>
        <v/>
      </c>
      <c r="O428" s="40" t="s">
        <v>28</v>
      </c>
      <c r="P428" s="17" t="str">
        <f aca="false">IF(SUM(Q428:AI428)&gt;0,"",IF(SUM(Q428:AI428)=0,IF(O428&gt;0,1,"")))</f>
        <v/>
      </c>
      <c r="Q428" s="16" t="str">
        <f aca="false">IF(O428="🐭 Mouse",2,"")</f>
        <v/>
      </c>
      <c r="R428" s="16" t="str">
        <f aca="false">IF(O428="🕊 Pigeon",7,"")</f>
        <v/>
      </c>
      <c r="S428" s="16" t="str">
        <f aca="false">IF(O428="🐇 Rabbit",6,"")</f>
        <v/>
      </c>
      <c r="T428" s="16" t="str">
        <f aca="false">IF(O428="🍼 Mammal",16,"")</f>
        <v/>
      </c>
      <c r="U428" s="16" t="str">
        <f aca="false">IF(O428="🐀 Rat",1,"")</f>
        <v/>
      </c>
      <c r="V428" s="16" t="str">
        <f aca="false">IF(O428="🐕 Dog",3,"")</f>
        <v/>
      </c>
      <c r="W428" s="16" t="n">
        <f aca="false">IF(O428="🐹 Guinea Pig",8,"")</f>
        <v>8</v>
      </c>
      <c r="X428" s="16" t="str">
        <f aca="false">IF(O428="🐔 Chicken",9,"")</f>
        <v/>
      </c>
      <c r="Y428" s="16" t="str">
        <f aca="false">IF(O428="🐵 Monkey",5,"")</f>
        <v/>
      </c>
      <c r="Z428" s="16" t="str">
        <f aca="false">IF(O428="🐸 Frog",10,"")</f>
        <v/>
      </c>
      <c r="AA428" s="16" t="str">
        <f aca="false">IF(O428="🐈 Cat",4,"")</f>
        <v/>
      </c>
      <c r="AB428" s="16" t="str">
        <f aca="false">IF(O428="Gecko",15,"")</f>
        <v/>
      </c>
      <c r="AC428" s="16" t="str">
        <f aca="false">IF(O428="Skink",14,"")</f>
        <v/>
      </c>
      <c r="AD428" s="16" t="str">
        <f aca="false">IF(O428="🐄 Cattle",17,"")</f>
        <v/>
      </c>
      <c r="AE428" s="16" t="str">
        <f aca="false">IF(O428="🐷 Pig",19,"")</f>
        <v/>
      </c>
      <c r="AF428" s="16" t="str">
        <f aca="false">IF(O428="Squirrel",11,"")</f>
        <v/>
      </c>
      <c r="AG428" s="16" t="str">
        <f aca="false">IF(O428="🐝 Honey Bee",20,"")</f>
        <v/>
      </c>
      <c r="AH428" s="16" t="str">
        <f aca="false">IF(O428="🦆 Duck",12,"")</f>
        <v/>
      </c>
      <c r="AI428" s="16" t="str">
        <f aca="false">IF(O428="🐦 Bird",13,"")</f>
        <v/>
      </c>
      <c r="AJ428" s="41" t="s">
        <v>66</v>
      </c>
      <c r="AK428" s="40" t="s">
        <v>525</v>
      </c>
      <c r="AL428" s="42" t="s">
        <v>50</v>
      </c>
      <c r="AM428" s="40" t="s">
        <v>51</v>
      </c>
      <c r="AN428" s="40"/>
    </row>
    <row r="429" customFormat="false" ht="45" hidden="false" customHeight="true" outlineLevel="0" collapsed="false">
      <c r="A429" s="38" t="s">
        <v>524</v>
      </c>
      <c r="B429" s="38" t="n">
        <v>36</v>
      </c>
      <c r="C429" s="32" t="n">
        <f aca="false">B429+IF(H429="IV",-0.2,IF(H429="IP",-0.1,IF(H429="IM",0.1,IF(H429="SC",0.2,IF(H429="IC (cerebral)",-0.3,0)))))</f>
        <v>35.8</v>
      </c>
      <c r="D429" s="33" t="n">
        <f aca="false">VALUE(MID(AJ429,1,FIND(" ",AJ429)))</f>
        <v>0.5</v>
      </c>
      <c r="E429" s="34" t="n">
        <f aca="false">IF(G429="LD50 (median)",1,IF(G429="LDLo (lowest)",0,IF(G429="LD",-1,"")))</f>
        <v>1</v>
      </c>
      <c r="F429" s="34" t="n">
        <f aca="false">IF(O429="🐀 Rat",1,IF(O429="🐭 Mouse",2,IF(O429="🐕 Dog",3,IF(O429="🐵 Monkey",5,IF(O429="🐈 Cat",4,IF(O429="🐇 Rabbit",6,IF(O429="🕊 Pigeon",7,IF(O429="🐹 Guinea Pig",8,IF(O429="🐔 Chicken",9,IF(O429="🐸 Frog",10,IF(O429="🍼 Mammal",10,0)))))))))))</f>
        <v>2</v>
      </c>
      <c r="G429" s="39" t="s">
        <v>47</v>
      </c>
      <c r="H429" s="39" t="s">
        <v>15</v>
      </c>
      <c r="I429" s="14" t="str">
        <f aca="false">IF(H429="IC",-0.3,"")</f>
        <v/>
      </c>
      <c r="J429" s="14" t="n">
        <f aca="false">IF(H429="IV",-0.2,"")</f>
        <v>-0.2</v>
      </c>
      <c r="K429" s="14" t="str">
        <f aca="false">IF(H429="IP",-0.1,"")</f>
        <v/>
      </c>
      <c r="L429" s="14" t="str">
        <f aca="false">IF(H429="IM",0.1,"")</f>
        <v/>
      </c>
      <c r="M429" s="14" t="str">
        <f aca="false">IF(H429="SC",0.2,"")</f>
        <v/>
      </c>
      <c r="N429" s="15" t="str">
        <f aca="false">IF(H429="???",0.2,"")</f>
        <v/>
      </c>
      <c r="O429" s="40" t="s">
        <v>22</v>
      </c>
      <c r="P429" s="17" t="str">
        <f aca="false">IF(SUM(Q429:AI429)&gt;0,"",IF(SUM(Q429:AI429)=0,IF(O429&gt;0,1,"")))</f>
        <v/>
      </c>
      <c r="Q429" s="16" t="n">
        <f aca="false">IF(O429="🐭 Mouse",2,"")</f>
        <v>2</v>
      </c>
      <c r="R429" s="16" t="str">
        <f aca="false">IF(O429="🕊 Pigeon",7,"")</f>
        <v/>
      </c>
      <c r="S429" s="16" t="str">
        <f aca="false">IF(O429="🐇 Rabbit",6,"")</f>
        <v/>
      </c>
      <c r="T429" s="16" t="str">
        <f aca="false">IF(O429="🍼 Mammal",16,"")</f>
        <v/>
      </c>
      <c r="U429" s="16" t="str">
        <f aca="false">IF(O429="🐀 Rat",1,"")</f>
        <v/>
      </c>
      <c r="V429" s="16" t="str">
        <f aca="false">IF(O429="🐕 Dog",3,"")</f>
        <v/>
      </c>
      <c r="W429" s="16" t="str">
        <f aca="false">IF(O429="🐹 Guinea Pig",8,"")</f>
        <v/>
      </c>
      <c r="X429" s="16" t="str">
        <f aca="false">IF(O429="🐔 Chicken",9,"")</f>
        <v/>
      </c>
      <c r="Y429" s="16" t="str">
        <f aca="false">IF(O429="🐵 Monkey",5,"")</f>
        <v/>
      </c>
      <c r="Z429" s="16" t="str">
        <f aca="false">IF(O429="🐸 Frog",10,"")</f>
        <v/>
      </c>
      <c r="AA429" s="16" t="str">
        <f aca="false">IF(O429="🐈 Cat",4,"")</f>
        <v/>
      </c>
      <c r="AB429" s="16" t="str">
        <f aca="false">IF(O429="Gecko",15,"")</f>
        <v/>
      </c>
      <c r="AC429" s="16" t="str">
        <f aca="false">IF(O429="Skink",14,"")</f>
        <v/>
      </c>
      <c r="AD429" s="16" t="str">
        <f aca="false">IF(O429="🐄 Cattle",17,"")</f>
        <v/>
      </c>
      <c r="AE429" s="16" t="str">
        <f aca="false">IF(O429="🐷 Pig",19,"")</f>
        <v/>
      </c>
      <c r="AF429" s="16" t="str">
        <f aca="false">IF(O429="Squirrel",11,"")</f>
        <v/>
      </c>
      <c r="AG429" s="16" t="str">
        <f aca="false">IF(O429="🐝 Honey Bee",20,"")</f>
        <v/>
      </c>
      <c r="AH429" s="16" t="str">
        <f aca="false">IF(O429="🦆 Duck",12,"")</f>
        <v/>
      </c>
      <c r="AI429" s="16" t="str">
        <f aca="false">IF(O429="🐦 Bird",13,"")</f>
        <v/>
      </c>
      <c r="AJ429" s="41" t="s">
        <v>66</v>
      </c>
      <c r="AK429" s="40" t="s">
        <v>528</v>
      </c>
      <c r="AL429" s="42" t="s">
        <v>50</v>
      </c>
      <c r="AM429" s="40" t="s">
        <v>51</v>
      </c>
      <c r="AN429" s="40"/>
    </row>
    <row r="430" customFormat="false" ht="30" hidden="false" customHeight="true" outlineLevel="0" collapsed="false">
      <c r="A430" s="38" t="s">
        <v>524</v>
      </c>
      <c r="B430" s="38" t="n">
        <v>36</v>
      </c>
      <c r="C430" s="32" t="n">
        <f aca="false">B430+IF(H430="IV",-0.2,IF(H430="IP",-0.1,IF(H430="IM",0.1,IF(H430="SC",0.2,IF(H430="IC (cerebral)",-0.3,0)))))</f>
        <v>35.9</v>
      </c>
      <c r="D430" s="33" t="n">
        <f aca="false">VALUE(MID(AJ430,1,FIND(" ",AJ430)))</f>
        <v>0.6</v>
      </c>
      <c r="E430" s="34" t="n">
        <f aca="false">IF(G430="LD50 (median)",1,IF(G430="LDLo (lowest)",0,IF(G430="LD",-1,"")))</f>
        <v>1</v>
      </c>
      <c r="F430" s="34" t="n">
        <f aca="false">IF(O430="🐀 Rat",1,IF(O430="🐭 Mouse",2,IF(O430="🐕 Dog",3,IF(O430="🐵 Monkey",5,IF(O430="🐈 Cat",4,IF(O430="🐇 Rabbit",6,IF(O430="🕊 Pigeon",7,IF(O430="🐹 Guinea Pig",8,IF(O430="🐔 Chicken",9,IF(O430="🐸 Frog",10,IF(O430="🍼 Mammal",10,0)))))))))))</f>
        <v>2</v>
      </c>
      <c r="G430" s="39" t="s">
        <v>47</v>
      </c>
      <c r="H430" s="39" t="s">
        <v>16</v>
      </c>
      <c r="I430" s="14" t="str">
        <f aca="false">IF(H430="IC",-0.3,"")</f>
        <v/>
      </c>
      <c r="J430" s="14" t="str">
        <f aca="false">IF(H430="IV",-0.2,"")</f>
        <v/>
      </c>
      <c r="K430" s="14" t="n">
        <f aca="false">IF(H430="IP",-0.1,"")</f>
        <v>-0.1</v>
      </c>
      <c r="L430" s="14" t="str">
        <f aca="false">IF(H430="IM",0.1,"")</f>
        <v/>
      </c>
      <c r="M430" s="14" t="str">
        <f aca="false">IF(H430="SC",0.2,"")</f>
        <v/>
      </c>
      <c r="N430" s="15" t="str">
        <f aca="false">IF(H430="???",0.2,"")</f>
        <v/>
      </c>
      <c r="O430" s="40" t="s">
        <v>22</v>
      </c>
      <c r="P430" s="17" t="str">
        <f aca="false">IF(SUM(Q430:AI430)&gt;0,"",IF(SUM(Q430:AI430)=0,IF(O430&gt;0,1,"")))</f>
        <v/>
      </c>
      <c r="Q430" s="16" t="n">
        <f aca="false">IF(O430="🐭 Mouse",2,"")</f>
        <v>2</v>
      </c>
      <c r="R430" s="16" t="str">
        <f aca="false">IF(O430="🕊 Pigeon",7,"")</f>
        <v/>
      </c>
      <c r="S430" s="16" t="str">
        <f aca="false">IF(O430="🐇 Rabbit",6,"")</f>
        <v/>
      </c>
      <c r="T430" s="16" t="str">
        <f aca="false">IF(O430="🍼 Mammal",16,"")</f>
        <v/>
      </c>
      <c r="U430" s="16" t="str">
        <f aca="false">IF(O430="🐀 Rat",1,"")</f>
        <v/>
      </c>
      <c r="V430" s="16" t="str">
        <f aca="false">IF(O430="🐕 Dog",3,"")</f>
        <v/>
      </c>
      <c r="W430" s="16" t="str">
        <f aca="false">IF(O430="🐹 Guinea Pig",8,"")</f>
        <v/>
      </c>
      <c r="X430" s="16" t="str">
        <f aca="false">IF(O430="🐔 Chicken",9,"")</f>
        <v/>
      </c>
      <c r="Y430" s="16" t="str">
        <f aca="false">IF(O430="🐵 Monkey",5,"")</f>
        <v/>
      </c>
      <c r="Z430" s="16" t="str">
        <f aca="false">IF(O430="🐸 Frog",10,"")</f>
        <v/>
      </c>
      <c r="AA430" s="16" t="str">
        <f aca="false">IF(O430="🐈 Cat",4,"")</f>
        <v/>
      </c>
      <c r="AB430" s="16" t="str">
        <f aca="false">IF(O430="Gecko",15,"")</f>
        <v/>
      </c>
      <c r="AC430" s="16" t="str">
        <f aca="false">IF(O430="Skink",14,"")</f>
        <v/>
      </c>
      <c r="AD430" s="16" t="str">
        <f aca="false">IF(O430="🐄 Cattle",17,"")</f>
        <v/>
      </c>
      <c r="AE430" s="16" t="str">
        <f aca="false">IF(O430="🐷 Pig",19,"")</f>
        <v/>
      </c>
      <c r="AF430" s="16" t="str">
        <f aca="false">IF(O430="Squirrel",11,"")</f>
        <v/>
      </c>
      <c r="AG430" s="16" t="str">
        <f aca="false">IF(O430="🐝 Honey Bee",20,"")</f>
        <v/>
      </c>
      <c r="AH430" s="16" t="str">
        <f aca="false">IF(O430="🦆 Duck",12,"")</f>
        <v/>
      </c>
      <c r="AI430" s="16" t="str">
        <f aca="false">IF(O430="🐦 Bird",13,"")</f>
        <v/>
      </c>
      <c r="AJ430" s="41" t="s">
        <v>293</v>
      </c>
      <c r="AK430" s="40" t="s">
        <v>529</v>
      </c>
      <c r="AL430" s="42" t="s">
        <v>50</v>
      </c>
      <c r="AM430" s="40" t="s">
        <v>51</v>
      </c>
      <c r="AN430" s="40"/>
    </row>
    <row r="431" customFormat="false" ht="45" hidden="false" customHeight="true" outlineLevel="0" collapsed="false">
      <c r="A431" s="38" t="s">
        <v>524</v>
      </c>
      <c r="B431" s="38" t="n">
        <v>36</v>
      </c>
      <c r="C431" s="32" t="n">
        <f aca="false">B431+IF(H431="IV",-0.2,IF(H431="IP",-0.1,IF(H431="IM",0.1,IF(H431="SC",0.2,IF(H431="IC (cerebral)",-0.3,0)))))</f>
        <v>36.2</v>
      </c>
      <c r="D431" s="33" t="n">
        <f aca="false">VALUE(MID(AJ431,1,FIND(" ",AJ431)))</f>
        <v>1</v>
      </c>
      <c r="E431" s="34" t="n">
        <f aca="false">IF(G431="LD50 (median)",1,IF(G431="LDLo (lowest)",0,IF(G431="LD",-1,"")))</f>
        <v>0</v>
      </c>
      <c r="F431" s="34" t="n">
        <f aca="false">IF(O431="🐀 Rat",1,IF(O431="🐭 Mouse",2,IF(O431="🐕 Dog",3,IF(O431="🐵 Monkey",5,IF(O431="🐈 Cat",4,IF(O431="🐇 Rabbit",6,IF(O431="🕊 Pigeon",7,IF(O431="🐹 Guinea Pig",8,IF(O431="🐔 Chicken",9,IF(O431="🐸 Frog",10,IF(O431="🍼 Mammal",10,0)))))))))))</f>
        <v>1</v>
      </c>
      <c r="G431" s="39" t="s">
        <v>53</v>
      </c>
      <c r="H431" s="39" t="s">
        <v>18</v>
      </c>
      <c r="I431" s="14" t="str">
        <f aca="false">IF(H431="IC",-0.3,"")</f>
        <v/>
      </c>
      <c r="J431" s="14" t="str">
        <f aca="false">IF(H431="IV",-0.2,"")</f>
        <v/>
      </c>
      <c r="K431" s="14" t="str">
        <f aca="false">IF(H431="IP",-0.1,"")</f>
        <v/>
      </c>
      <c r="L431" s="14" t="str">
        <f aca="false">IF(H431="IM",0.1,"")</f>
        <v/>
      </c>
      <c r="M431" s="14" t="n">
        <f aca="false">IF(H431="SC",0.2,"")</f>
        <v>0.2</v>
      </c>
      <c r="N431" s="15" t="str">
        <f aca="false">IF(H431="???",0.2,"")</f>
        <v/>
      </c>
      <c r="O431" s="40" t="s">
        <v>26</v>
      </c>
      <c r="P431" s="17" t="str">
        <f aca="false">IF(SUM(Q431:AI431)&gt;0,"",IF(SUM(Q431:AI431)=0,IF(O431&gt;0,1,"")))</f>
        <v/>
      </c>
      <c r="Q431" s="16" t="str">
        <f aca="false">IF(O431="🐭 Mouse",2,"")</f>
        <v/>
      </c>
      <c r="R431" s="16" t="str">
        <f aca="false">IF(O431="🕊 Pigeon",7,"")</f>
        <v/>
      </c>
      <c r="S431" s="16" t="str">
        <f aca="false">IF(O431="🐇 Rabbit",6,"")</f>
        <v/>
      </c>
      <c r="T431" s="16" t="str">
        <f aca="false">IF(O431="🍼 Mammal",16,"")</f>
        <v/>
      </c>
      <c r="U431" s="16" t="n">
        <f aca="false">IF(O431="🐀 Rat",1,"")</f>
        <v>1</v>
      </c>
      <c r="V431" s="16" t="str">
        <f aca="false">IF(O431="🐕 Dog",3,"")</f>
        <v/>
      </c>
      <c r="W431" s="16" t="str">
        <f aca="false">IF(O431="🐹 Guinea Pig",8,"")</f>
        <v/>
      </c>
      <c r="X431" s="16" t="str">
        <f aca="false">IF(O431="🐔 Chicken",9,"")</f>
        <v/>
      </c>
      <c r="Y431" s="16" t="str">
        <f aca="false">IF(O431="🐵 Monkey",5,"")</f>
        <v/>
      </c>
      <c r="Z431" s="16" t="str">
        <f aca="false">IF(O431="🐸 Frog",10,"")</f>
        <v/>
      </c>
      <c r="AA431" s="16" t="str">
        <f aca="false">IF(O431="🐈 Cat",4,"")</f>
        <v/>
      </c>
      <c r="AB431" s="16" t="str">
        <f aca="false">IF(O431="Gecko",15,"")</f>
        <v/>
      </c>
      <c r="AC431" s="16" t="str">
        <f aca="false">IF(O431="Skink",14,"")</f>
        <v/>
      </c>
      <c r="AD431" s="16" t="str">
        <f aca="false">IF(O431="🐄 Cattle",17,"")</f>
        <v/>
      </c>
      <c r="AE431" s="16" t="str">
        <f aca="false">IF(O431="🐷 Pig",19,"")</f>
        <v/>
      </c>
      <c r="AF431" s="16" t="str">
        <f aca="false">IF(O431="Squirrel",11,"")</f>
        <v/>
      </c>
      <c r="AG431" s="16" t="str">
        <f aca="false">IF(O431="🐝 Honey Bee",20,"")</f>
        <v/>
      </c>
      <c r="AH431" s="16" t="str">
        <f aca="false">IF(O431="🦆 Duck",12,"")</f>
        <v/>
      </c>
      <c r="AI431" s="16" t="str">
        <f aca="false">IF(O431="🐦 Bird",13,"")</f>
        <v/>
      </c>
      <c r="AJ431" s="41" t="s">
        <v>129</v>
      </c>
      <c r="AK431" s="40" t="s">
        <v>525</v>
      </c>
      <c r="AL431" s="42" t="s">
        <v>50</v>
      </c>
      <c r="AM431" s="40" t="s">
        <v>51</v>
      </c>
      <c r="AN431" s="40"/>
    </row>
    <row r="432" customFormat="false" ht="30" hidden="false" customHeight="true" outlineLevel="0" collapsed="false">
      <c r="A432" s="38" t="s">
        <v>524</v>
      </c>
      <c r="B432" s="38" t="n">
        <v>36</v>
      </c>
      <c r="C432" s="32" t="n">
        <f aca="false">B432+IF(H432="IV",-0.2,IF(H432="IP",-0.1,IF(H432="IM",0.1,IF(H432="SC",0.2,IF(H432="IC (cerebral)",-0.3,0)))))</f>
        <v>36.2</v>
      </c>
      <c r="D432" s="33" t="n">
        <f aca="false">VALUE(MID(AJ432,1,FIND(" ",AJ432)))</f>
        <v>1.37</v>
      </c>
      <c r="E432" s="34" t="n">
        <f aca="false">IF(G432="LD50 (median)",1,IF(G432="LDLo (lowest)",0,IF(G432="LD",-1,"")))</f>
        <v>1</v>
      </c>
      <c r="F432" s="34" t="n">
        <f aca="false">IF(O432="🐀 Rat",1,IF(O432="🐭 Mouse",2,IF(O432="🐕 Dog",3,IF(O432="🐵 Monkey",5,IF(O432="🐈 Cat",4,IF(O432="🐇 Rabbit",6,IF(O432="🕊 Pigeon",7,IF(O432="🐹 Guinea Pig",8,IF(O432="🐔 Chicken",9,IF(O432="🐸 Frog",10,IF(O432="🍼 Mammal",10,0)))))))))))</f>
        <v>2</v>
      </c>
      <c r="G432" s="39" t="s">
        <v>47</v>
      </c>
      <c r="H432" s="39" t="s">
        <v>18</v>
      </c>
      <c r="I432" s="14" t="str">
        <f aca="false">IF(H432="IC",-0.3,"")</f>
        <v/>
      </c>
      <c r="J432" s="14" t="str">
        <f aca="false">IF(H432="IV",-0.2,"")</f>
        <v/>
      </c>
      <c r="K432" s="14" t="str">
        <f aca="false">IF(H432="IP",-0.1,"")</f>
        <v/>
      </c>
      <c r="L432" s="14" t="str">
        <f aca="false">IF(H432="IM",0.1,"")</f>
        <v/>
      </c>
      <c r="M432" s="14" t="n">
        <f aca="false">IF(H432="SC",0.2,"")</f>
        <v>0.2</v>
      </c>
      <c r="N432" s="15" t="str">
        <f aca="false">IF(H432="???",0.2,"")</f>
        <v/>
      </c>
      <c r="O432" s="40" t="s">
        <v>22</v>
      </c>
      <c r="P432" s="17" t="str">
        <f aca="false">IF(SUM(Q432:AI432)&gt;0,"",IF(SUM(Q432:AI432)=0,IF(O432&gt;0,1,"")))</f>
        <v/>
      </c>
      <c r="Q432" s="16" t="n">
        <f aca="false">IF(O432="🐭 Mouse",2,"")</f>
        <v>2</v>
      </c>
      <c r="R432" s="16" t="str">
        <f aca="false">IF(O432="🕊 Pigeon",7,"")</f>
        <v/>
      </c>
      <c r="S432" s="16" t="str">
        <f aca="false">IF(O432="🐇 Rabbit",6,"")</f>
        <v/>
      </c>
      <c r="T432" s="16" t="str">
        <f aca="false">IF(O432="🍼 Mammal",16,"")</f>
        <v/>
      </c>
      <c r="U432" s="16" t="str">
        <f aca="false">IF(O432="🐀 Rat",1,"")</f>
        <v/>
      </c>
      <c r="V432" s="16" t="str">
        <f aca="false">IF(O432="🐕 Dog",3,"")</f>
        <v/>
      </c>
      <c r="W432" s="16" t="str">
        <f aca="false">IF(O432="🐹 Guinea Pig",8,"")</f>
        <v/>
      </c>
      <c r="X432" s="16" t="str">
        <f aca="false">IF(O432="🐔 Chicken",9,"")</f>
        <v/>
      </c>
      <c r="Y432" s="16" t="str">
        <f aca="false">IF(O432="🐵 Monkey",5,"")</f>
        <v/>
      </c>
      <c r="Z432" s="16" t="str">
        <f aca="false">IF(O432="🐸 Frog",10,"")</f>
        <v/>
      </c>
      <c r="AA432" s="16" t="str">
        <f aca="false">IF(O432="🐈 Cat",4,"")</f>
        <v/>
      </c>
      <c r="AB432" s="16" t="str">
        <f aca="false">IF(O432="Gecko",15,"")</f>
        <v/>
      </c>
      <c r="AC432" s="16" t="str">
        <f aca="false">IF(O432="Skink",14,"")</f>
        <v/>
      </c>
      <c r="AD432" s="16" t="str">
        <f aca="false">IF(O432="🐄 Cattle",17,"")</f>
        <v/>
      </c>
      <c r="AE432" s="16" t="str">
        <f aca="false">IF(O432="🐷 Pig",19,"")</f>
        <v/>
      </c>
      <c r="AF432" s="16" t="str">
        <f aca="false">IF(O432="Squirrel",11,"")</f>
        <v/>
      </c>
      <c r="AG432" s="16" t="str">
        <f aca="false">IF(O432="🐝 Honey Bee",20,"")</f>
        <v/>
      </c>
      <c r="AH432" s="16" t="str">
        <f aca="false">IF(O432="🦆 Duck",12,"")</f>
        <v/>
      </c>
      <c r="AI432" s="16" t="str">
        <f aca="false">IF(O432="🐦 Bird",13,"")</f>
        <v/>
      </c>
      <c r="AJ432" s="41" t="s">
        <v>530</v>
      </c>
      <c r="AK432" s="40" t="s">
        <v>525</v>
      </c>
      <c r="AL432" s="42" t="s">
        <v>50</v>
      </c>
      <c r="AM432" s="40" t="s">
        <v>51</v>
      </c>
      <c r="AN432" s="40"/>
    </row>
    <row r="433" customFormat="false" ht="30" hidden="false" customHeight="true" outlineLevel="0" collapsed="false">
      <c r="A433" s="38" t="s">
        <v>524</v>
      </c>
      <c r="B433" s="38" t="n">
        <v>36</v>
      </c>
      <c r="C433" s="32" t="n">
        <f aca="false">B433+IF(H433="IV",-0.2,IF(H433="IP",-0.1,IF(H433="IM",0.1,IF(H433="SC",0.2,IF(H433="IC (cerebral)",-0.3,0)))))</f>
        <v>36.1</v>
      </c>
      <c r="D433" s="33" t="n">
        <f aca="false">VALUE(MID(AJ433,1,FIND(" ",AJ433)))</f>
        <v>2.1</v>
      </c>
      <c r="E433" s="34" t="n">
        <f aca="false">IF(G433="LD50 (median)",1,IF(G433="LDLo (lowest)",0,IF(G433="LD",-1,"")))</f>
        <v>1</v>
      </c>
      <c r="F433" s="34" t="n">
        <f aca="false">IF(O433="🐀 Rat",1,IF(O433="🐭 Mouse",2,IF(O433="🐕 Dog",3,IF(O433="🐵 Monkey",5,IF(O433="🐈 Cat",4,IF(O433="🐇 Rabbit",6,IF(O433="🕊 Pigeon",7,IF(O433="🐹 Guinea Pig",8,IF(O433="🐔 Chicken",9,IF(O433="🐸 Frog",10,IF(O433="🍼 Mammal",10,0)))))))))))</f>
        <v>2</v>
      </c>
      <c r="G433" s="39" t="s">
        <v>47</v>
      </c>
      <c r="H433" s="39" t="s">
        <v>17</v>
      </c>
      <c r="I433" s="14" t="str">
        <f aca="false">IF(H433="IC",-0.3,"")</f>
        <v/>
      </c>
      <c r="J433" s="14" t="str">
        <f aca="false">IF(H433="IV",-0.2,"")</f>
        <v/>
      </c>
      <c r="K433" s="14" t="str">
        <f aca="false">IF(H433="IP",-0.1,"")</f>
        <v/>
      </c>
      <c r="L433" s="14" t="n">
        <f aca="false">IF(H433="IM",0.1,"")</f>
        <v>0.1</v>
      </c>
      <c r="M433" s="14" t="str">
        <f aca="false">IF(H433="SC",0.2,"")</f>
        <v/>
      </c>
      <c r="N433" s="15" t="str">
        <f aca="false">IF(H433="???",0.2,"")</f>
        <v/>
      </c>
      <c r="O433" s="40" t="s">
        <v>22</v>
      </c>
      <c r="P433" s="17" t="str">
        <f aca="false">IF(SUM(Q433:AI433)&gt;0,"",IF(SUM(Q433:AI433)=0,IF(O433&gt;0,1,"")))</f>
        <v/>
      </c>
      <c r="Q433" s="16" t="n">
        <f aca="false">IF(O433="🐭 Mouse",2,"")</f>
        <v>2</v>
      </c>
      <c r="R433" s="16" t="str">
        <f aca="false">IF(O433="🕊 Pigeon",7,"")</f>
        <v/>
      </c>
      <c r="S433" s="16" t="str">
        <f aca="false">IF(O433="🐇 Rabbit",6,"")</f>
        <v/>
      </c>
      <c r="T433" s="16" t="str">
        <f aca="false">IF(O433="🍼 Mammal",16,"")</f>
        <v/>
      </c>
      <c r="U433" s="16" t="str">
        <f aca="false">IF(O433="🐀 Rat",1,"")</f>
        <v/>
      </c>
      <c r="V433" s="16" t="str">
        <f aca="false">IF(O433="🐕 Dog",3,"")</f>
        <v/>
      </c>
      <c r="W433" s="16" t="str">
        <f aca="false">IF(O433="🐹 Guinea Pig",8,"")</f>
        <v/>
      </c>
      <c r="X433" s="16" t="str">
        <f aca="false">IF(O433="🐔 Chicken",9,"")</f>
        <v/>
      </c>
      <c r="Y433" s="16" t="str">
        <f aca="false">IF(O433="🐵 Monkey",5,"")</f>
        <v/>
      </c>
      <c r="Z433" s="16" t="str">
        <f aca="false">IF(O433="🐸 Frog",10,"")</f>
        <v/>
      </c>
      <c r="AA433" s="16" t="str">
        <f aca="false">IF(O433="🐈 Cat",4,"")</f>
        <v/>
      </c>
      <c r="AB433" s="16" t="str">
        <f aca="false">IF(O433="Gecko",15,"")</f>
        <v/>
      </c>
      <c r="AC433" s="16" t="str">
        <f aca="false">IF(O433="Skink",14,"")</f>
        <v/>
      </c>
      <c r="AD433" s="16" t="str">
        <f aca="false">IF(O433="🐄 Cattle",17,"")</f>
        <v/>
      </c>
      <c r="AE433" s="16" t="str">
        <f aca="false">IF(O433="🐷 Pig",19,"")</f>
        <v/>
      </c>
      <c r="AF433" s="16" t="str">
        <f aca="false">IF(O433="Squirrel",11,"")</f>
        <v/>
      </c>
      <c r="AG433" s="16" t="str">
        <f aca="false">IF(O433="🐝 Honey Bee",20,"")</f>
        <v/>
      </c>
      <c r="AH433" s="16" t="str">
        <f aca="false">IF(O433="🦆 Duck",12,"")</f>
        <v/>
      </c>
      <c r="AI433" s="16" t="str">
        <f aca="false">IF(O433="🐦 Bird",13,"")</f>
        <v/>
      </c>
      <c r="AJ433" s="41" t="s">
        <v>254</v>
      </c>
      <c r="AK433" s="40" t="s">
        <v>531</v>
      </c>
      <c r="AL433" s="42" t="s">
        <v>50</v>
      </c>
      <c r="AM433" s="40" t="s">
        <v>51</v>
      </c>
      <c r="AN433" s="40"/>
    </row>
    <row r="434" customFormat="false" ht="45" hidden="false" customHeight="true" outlineLevel="0" collapsed="false">
      <c r="A434" s="38" t="s">
        <v>524</v>
      </c>
      <c r="B434" s="38" t="n">
        <v>36</v>
      </c>
      <c r="C434" s="32" t="n">
        <f aca="false">B434+IF(H434="IV",-0.2,IF(H434="IP",-0.1,IF(H434="IM",0.1,IF(H434="SC",0.2,IF(H434="IC (cerebral)",-0.3,0)))))</f>
        <v>35.8</v>
      </c>
      <c r="D434" s="33" t="n">
        <f aca="false">VALUE(MID(AJ434,1,FIND(" ",AJ434)))</f>
        <v>2.11</v>
      </c>
      <c r="E434" s="34" t="n">
        <f aca="false">IF(G434="LD50 (median)",1,IF(G434="LDLo (lowest)",0,IF(G434="LD",-1,"")))</f>
        <v>1</v>
      </c>
      <c r="F434" s="34" t="n">
        <f aca="false">IF(O434="🐀 Rat",1,IF(O434="🐭 Mouse",2,IF(O434="🐕 Dog",3,IF(O434="🐵 Monkey",5,IF(O434="🐈 Cat",4,IF(O434="🐇 Rabbit",6,IF(O434="🕊 Pigeon",7,IF(O434="🐹 Guinea Pig",8,IF(O434="🐔 Chicken",9,IF(O434="🐸 Frog",10,IF(O434="🍼 Mammal",10,0)))))))))))</f>
        <v>2</v>
      </c>
      <c r="G434" s="39" t="s">
        <v>47</v>
      </c>
      <c r="H434" s="39" t="s">
        <v>15</v>
      </c>
      <c r="I434" s="14" t="str">
        <f aca="false">IF(H434="IC",-0.3,"")</f>
        <v/>
      </c>
      <c r="J434" s="14" t="n">
        <f aca="false">IF(H434="IV",-0.2,"")</f>
        <v>-0.2</v>
      </c>
      <c r="K434" s="14" t="str">
        <f aca="false">IF(H434="IP",-0.1,"")</f>
        <v/>
      </c>
      <c r="L434" s="14" t="str">
        <f aca="false">IF(H434="IM",0.1,"")</f>
        <v/>
      </c>
      <c r="M434" s="14" t="str">
        <f aca="false">IF(H434="SC",0.2,"")</f>
        <v/>
      </c>
      <c r="N434" s="15" t="str">
        <f aca="false">IF(H434="???",0.2,"")</f>
        <v/>
      </c>
      <c r="O434" s="40" t="s">
        <v>22</v>
      </c>
      <c r="P434" s="17" t="str">
        <f aca="false">IF(SUM(Q434:AI434)&gt;0,"",IF(SUM(Q434:AI434)=0,IF(O434&gt;0,1,"")))</f>
        <v/>
      </c>
      <c r="Q434" s="16" t="n">
        <f aca="false">IF(O434="🐭 Mouse",2,"")</f>
        <v>2</v>
      </c>
      <c r="R434" s="16" t="str">
        <f aca="false">IF(O434="🕊 Pigeon",7,"")</f>
        <v/>
      </c>
      <c r="S434" s="16" t="str">
        <f aca="false">IF(O434="🐇 Rabbit",6,"")</f>
        <v/>
      </c>
      <c r="T434" s="16" t="str">
        <f aca="false">IF(O434="🍼 Mammal",16,"")</f>
        <v/>
      </c>
      <c r="U434" s="16" t="str">
        <f aca="false">IF(O434="🐀 Rat",1,"")</f>
        <v/>
      </c>
      <c r="V434" s="16" t="str">
        <f aca="false">IF(O434="🐕 Dog",3,"")</f>
        <v/>
      </c>
      <c r="W434" s="16" t="str">
        <f aca="false">IF(O434="🐹 Guinea Pig",8,"")</f>
        <v/>
      </c>
      <c r="X434" s="16" t="str">
        <f aca="false">IF(O434="🐔 Chicken",9,"")</f>
        <v/>
      </c>
      <c r="Y434" s="16" t="str">
        <f aca="false">IF(O434="🐵 Monkey",5,"")</f>
        <v/>
      </c>
      <c r="Z434" s="16" t="str">
        <f aca="false">IF(O434="🐸 Frog",10,"")</f>
        <v/>
      </c>
      <c r="AA434" s="16" t="str">
        <f aca="false">IF(O434="🐈 Cat",4,"")</f>
        <v/>
      </c>
      <c r="AB434" s="16" t="str">
        <f aca="false">IF(O434="Gecko",15,"")</f>
        <v/>
      </c>
      <c r="AC434" s="16" t="str">
        <f aca="false">IF(O434="Skink",14,"")</f>
        <v/>
      </c>
      <c r="AD434" s="16" t="str">
        <f aca="false">IF(O434="🐄 Cattle",17,"")</f>
        <v/>
      </c>
      <c r="AE434" s="16" t="str">
        <f aca="false">IF(O434="🐷 Pig",19,"")</f>
        <v/>
      </c>
      <c r="AF434" s="16" t="str">
        <f aca="false">IF(O434="Squirrel",11,"")</f>
        <v/>
      </c>
      <c r="AG434" s="16" t="str">
        <f aca="false">IF(O434="🐝 Honey Bee",20,"")</f>
        <v/>
      </c>
      <c r="AH434" s="16" t="str">
        <f aca="false">IF(O434="🦆 Duck",12,"")</f>
        <v/>
      </c>
      <c r="AI434" s="16" t="str">
        <f aca="false">IF(O434="🐦 Bird",13,"")</f>
        <v/>
      </c>
      <c r="AJ434" s="41" t="s">
        <v>532</v>
      </c>
      <c r="AK434" s="40" t="s">
        <v>455</v>
      </c>
      <c r="AL434" s="42" t="s">
        <v>50</v>
      </c>
      <c r="AM434" s="40" t="s">
        <v>51</v>
      </c>
      <c r="AN434" s="40"/>
    </row>
    <row r="435" customFormat="false" ht="30" hidden="false" customHeight="true" outlineLevel="0" collapsed="false">
      <c r="A435" s="38" t="s">
        <v>524</v>
      </c>
      <c r="B435" s="38" t="n">
        <v>36</v>
      </c>
      <c r="C435" s="32" t="n">
        <f aca="false">B435+IF(H435="IV",-0.2,IF(H435="IP",-0.1,IF(H435="IM",0.1,IF(H435="SC",0.2,IF(H435="IC (cerebral)",-0.3,0)))))</f>
        <v>35.9</v>
      </c>
      <c r="D435" s="33" t="n">
        <f aca="false">VALUE(MID(AJ435,1,FIND(" ",AJ435)))</f>
        <v>34.8</v>
      </c>
      <c r="E435" s="34" t="n">
        <f aca="false">IF(G435="LD50 (median)",1,IF(G435="LDLo (lowest)",0,IF(G435="LD",-1,"")))</f>
        <v>1</v>
      </c>
      <c r="F435" s="34" t="n">
        <f aca="false">IF(O435="🐀 Rat",1,IF(O435="🐭 Mouse",2,IF(O435="🐕 Dog",3,IF(O435="🐵 Monkey",5,IF(O435="🐈 Cat",4,IF(O435="🐇 Rabbit",6,IF(O435="🕊 Pigeon",7,IF(O435="🐹 Guinea Pig",8,IF(O435="🐔 Chicken",9,IF(O435="🐸 Frog",10,IF(O435="🍼 Mammal",10,0)))))))))))</f>
        <v>10</v>
      </c>
      <c r="G435" s="39" t="s">
        <v>47</v>
      </c>
      <c r="H435" s="39" t="s">
        <v>16</v>
      </c>
      <c r="I435" s="14" t="str">
        <f aca="false">IF(H435="IC",-0.3,"")</f>
        <v/>
      </c>
      <c r="J435" s="14" t="str">
        <f aca="false">IF(H435="IV",-0.2,"")</f>
        <v/>
      </c>
      <c r="K435" s="14" t="n">
        <f aca="false">IF(H435="IP",-0.1,"")</f>
        <v>-0.1</v>
      </c>
      <c r="L435" s="14" t="str">
        <f aca="false">IF(H435="IM",0.1,"")</f>
        <v/>
      </c>
      <c r="M435" s="14" t="str">
        <f aca="false">IF(H435="SC",0.2,"")</f>
        <v/>
      </c>
      <c r="N435" s="15" t="str">
        <f aca="false">IF(H435="???",0.2,"")</f>
        <v/>
      </c>
      <c r="O435" s="40" t="s">
        <v>31</v>
      </c>
      <c r="P435" s="17" t="str">
        <f aca="false">IF(SUM(Q435:AI435)&gt;0,"",IF(SUM(Q435:AI435)=0,IF(O435&gt;0,1,"")))</f>
        <v/>
      </c>
      <c r="Q435" s="16" t="str">
        <f aca="false">IF(O435="🐭 Mouse",2,"")</f>
        <v/>
      </c>
      <c r="R435" s="16" t="str">
        <f aca="false">IF(O435="🕊 Pigeon",7,"")</f>
        <v/>
      </c>
      <c r="S435" s="16" t="str">
        <f aca="false">IF(O435="🐇 Rabbit",6,"")</f>
        <v/>
      </c>
      <c r="T435" s="16" t="str">
        <f aca="false">IF(O435="🍼 Mammal",16,"")</f>
        <v/>
      </c>
      <c r="U435" s="16" t="str">
        <f aca="false">IF(O435="🐀 Rat",1,"")</f>
        <v/>
      </c>
      <c r="V435" s="16" t="str">
        <f aca="false">IF(O435="🐕 Dog",3,"")</f>
        <v/>
      </c>
      <c r="W435" s="16" t="str">
        <f aca="false">IF(O435="🐹 Guinea Pig",8,"")</f>
        <v/>
      </c>
      <c r="X435" s="16" t="str">
        <f aca="false">IF(O435="🐔 Chicken",9,"")</f>
        <v/>
      </c>
      <c r="Y435" s="16" t="str">
        <f aca="false">IF(O435="🐵 Monkey",5,"")</f>
        <v/>
      </c>
      <c r="Z435" s="16" t="n">
        <f aca="false">IF(O435="🐸 Frog",10,"")</f>
        <v>10</v>
      </c>
      <c r="AA435" s="16" t="str">
        <f aca="false">IF(O435="🐈 Cat",4,"")</f>
        <v/>
      </c>
      <c r="AB435" s="16" t="str">
        <f aca="false">IF(O435="Gecko",15,"")</f>
        <v/>
      </c>
      <c r="AC435" s="16" t="str">
        <f aca="false">IF(O435="Skink",14,"")</f>
        <v/>
      </c>
      <c r="AD435" s="16" t="str">
        <f aca="false">IF(O435="🐄 Cattle",17,"")</f>
        <v/>
      </c>
      <c r="AE435" s="16" t="str">
        <f aca="false">IF(O435="🐷 Pig",19,"")</f>
        <v/>
      </c>
      <c r="AF435" s="16" t="str">
        <f aca="false">IF(O435="Squirrel",11,"")</f>
        <v/>
      </c>
      <c r="AG435" s="16" t="str">
        <f aca="false">IF(O435="🐝 Honey Bee",20,"")</f>
        <v/>
      </c>
      <c r="AH435" s="16" t="str">
        <f aca="false">IF(O435="🦆 Duck",12,"")</f>
        <v/>
      </c>
      <c r="AI435" s="16" t="str">
        <f aca="false">IF(O435="🐦 Bird",13,"")</f>
        <v/>
      </c>
      <c r="AJ435" s="41" t="s">
        <v>533</v>
      </c>
      <c r="AK435" s="40" t="s">
        <v>525</v>
      </c>
      <c r="AL435" s="42" t="s">
        <v>50</v>
      </c>
      <c r="AM435" s="40" t="s">
        <v>51</v>
      </c>
      <c r="AN435" s="40"/>
    </row>
    <row r="436" customFormat="false" ht="15.75" hidden="false" customHeight="false" outlineLevel="0" collapsed="false">
      <c r="C436" s="32"/>
      <c r="D436" s="33"/>
      <c r="E436" s="34"/>
      <c r="F436" s="34"/>
      <c r="G436" s="0"/>
      <c r="H436" s="0"/>
      <c r="I436" s="14" t="str">
        <f aca="false">IF(H436="IC",-0.3,"")</f>
        <v/>
      </c>
      <c r="J436" s="14" t="str">
        <f aca="false">IF(H436="IV",-0.2,"")</f>
        <v/>
      </c>
      <c r="K436" s="14" t="str">
        <f aca="false">IF(H436="IP",-0.1,"")</f>
        <v/>
      </c>
      <c r="L436" s="14" t="str">
        <f aca="false">IF(H436="IM",0.1,"")</f>
        <v/>
      </c>
      <c r="M436" s="14" t="str">
        <f aca="false">IF(H436="SC",0.2,"")</f>
        <v/>
      </c>
      <c r="N436" s="15" t="str">
        <f aca="false">IF(H436="???",0.2,"")</f>
        <v/>
      </c>
      <c r="O436" s="0"/>
      <c r="P436" s="17" t="str">
        <f aca="false">IF(SUM(Q436:AI436)&gt;0,"",IF(SUM(Q436:AI436)=0,IF(O436&gt;0,1,"")))</f>
        <v/>
      </c>
      <c r="Q436" s="16" t="str">
        <f aca="false">IF(O436="🐭 Mouse",2,"")</f>
        <v/>
      </c>
      <c r="R436" s="16" t="str">
        <f aca="false">IF(O436="🕊 Pigeon",7,"")</f>
        <v/>
      </c>
      <c r="S436" s="16" t="str">
        <f aca="false">IF(O436="🐇 Rabbit",6,"")</f>
        <v/>
      </c>
      <c r="T436" s="16" t="str">
        <f aca="false">IF(O436="🍼 Mammal",16,"")</f>
        <v/>
      </c>
      <c r="U436" s="16" t="str">
        <f aca="false">IF(O436="🐀 Rat",1,"")</f>
        <v/>
      </c>
      <c r="V436" s="16" t="str">
        <f aca="false">IF(O436="🐕 Dog",3,"")</f>
        <v/>
      </c>
      <c r="W436" s="16" t="str">
        <f aca="false">IF(O436="🐹 Guinea Pig",8,"")</f>
        <v/>
      </c>
      <c r="X436" s="16" t="str">
        <f aca="false">IF(O436="🐔 Chicken",9,"")</f>
        <v/>
      </c>
      <c r="Y436" s="16" t="str">
        <f aca="false">IF(O436="🐵 Monkey",5,"")</f>
        <v/>
      </c>
      <c r="Z436" s="16" t="str">
        <f aca="false">IF(O436="🐸 Frog",10,"")</f>
        <v/>
      </c>
      <c r="AA436" s="16" t="str">
        <f aca="false">IF(O436="🐈 Cat",4,"")</f>
        <v/>
      </c>
      <c r="AB436" s="16" t="str">
        <f aca="false">IF(O436="Gecko",15,"")</f>
        <v/>
      </c>
      <c r="AC436" s="16" t="str">
        <f aca="false">IF(O436="Skink",14,"")</f>
        <v/>
      </c>
      <c r="AD436" s="16" t="str">
        <f aca="false">IF(O436="🐄 Cattle",17,"")</f>
        <v/>
      </c>
      <c r="AE436" s="16" t="str">
        <f aca="false">IF(O436="🐷 Pig",19,"")</f>
        <v/>
      </c>
      <c r="AF436" s="16" t="str">
        <f aca="false">IF(O436="Squirrel",11,"")</f>
        <v/>
      </c>
      <c r="AG436" s="16" t="str">
        <f aca="false">IF(O436="🐝 Honey Bee",20,"")</f>
        <v/>
      </c>
      <c r="AH436" s="16" t="str">
        <f aca="false">IF(O436="🦆 Duck",12,"")</f>
        <v/>
      </c>
      <c r="AI436" s="16" t="str">
        <f aca="false">IF(O436="🐦 Bird",13,"")</f>
        <v/>
      </c>
      <c r="AJ436" s="0"/>
      <c r="AK436" s="0"/>
      <c r="AL436" s="0"/>
      <c r="AM436" s="0"/>
      <c r="AN436" s="0"/>
    </row>
    <row r="437" customFormat="false" ht="45.75" hidden="false" customHeight="false" outlineLevel="0" collapsed="false">
      <c r="A437" s="43" t="s">
        <v>534</v>
      </c>
      <c r="B437" s="43" t="n">
        <v>37</v>
      </c>
      <c r="C437" s="32" t="n">
        <f aca="false">B437+IF(H437="IV",-0.2,IF(H437="IP",-0.1,IF(H437="IM",0.1,IF(H437="SC",0.2,IF(H437="IC (cerebral)",-0.3,0)))))</f>
        <v>36.8</v>
      </c>
      <c r="D437" s="33" t="n">
        <f aca="false">VALUE(MID(AJ437,1,FIND(" ",AJ437)))</f>
        <v>0.2</v>
      </c>
      <c r="E437" s="34" t="n">
        <f aca="false">IF(G437="LD50 (median)",1,IF(G437="LDLo (lowest)",0,IF(G437="LD",-1,"")))</f>
        <v>1</v>
      </c>
      <c r="F437" s="34" t="n">
        <f aca="false">IF(O437="🐀 Rat",1,IF(O437="🐭 Mouse",2,IF(O437="🐕 Dog",3,IF(O437="🐵 Monkey",5,IF(O437="🐈 Cat",4,IF(O437="🐇 Rabbit",6,IF(O437="🕊 Pigeon",7,IF(O437="🐹 Guinea Pig",8,IF(O437="🐔 Chicken",9,IF(O437="🐸 Frog",10,IF(O437="🍼 Mammal",10,0)))))))))))</f>
        <v>2</v>
      </c>
      <c r="G437" s="44" t="s">
        <v>47</v>
      </c>
      <c r="H437" s="44" t="s">
        <v>15</v>
      </c>
      <c r="I437" s="14" t="str">
        <f aca="false">IF(H437="IC",-0.3,"")</f>
        <v/>
      </c>
      <c r="J437" s="14" t="n">
        <f aca="false">IF(H437="IV",-0.2,"")</f>
        <v>-0.2</v>
      </c>
      <c r="K437" s="14" t="str">
        <f aca="false">IF(H437="IP",-0.1,"")</f>
        <v/>
      </c>
      <c r="L437" s="14" t="str">
        <f aca="false">IF(H437="IM",0.1,"")</f>
        <v/>
      </c>
      <c r="M437" s="14" t="str">
        <f aca="false">IF(H437="SC",0.2,"")</f>
        <v/>
      </c>
      <c r="N437" s="15" t="str">
        <f aca="false">IF(H437="???",0.2,"")</f>
        <v/>
      </c>
      <c r="O437" s="45" t="s">
        <v>22</v>
      </c>
      <c r="P437" s="17" t="str">
        <f aca="false">IF(SUM(Q437:AI437)&gt;0,"",IF(SUM(Q437:AI437)=0,IF(O437&gt;0,1,"")))</f>
        <v/>
      </c>
      <c r="Q437" s="16" t="n">
        <f aca="false">IF(O437="🐭 Mouse",2,"")</f>
        <v>2</v>
      </c>
      <c r="R437" s="16" t="str">
        <f aca="false">IF(O437="🕊 Pigeon",7,"")</f>
        <v/>
      </c>
      <c r="S437" s="16" t="str">
        <f aca="false">IF(O437="🐇 Rabbit",6,"")</f>
        <v/>
      </c>
      <c r="T437" s="16" t="str">
        <f aca="false">IF(O437="🍼 Mammal",16,"")</f>
        <v/>
      </c>
      <c r="U437" s="16" t="str">
        <f aca="false">IF(O437="🐀 Rat",1,"")</f>
        <v/>
      </c>
      <c r="V437" s="16" t="str">
        <f aca="false">IF(O437="🐕 Dog",3,"")</f>
        <v/>
      </c>
      <c r="W437" s="16" t="str">
        <f aca="false">IF(O437="🐹 Guinea Pig",8,"")</f>
        <v/>
      </c>
      <c r="X437" s="16" t="str">
        <f aca="false">IF(O437="🐔 Chicken",9,"")</f>
        <v/>
      </c>
      <c r="Y437" s="16" t="str">
        <f aca="false">IF(O437="🐵 Monkey",5,"")</f>
        <v/>
      </c>
      <c r="Z437" s="16" t="str">
        <f aca="false">IF(O437="🐸 Frog",10,"")</f>
        <v/>
      </c>
      <c r="AA437" s="16" t="str">
        <f aca="false">IF(O437="🐈 Cat",4,"")</f>
        <v/>
      </c>
      <c r="AB437" s="16" t="str">
        <f aca="false">IF(O437="Gecko",15,"")</f>
        <v/>
      </c>
      <c r="AC437" s="16" t="str">
        <f aca="false">IF(O437="Skink",14,"")</f>
        <v/>
      </c>
      <c r="AD437" s="16" t="str">
        <f aca="false">IF(O437="🐄 Cattle",17,"")</f>
        <v/>
      </c>
      <c r="AE437" s="16" t="str">
        <f aca="false">IF(O437="🐷 Pig",19,"")</f>
        <v/>
      </c>
      <c r="AF437" s="16" t="str">
        <f aca="false">IF(O437="Squirrel",11,"")</f>
        <v/>
      </c>
      <c r="AG437" s="16" t="str">
        <f aca="false">IF(O437="🐝 Honey Bee",20,"")</f>
        <v/>
      </c>
      <c r="AH437" s="16" t="str">
        <f aca="false">IF(O437="🦆 Duck",12,"")</f>
        <v/>
      </c>
      <c r="AI437" s="16" t="str">
        <f aca="false">IF(O437="🐦 Bird",13,"")</f>
        <v/>
      </c>
      <c r="AJ437" s="46" t="s">
        <v>171</v>
      </c>
      <c r="AK437" s="45" t="s">
        <v>535</v>
      </c>
      <c r="AL437" s="47" t="s">
        <v>536</v>
      </c>
      <c r="AM437" s="45" t="s">
        <v>51</v>
      </c>
      <c r="AN437" s="45"/>
    </row>
    <row r="438" customFormat="false" ht="30.75" hidden="false" customHeight="false" outlineLevel="0" collapsed="false">
      <c r="A438" s="43" t="s">
        <v>534</v>
      </c>
      <c r="B438" s="43" t="n">
        <v>37</v>
      </c>
      <c r="C438" s="32" t="n">
        <f aca="false">B438+IF(H438="IV",-0.2,IF(H438="IP",-0.1,IF(H438="IM",0.1,IF(H438="SC",0.2,IF(H438="IC (cerebral)",-0.3,0)))))</f>
        <v>37.1</v>
      </c>
      <c r="D438" s="33" t="n">
        <f aca="false">VALUE(MID(AJ438,1,FIND(" ",AJ438)))</f>
        <v>0.2</v>
      </c>
      <c r="E438" s="34" t="n">
        <f aca="false">IF(G438="LD50 (median)",1,IF(G438="LDLo (lowest)",0,IF(G438="LD",-1,"")))</f>
        <v>1</v>
      </c>
      <c r="F438" s="34" t="n">
        <f aca="false">IF(O438="🐀 Rat",1,IF(O438="🐭 Mouse",2,IF(O438="🐕 Dog",3,IF(O438="🐵 Monkey",5,IF(O438="🐈 Cat",4,IF(O438="🐇 Rabbit",6,IF(O438="🕊 Pigeon",7,IF(O438="🐹 Guinea Pig",8,IF(O438="🐔 Chicken",9,IF(O438="🐸 Frog",10,IF(O438="🍼 Mammal",10,0)))))))))))</f>
        <v>2</v>
      </c>
      <c r="G438" s="44" t="s">
        <v>47</v>
      </c>
      <c r="H438" s="44" t="s">
        <v>17</v>
      </c>
      <c r="I438" s="14" t="str">
        <f aca="false">IF(H438="IC",-0.3,"")</f>
        <v/>
      </c>
      <c r="J438" s="14" t="str">
        <f aca="false">IF(H438="IV",-0.2,"")</f>
        <v/>
      </c>
      <c r="K438" s="14" t="str">
        <f aca="false">IF(H438="IP",-0.1,"")</f>
        <v/>
      </c>
      <c r="L438" s="14" t="n">
        <f aca="false">IF(H438="IM",0.1,"")</f>
        <v>0.1</v>
      </c>
      <c r="M438" s="14" t="str">
        <f aca="false">IF(H438="SC",0.2,"")</f>
        <v/>
      </c>
      <c r="N438" s="15" t="str">
        <f aca="false">IF(H438="???",0.2,"")</f>
        <v/>
      </c>
      <c r="O438" s="45" t="s">
        <v>22</v>
      </c>
      <c r="P438" s="17" t="str">
        <f aca="false">IF(SUM(Q438:AI438)&gt;0,"",IF(SUM(Q438:AI438)=0,IF(O438&gt;0,1,"")))</f>
        <v/>
      </c>
      <c r="Q438" s="16" t="n">
        <f aca="false">IF(O438="🐭 Mouse",2,"")</f>
        <v>2</v>
      </c>
      <c r="R438" s="16" t="str">
        <f aca="false">IF(O438="🕊 Pigeon",7,"")</f>
        <v/>
      </c>
      <c r="S438" s="16" t="str">
        <f aca="false">IF(O438="🐇 Rabbit",6,"")</f>
        <v/>
      </c>
      <c r="T438" s="16" t="str">
        <f aca="false">IF(O438="🍼 Mammal",16,"")</f>
        <v/>
      </c>
      <c r="U438" s="16" t="str">
        <f aca="false">IF(O438="🐀 Rat",1,"")</f>
        <v/>
      </c>
      <c r="V438" s="16" t="str">
        <f aca="false">IF(O438="🐕 Dog",3,"")</f>
        <v/>
      </c>
      <c r="W438" s="16" t="str">
        <f aca="false">IF(O438="🐹 Guinea Pig",8,"")</f>
        <v/>
      </c>
      <c r="X438" s="16" t="str">
        <f aca="false">IF(O438="🐔 Chicken",9,"")</f>
        <v/>
      </c>
      <c r="Y438" s="16" t="str">
        <f aca="false">IF(O438="🐵 Monkey",5,"")</f>
        <v/>
      </c>
      <c r="Z438" s="16" t="str">
        <f aca="false">IF(O438="🐸 Frog",10,"")</f>
        <v/>
      </c>
      <c r="AA438" s="16" t="str">
        <f aca="false">IF(O438="🐈 Cat",4,"")</f>
        <v/>
      </c>
      <c r="AB438" s="16" t="str">
        <f aca="false">IF(O438="Gecko",15,"")</f>
        <v/>
      </c>
      <c r="AC438" s="16" t="str">
        <f aca="false">IF(O438="Skink",14,"")</f>
        <v/>
      </c>
      <c r="AD438" s="16" t="str">
        <f aca="false">IF(O438="🐄 Cattle",17,"")</f>
        <v/>
      </c>
      <c r="AE438" s="16" t="str">
        <f aca="false">IF(O438="🐷 Pig",19,"")</f>
        <v/>
      </c>
      <c r="AF438" s="16" t="str">
        <f aca="false">IF(O438="Squirrel",11,"")</f>
        <v/>
      </c>
      <c r="AG438" s="16" t="str">
        <f aca="false">IF(O438="🐝 Honey Bee",20,"")</f>
        <v/>
      </c>
      <c r="AH438" s="16" t="str">
        <f aca="false">IF(O438="🦆 Duck",12,"")</f>
        <v/>
      </c>
      <c r="AI438" s="16" t="str">
        <f aca="false">IF(O438="🐦 Bird",13,"")</f>
        <v/>
      </c>
      <c r="AJ438" s="46" t="s">
        <v>171</v>
      </c>
      <c r="AK438" s="45" t="s">
        <v>537</v>
      </c>
      <c r="AL438" s="47" t="s">
        <v>50</v>
      </c>
      <c r="AM438" s="45" t="s">
        <v>51</v>
      </c>
      <c r="AN438" s="45"/>
    </row>
    <row r="439" customFormat="false" ht="30.75" hidden="false" customHeight="false" outlineLevel="0" collapsed="false">
      <c r="A439" s="43" t="s">
        <v>534</v>
      </c>
      <c r="B439" s="43" t="n">
        <v>37</v>
      </c>
      <c r="C439" s="32" t="n">
        <f aca="false">B439+IF(H439="IV",-0.2,IF(H439="IP",-0.1,IF(H439="IM",0.1,IF(H439="SC",0.2,IF(H439="IC (cerebral)",-0.3,0)))))</f>
        <v>36.8</v>
      </c>
      <c r="D439" s="33" t="n">
        <f aca="false">VALUE(MID(AJ439,1,FIND(" ",AJ439)))</f>
        <v>0.225</v>
      </c>
      <c r="E439" s="34" t="n">
        <f aca="false">IF(G439="LD50 (median)",1,IF(G439="LDLo (lowest)",0,IF(G439="LD",-1,"")))</f>
        <v>1</v>
      </c>
      <c r="F439" s="34" t="n">
        <f aca="false">IF(O439="🐀 Rat",1,IF(O439="🐭 Mouse",2,IF(O439="🐕 Dog",3,IF(O439="🐵 Monkey",5,IF(O439="🐈 Cat",4,IF(O439="🐇 Rabbit",6,IF(O439="🕊 Pigeon",7,IF(O439="🐹 Guinea Pig",8,IF(O439="🐔 Chicken",9,IF(O439="🐸 Frog",10,IF(O439="🍼 Mammal",10,0)))))))))))</f>
        <v>2</v>
      </c>
      <c r="G439" s="44" t="s">
        <v>47</v>
      </c>
      <c r="H439" s="44" t="s">
        <v>15</v>
      </c>
      <c r="I439" s="14" t="str">
        <f aca="false">IF(H439="IC",-0.3,"")</f>
        <v/>
      </c>
      <c r="J439" s="14" t="n">
        <f aca="false">IF(H439="IV",-0.2,"")</f>
        <v>-0.2</v>
      </c>
      <c r="K439" s="14" t="str">
        <f aca="false">IF(H439="IP",-0.1,"")</f>
        <v/>
      </c>
      <c r="L439" s="14" t="str">
        <f aca="false">IF(H439="IM",0.1,"")</f>
        <v/>
      </c>
      <c r="M439" s="14" t="str">
        <f aca="false">IF(H439="SC",0.2,"")</f>
        <v/>
      </c>
      <c r="N439" s="15" t="str">
        <f aca="false">IF(H439="???",0.2,"")</f>
        <v/>
      </c>
      <c r="O439" s="45" t="s">
        <v>22</v>
      </c>
      <c r="P439" s="17" t="str">
        <f aca="false">IF(SUM(Q439:AI439)&gt;0,"",IF(SUM(Q439:AI439)=0,IF(O439&gt;0,1,"")))</f>
        <v/>
      </c>
      <c r="Q439" s="16" t="n">
        <f aca="false">IF(O439="🐭 Mouse",2,"")</f>
        <v>2</v>
      </c>
      <c r="R439" s="16" t="str">
        <f aca="false">IF(O439="🕊 Pigeon",7,"")</f>
        <v/>
      </c>
      <c r="S439" s="16" t="str">
        <f aca="false">IF(O439="🐇 Rabbit",6,"")</f>
        <v/>
      </c>
      <c r="T439" s="16" t="str">
        <f aca="false">IF(O439="🍼 Mammal",16,"")</f>
        <v/>
      </c>
      <c r="U439" s="16" t="str">
        <f aca="false">IF(O439="🐀 Rat",1,"")</f>
        <v/>
      </c>
      <c r="V439" s="16" t="str">
        <f aca="false">IF(O439="🐕 Dog",3,"")</f>
        <v/>
      </c>
      <c r="W439" s="16" t="str">
        <f aca="false">IF(O439="🐹 Guinea Pig",8,"")</f>
        <v/>
      </c>
      <c r="X439" s="16" t="str">
        <f aca="false">IF(O439="🐔 Chicken",9,"")</f>
        <v/>
      </c>
      <c r="Y439" s="16" t="str">
        <f aca="false">IF(O439="🐵 Monkey",5,"")</f>
        <v/>
      </c>
      <c r="Z439" s="16" t="str">
        <f aca="false">IF(O439="🐸 Frog",10,"")</f>
        <v/>
      </c>
      <c r="AA439" s="16" t="str">
        <f aca="false">IF(O439="🐈 Cat",4,"")</f>
        <v/>
      </c>
      <c r="AB439" s="16" t="str">
        <f aca="false">IF(O439="Gecko",15,"")</f>
        <v/>
      </c>
      <c r="AC439" s="16" t="str">
        <f aca="false">IF(O439="Skink",14,"")</f>
        <v/>
      </c>
      <c r="AD439" s="16" t="str">
        <f aca="false">IF(O439="🐄 Cattle",17,"")</f>
        <v/>
      </c>
      <c r="AE439" s="16" t="str">
        <f aca="false">IF(O439="🐷 Pig",19,"")</f>
        <v/>
      </c>
      <c r="AF439" s="16" t="str">
        <f aca="false">IF(O439="Squirrel",11,"")</f>
        <v/>
      </c>
      <c r="AG439" s="16" t="str">
        <f aca="false">IF(O439="🐝 Honey Bee",20,"")</f>
        <v/>
      </c>
      <c r="AH439" s="16" t="str">
        <f aca="false">IF(O439="🦆 Duck",12,"")</f>
        <v/>
      </c>
      <c r="AI439" s="16" t="str">
        <f aca="false">IF(O439="🐦 Bird",13,"")</f>
        <v/>
      </c>
      <c r="AJ439" s="46" t="s">
        <v>90</v>
      </c>
      <c r="AK439" s="45" t="s">
        <v>538</v>
      </c>
      <c r="AL439" s="47" t="s">
        <v>50</v>
      </c>
      <c r="AM439" s="45" t="s">
        <v>51</v>
      </c>
      <c r="AN439" s="45"/>
    </row>
    <row r="440" customFormat="false" ht="60" hidden="false" customHeight="true" outlineLevel="0" collapsed="false">
      <c r="A440" s="38" t="s">
        <v>534</v>
      </c>
      <c r="B440" s="43" t="n">
        <v>37</v>
      </c>
      <c r="C440" s="32" t="n">
        <f aca="false">B440+IF(H440="IV",-0.2,IF(H440="IP",-0.1,IF(H440="IM",0.1,IF(H440="SC",0.2,IF(H440="IC (cerebral)",-0.3,0)))))</f>
        <v>36.8</v>
      </c>
      <c r="D440" s="33" t="n">
        <f aca="false">VALUE(MID(AJ440,1,FIND(" ",AJ440)))</f>
        <v>0.24</v>
      </c>
      <c r="E440" s="34" t="n">
        <f aca="false">IF(G440="LD50 (median)",1,IF(G440="LDLo (lowest)",0,IF(G440="LD",-1,"")))</f>
        <v>1</v>
      </c>
      <c r="F440" s="34" t="n">
        <f aca="false">IF(O440="🐀 Rat",1,IF(O440="🐭 Mouse",2,IF(O440="🐕 Dog",3,IF(O440="🐵 Monkey",5,IF(O440="🐈 Cat",4,IF(O440="🐇 Rabbit",6,IF(O440="🕊 Pigeon",7,IF(O440="🐹 Guinea Pig",8,IF(O440="🐔 Chicken",9,IF(O440="🐸 Frog",10,IF(O440="🍼 Mammal",10,0)))))))))))</f>
        <v>2</v>
      </c>
      <c r="G440" s="39" t="s">
        <v>47</v>
      </c>
      <c r="H440" s="39" t="s">
        <v>15</v>
      </c>
      <c r="I440" s="14" t="str">
        <f aca="false">IF(H440="IC",-0.3,"")</f>
        <v/>
      </c>
      <c r="J440" s="14" t="n">
        <f aca="false">IF(H440="IV",-0.2,"")</f>
        <v>-0.2</v>
      </c>
      <c r="K440" s="14" t="str">
        <f aca="false">IF(H440="IP",-0.1,"")</f>
        <v/>
      </c>
      <c r="L440" s="14" t="str">
        <f aca="false">IF(H440="IM",0.1,"")</f>
        <v/>
      </c>
      <c r="M440" s="14" t="str">
        <f aca="false">IF(H440="SC",0.2,"")</f>
        <v/>
      </c>
      <c r="N440" s="15" t="str">
        <f aca="false">IF(H440="???",0.2,"")</f>
        <v/>
      </c>
      <c r="O440" s="40" t="s">
        <v>22</v>
      </c>
      <c r="P440" s="17" t="str">
        <f aca="false">IF(SUM(Q440:AI440)&gt;0,"",IF(SUM(Q440:AI440)=0,IF(O440&gt;0,1,"")))</f>
        <v/>
      </c>
      <c r="Q440" s="16" t="n">
        <f aca="false">IF(O440="🐭 Mouse",2,"")</f>
        <v>2</v>
      </c>
      <c r="R440" s="16" t="str">
        <f aca="false">IF(O440="🕊 Pigeon",7,"")</f>
        <v/>
      </c>
      <c r="S440" s="16" t="str">
        <f aca="false">IF(O440="🐇 Rabbit",6,"")</f>
        <v/>
      </c>
      <c r="T440" s="16" t="str">
        <f aca="false">IF(O440="🍼 Mammal",16,"")</f>
        <v/>
      </c>
      <c r="U440" s="16" t="str">
        <f aca="false">IF(O440="🐀 Rat",1,"")</f>
        <v/>
      </c>
      <c r="V440" s="16" t="str">
        <f aca="false">IF(O440="🐕 Dog",3,"")</f>
        <v/>
      </c>
      <c r="W440" s="16" t="str">
        <f aca="false">IF(O440="🐹 Guinea Pig",8,"")</f>
        <v/>
      </c>
      <c r="X440" s="16" t="str">
        <f aca="false">IF(O440="🐔 Chicken",9,"")</f>
        <v/>
      </c>
      <c r="Y440" s="16" t="str">
        <f aca="false">IF(O440="🐵 Monkey",5,"")</f>
        <v/>
      </c>
      <c r="Z440" s="16" t="str">
        <f aca="false">IF(O440="🐸 Frog",10,"")</f>
        <v/>
      </c>
      <c r="AA440" s="16" t="str">
        <f aca="false">IF(O440="🐈 Cat",4,"")</f>
        <v/>
      </c>
      <c r="AB440" s="16" t="str">
        <f aca="false">IF(O440="Gecko",15,"")</f>
        <v/>
      </c>
      <c r="AC440" s="16" t="str">
        <f aca="false">IF(O440="Skink",14,"")</f>
        <v/>
      </c>
      <c r="AD440" s="16" t="str">
        <f aca="false">IF(O440="🐄 Cattle",17,"")</f>
        <v/>
      </c>
      <c r="AE440" s="16" t="str">
        <f aca="false">IF(O440="🐷 Pig",19,"")</f>
        <v/>
      </c>
      <c r="AF440" s="16" t="str">
        <f aca="false">IF(O440="Squirrel",11,"")</f>
        <v/>
      </c>
      <c r="AG440" s="16" t="str">
        <f aca="false">IF(O440="🐝 Honey Bee",20,"")</f>
        <v/>
      </c>
      <c r="AH440" s="16" t="str">
        <f aca="false">IF(O440="🦆 Duck",12,"")</f>
        <v/>
      </c>
      <c r="AI440" s="16" t="str">
        <f aca="false">IF(O440="🐦 Bird",13,"")</f>
        <v/>
      </c>
      <c r="AJ440" s="41" t="s">
        <v>389</v>
      </c>
      <c r="AK440" s="40" t="s">
        <v>539</v>
      </c>
      <c r="AL440" s="42" t="s">
        <v>50</v>
      </c>
      <c r="AM440" s="40" t="s">
        <v>51</v>
      </c>
      <c r="AN440" s="40"/>
    </row>
    <row r="441" customFormat="false" ht="45" hidden="false" customHeight="true" outlineLevel="0" collapsed="false">
      <c r="A441" s="38" t="s">
        <v>534</v>
      </c>
      <c r="B441" s="43" t="n">
        <v>37</v>
      </c>
      <c r="C441" s="32" t="n">
        <f aca="false">B441+IF(H441="IV",-0.2,IF(H441="IP",-0.1,IF(H441="IM",0.1,IF(H441="SC",0.2,IF(H441="IC (cerebral)",-0.3,0)))))</f>
        <v>36.9</v>
      </c>
      <c r="D441" s="33" t="n">
        <f aca="false">VALUE(MID(AJ441,1,FIND(" ",AJ441)))</f>
        <v>0.33</v>
      </c>
      <c r="E441" s="34" t="n">
        <f aca="false">IF(G441="LD50 (median)",1,IF(G441="LDLo (lowest)",0,IF(G441="LD",-1,"")))</f>
        <v>1</v>
      </c>
      <c r="F441" s="34" t="n">
        <f aca="false">IF(O441="🐀 Rat",1,IF(O441="🐭 Mouse",2,IF(O441="🐕 Dog",3,IF(O441="🐵 Monkey",5,IF(O441="🐈 Cat",4,IF(O441="🐇 Rabbit",6,IF(O441="🕊 Pigeon",7,IF(O441="🐹 Guinea Pig",8,IF(O441="🐔 Chicken",9,IF(O441="🐸 Frog",10,IF(O441="🍼 Mammal",10,0)))))))))))</f>
        <v>2</v>
      </c>
      <c r="G441" s="39" t="s">
        <v>47</v>
      </c>
      <c r="H441" s="39" t="s">
        <v>16</v>
      </c>
      <c r="I441" s="14" t="str">
        <f aca="false">IF(H441="IC",-0.3,"")</f>
        <v/>
      </c>
      <c r="J441" s="14" t="str">
        <f aca="false">IF(H441="IV",-0.2,"")</f>
        <v/>
      </c>
      <c r="K441" s="14" t="n">
        <f aca="false">IF(H441="IP",-0.1,"")</f>
        <v>-0.1</v>
      </c>
      <c r="L441" s="14" t="str">
        <f aca="false">IF(H441="IM",0.1,"")</f>
        <v/>
      </c>
      <c r="M441" s="14" t="str">
        <f aca="false">IF(H441="SC",0.2,"")</f>
        <v/>
      </c>
      <c r="N441" s="15" t="str">
        <f aca="false">IF(H441="???",0.2,"")</f>
        <v/>
      </c>
      <c r="O441" s="40" t="s">
        <v>22</v>
      </c>
      <c r="P441" s="17" t="str">
        <f aca="false">IF(SUM(Q441:AI441)&gt;0,"",IF(SUM(Q441:AI441)=0,IF(O441&gt;0,1,"")))</f>
        <v/>
      </c>
      <c r="Q441" s="16" t="n">
        <f aca="false">IF(O441="🐭 Mouse",2,"")</f>
        <v>2</v>
      </c>
      <c r="R441" s="16" t="str">
        <f aca="false">IF(O441="🕊 Pigeon",7,"")</f>
        <v/>
      </c>
      <c r="S441" s="16" t="str">
        <f aca="false">IF(O441="🐇 Rabbit",6,"")</f>
        <v/>
      </c>
      <c r="T441" s="16" t="str">
        <f aca="false">IF(O441="🍼 Mammal",16,"")</f>
        <v/>
      </c>
      <c r="U441" s="16" t="str">
        <f aca="false">IF(O441="🐀 Rat",1,"")</f>
        <v/>
      </c>
      <c r="V441" s="16" t="str">
        <f aca="false">IF(O441="🐕 Dog",3,"")</f>
        <v/>
      </c>
      <c r="W441" s="16" t="str">
        <f aca="false">IF(O441="🐹 Guinea Pig",8,"")</f>
        <v/>
      </c>
      <c r="X441" s="16" t="str">
        <f aca="false">IF(O441="🐔 Chicken",9,"")</f>
        <v/>
      </c>
      <c r="Y441" s="16" t="str">
        <f aca="false">IF(O441="🐵 Monkey",5,"")</f>
        <v/>
      </c>
      <c r="Z441" s="16" t="str">
        <f aca="false">IF(O441="🐸 Frog",10,"")</f>
        <v/>
      </c>
      <c r="AA441" s="16" t="str">
        <f aca="false">IF(O441="🐈 Cat",4,"")</f>
        <v/>
      </c>
      <c r="AB441" s="16" t="str">
        <f aca="false">IF(O441="Gecko",15,"")</f>
        <v/>
      </c>
      <c r="AC441" s="16" t="str">
        <f aca="false">IF(O441="Skink",14,"")</f>
        <v/>
      </c>
      <c r="AD441" s="16" t="str">
        <f aca="false">IF(O441="🐄 Cattle",17,"")</f>
        <v/>
      </c>
      <c r="AE441" s="16" t="str">
        <f aca="false">IF(O441="🐷 Pig",19,"")</f>
        <v/>
      </c>
      <c r="AF441" s="16" t="str">
        <f aca="false">IF(O441="Squirrel",11,"")</f>
        <v/>
      </c>
      <c r="AG441" s="16" t="str">
        <f aca="false">IF(O441="🐝 Honey Bee",20,"")</f>
        <v/>
      </c>
      <c r="AH441" s="16" t="str">
        <f aca="false">IF(O441="🦆 Duck",12,"")</f>
        <v/>
      </c>
      <c r="AI441" s="16" t="str">
        <f aca="false">IF(O441="🐦 Bird",13,"")</f>
        <v/>
      </c>
      <c r="AJ441" s="41" t="s">
        <v>138</v>
      </c>
      <c r="AK441" s="40" t="s">
        <v>539</v>
      </c>
      <c r="AL441" s="42" t="s">
        <v>50</v>
      </c>
      <c r="AM441" s="40" t="s">
        <v>51</v>
      </c>
      <c r="AN441" s="40"/>
    </row>
    <row r="442" customFormat="false" ht="60" hidden="false" customHeight="true" outlineLevel="0" collapsed="false">
      <c r="A442" s="38" t="s">
        <v>534</v>
      </c>
      <c r="B442" s="43" t="n">
        <v>37</v>
      </c>
      <c r="C442" s="32" t="n">
        <f aca="false">B442+IF(H442="IV",-0.2,IF(H442="IP",-0.1,IF(H442="IM",0.1,IF(H442="SC",0.2,IF(H442="IC (cerebral)",-0.3,0)))))</f>
        <v>36.8</v>
      </c>
      <c r="D442" s="33" t="n">
        <f aca="false">VALUE(MID(AJ442,1,FIND(" ",AJ442)))</f>
        <v>0.44</v>
      </c>
      <c r="E442" s="34" t="n">
        <f aca="false">IF(G442="LD50 (median)",1,IF(G442="LDLo (lowest)",0,IF(G442="LD",-1,"")))</f>
        <v>1</v>
      </c>
      <c r="F442" s="34" t="n">
        <f aca="false">IF(O442="🐀 Rat",1,IF(O442="🐭 Mouse",2,IF(O442="🐕 Dog",3,IF(O442="🐵 Monkey",5,IF(O442="🐈 Cat",4,IF(O442="🐇 Rabbit",6,IF(O442="🕊 Pigeon",7,IF(O442="🐹 Guinea Pig",8,IF(O442="🐔 Chicken",9,IF(O442="🐸 Frog",10,IF(O442="🍼 Mammal",10,0)))))))))))</f>
        <v>2</v>
      </c>
      <c r="G442" s="39" t="s">
        <v>47</v>
      </c>
      <c r="H442" s="39" t="s">
        <v>15</v>
      </c>
      <c r="I442" s="14" t="str">
        <f aca="false">IF(H442="IC",-0.3,"")</f>
        <v/>
      </c>
      <c r="J442" s="14" t="n">
        <f aca="false">IF(H442="IV",-0.2,"")</f>
        <v>-0.2</v>
      </c>
      <c r="K442" s="14" t="str">
        <f aca="false">IF(H442="IP",-0.1,"")</f>
        <v/>
      </c>
      <c r="L442" s="14" t="str">
        <f aca="false">IF(H442="IM",0.1,"")</f>
        <v/>
      </c>
      <c r="M442" s="14" t="str">
        <f aca="false">IF(H442="SC",0.2,"")</f>
        <v/>
      </c>
      <c r="N442" s="15" t="str">
        <f aca="false">IF(H442="???",0.2,"")</f>
        <v/>
      </c>
      <c r="O442" s="40" t="s">
        <v>22</v>
      </c>
      <c r="P442" s="17" t="str">
        <f aca="false">IF(SUM(Q442:AI442)&gt;0,"",IF(SUM(Q442:AI442)=0,IF(O442&gt;0,1,"")))</f>
        <v/>
      </c>
      <c r="Q442" s="16" t="n">
        <f aca="false">IF(O442="🐭 Mouse",2,"")</f>
        <v>2</v>
      </c>
      <c r="R442" s="16" t="str">
        <f aca="false">IF(O442="🕊 Pigeon",7,"")</f>
        <v/>
      </c>
      <c r="S442" s="16" t="str">
        <f aca="false">IF(O442="🐇 Rabbit",6,"")</f>
        <v/>
      </c>
      <c r="T442" s="16" t="str">
        <f aca="false">IF(O442="🍼 Mammal",16,"")</f>
        <v/>
      </c>
      <c r="U442" s="16" t="str">
        <f aca="false">IF(O442="🐀 Rat",1,"")</f>
        <v/>
      </c>
      <c r="V442" s="16" t="str">
        <f aca="false">IF(O442="🐕 Dog",3,"")</f>
        <v/>
      </c>
      <c r="W442" s="16" t="str">
        <f aca="false">IF(O442="🐹 Guinea Pig",8,"")</f>
        <v/>
      </c>
      <c r="X442" s="16" t="str">
        <f aca="false">IF(O442="🐔 Chicken",9,"")</f>
        <v/>
      </c>
      <c r="Y442" s="16" t="str">
        <f aca="false">IF(O442="🐵 Monkey",5,"")</f>
        <v/>
      </c>
      <c r="Z442" s="16" t="str">
        <f aca="false">IF(O442="🐸 Frog",10,"")</f>
        <v/>
      </c>
      <c r="AA442" s="16" t="str">
        <f aca="false">IF(O442="🐈 Cat",4,"")</f>
        <v/>
      </c>
      <c r="AB442" s="16" t="str">
        <f aca="false">IF(O442="Gecko",15,"")</f>
        <v/>
      </c>
      <c r="AC442" s="16" t="str">
        <f aca="false">IF(O442="Skink",14,"")</f>
        <v/>
      </c>
      <c r="AD442" s="16" t="str">
        <f aca="false">IF(O442="🐄 Cattle",17,"")</f>
        <v/>
      </c>
      <c r="AE442" s="16" t="str">
        <f aca="false">IF(O442="🐷 Pig",19,"")</f>
        <v/>
      </c>
      <c r="AF442" s="16" t="str">
        <f aca="false">IF(O442="Squirrel",11,"")</f>
        <v/>
      </c>
      <c r="AG442" s="16" t="str">
        <f aca="false">IF(O442="🐝 Honey Bee",20,"")</f>
        <v/>
      </c>
      <c r="AH442" s="16" t="str">
        <f aca="false">IF(O442="🦆 Duck",12,"")</f>
        <v/>
      </c>
      <c r="AI442" s="16" t="str">
        <f aca="false">IF(O442="🐦 Bird",13,"")</f>
        <v/>
      </c>
      <c r="AJ442" s="41" t="s">
        <v>143</v>
      </c>
      <c r="AK442" s="40" t="s">
        <v>535</v>
      </c>
      <c r="AL442" s="42" t="s">
        <v>536</v>
      </c>
      <c r="AM442" s="40" t="s">
        <v>51</v>
      </c>
      <c r="AN442" s="40"/>
    </row>
    <row r="443" customFormat="false" ht="45" hidden="false" customHeight="true" outlineLevel="0" collapsed="false">
      <c r="A443" s="38" t="s">
        <v>534</v>
      </c>
      <c r="B443" s="43" t="n">
        <v>37</v>
      </c>
      <c r="C443" s="32" t="n">
        <f aca="false">B443+IF(H443="IV",-0.2,IF(H443="IP",-0.1,IF(H443="IM",0.1,IF(H443="SC",0.2,IF(H443="IC (cerebral)",-0.3,0)))))</f>
        <v>36.8</v>
      </c>
      <c r="D443" s="33" t="n">
        <f aca="false">VALUE(MID(AJ443,1,FIND(" ",AJ443)))</f>
        <v>0.5</v>
      </c>
      <c r="E443" s="34" t="n">
        <f aca="false">IF(G443="LD50 (median)",1,IF(G443="LDLo (lowest)",0,IF(G443="LD",-1,"")))</f>
        <v>0</v>
      </c>
      <c r="F443" s="34" t="n">
        <f aca="false">IF(O443="🐀 Rat",1,IF(O443="🐭 Mouse",2,IF(O443="🐕 Dog",3,IF(O443="🐵 Monkey",5,IF(O443="🐈 Cat",4,IF(O443="🐇 Rabbit",6,IF(O443="🕊 Pigeon",7,IF(O443="🐹 Guinea Pig",8,IF(O443="🐔 Chicken",9,IF(O443="🐸 Frog",10,IF(O443="🍼 Mammal",10,0)))))))))))</f>
        <v>3</v>
      </c>
      <c r="G443" s="39" t="s">
        <v>53</v>
      </c>
      <c r="H443" s="39" t="s">
        <v>15</v>
      </c>
      <c r="I443" s="14" t="str">
        <f aca="false">IF(H443="IC",-0.3,"")</f>
        <v/>
      </c>
      <c r="J443" s="14" t="n">
        <f aca="false">IF(H443="IV",-0.2,"")</f>
        <v>-0.2</v>
      </c>
      <c r="K443" s="14" t="str">
        <f aca="false">IF(H443="IP",-0.1,"")</f>
        <v/>
      </c>
      <c r="L443" s="14" t="str">
        <f aca="false">IF(H443="IM",0.1,"")</f>
        <v/>
      </c>
      <c r="M443" s="14" t="str">
        <f aca="false">IF(H443="SC",0.2,"")</f>
        <v/>
      </c>
      <c r="N443" s="15" t="str">
        <f aca="false">IF(H443="???",0.2,"")</f>
        <v/>
      </c>
      <c r="O443" s="40" t="s">
        <v>27</v>
      </c>
      <c r="P443" s="17" t="str">
        <f aca="false">IF(SUM(Q443:AI443)&gt;0,"",IF(SUM(Q443:AI443)=0,IF(O443&gt;0,1,"")))</f>
        <v/>
      </c>
      <c r="Q443" s="16" t="str">
        <f aca="false">IF(O443="🐭 Mouse",2,"")</f>
        <v/>
      </c>
      <c r="R443" s="16" t="str">
        <f aca="false">IF(O443="🕊 Pigeon",7,"")</f>
        <v/>
      </c>
      <c r="S443" s="16" t="str">
        <f aca="false">IF(O443="🐇 Rabbit",6,"")</f>
        <v/>
      </c>
      <c r="T443" s="16" t="str">
        <f aca="false">IF(O443="🍼 Mammal",16,"")</f>
        <v/>
      </c>
      <c r="U443" s="16" t="str">
        <f aca="false">IF(O443="🐀 Rat",1,"")</f>
        <v/>
      </c>
      <c r="V443" s="16" t="n">
        <f aca="false">IF(O443="🐕 Dog",3,"")</f>
        <v>3</v>
      </c>
      <c r="W443" s="16" t="str">
        <f aca="false">IF(O443="🐹 Guinea Pig",8,"")</f>
        <v/>
      </c>
      <c r="X443" s="16" t="str">
        <f aca="false">IF(O443="🐔 Chicken",9,"")</f>
        <v/>
      </c>
      <c r="Y443" s="16" t="str">
        <f aca="false">IF(O443="🐵 Monkey",5,"")</f>
        <v/>
      </c>
      <c r="Z443" s="16" t="str">
        <f aca="false">IF(O443="🐸 Frog",10,"")</f>
        <v/>
      </c>
      <c r="AA443" s="16" t="str">
        <f aca="false">IF(O443="🐈 Cat",4,"")</f>
        <v/>
      </c>
      <c r="AB443" s="16" t="str">
        <f aca="false">IF(O443="Gecko",15,"")</f>
        <v/>
      </c>
      <c r="AC443" s="16" t="str">
        <f aca="false">IF(O443="Skink",14,"")</f>
        <v/>
      </c>
      <c r="AD443" s="16" t="str">
        <f aca="false">IF(O443="🐄 Cattle",17,"")</f>
        <v/>
      </c>
      <c r="AE443" s="16" t="str">
        <f aca="false">IF(O443="🐷 Pig",19,"")</f>
        <v/>
      </c>
      <c r="AF443" s="16" t="str">
        <f aca="false">IF(O443="Squirrel",11,"")</f>
        <v/>
      </c>
      <c r="AG443" s="16" t="str">
        <f aca="false">IF(O443="🐝 Honey Bee",20,"")</f>
        <v/>
      </c>
      <c r="AH443" s="16" t="str">
        <f aca="false">IF(O443="🦆 Duck",12,"")</f>
        <v/>
      </c>
      <c r="AI443" s="16" t="str">
        <f aca="false">IF(O443="🐦 Bird",13,"")</f>
        <v/>
      </c>
      <c r="AJ443" s="41" t="s">
        <v>66</v>
      </c>
      <c r="AK443" s="40" t="s">
        <v>190</v>
      </c>
      <c r="AL443" s="42" t="s">
        <v>50</v>
      </c>
      <c r="AM443" s="40" t="s">
        <v>51</v>
      </c>
      <c r="AN443" s="40"/>
    </row>
    <row r="444" customFormat="false" ht="45" hidden="false" customHeight="true" outlineLevel="0" collapsed="false">
      <c r="A444" s="38" t="s">
        <v>534</v>
      </c>
      <c r="B444" s="43" t="n">
        <v>37</v>
      </c>
      <c r="C444" s="32" t="n">
        <f aca="false">B444+IF(H444="IV",-0.2,IF(H444="IP",-0.1,IF(H444="IM",0.1,IF(H444="SC",0.2,IF(H444="IC (cerebral)",-0.3,0)))))</f>
        <v>36.9</v>
      </c>
      <c r="D444" s="33" t="n">
        <f aca="false">VALUE(MID(AJ444,1,FIND(" ",AJ444)))</f>
        <v>0.538</v>
      </c>
      <c r="E444" s="34" t="n">
        <f aca="false">IF(G444="LD50 (median)",1,IF(G444="LDLo (lowest)",0,IF(G444="LD",-1,"")))</f>
        <v>1</v>
      </c>
      <c r="F444" s="34" t="n">
        <f aca="false">IF(O444="🐀 Rat",1,IF(O444="🐭 Mouse",2,IF(O444="🐕 Dog",3,IF(O444="🐵 Monkey",5,IF(O444="🐈 Cat",4,IF(O444="🐇 Rabbit",6,IF(O444="🕊 Pigeon",7,IF(O444="🐹 Guinea Pig",8,IF(O444="🐔 Chicken",9,IF(O444="🐸 Frog",10,IF(O444="🍼 Mammal",10,0)))))))))))</f>
        <v>2</v>
      </c>
      <c r="G444" s="39" t="s">
        <v>47</v>
      </c>
      <c r="H444" s="39" t="s">
        <v>16</v>
      </c>
      <c r="I444" s="14" t="str">
        <f aca="false">IF(H444="IC",-0.3,"")</f>
        <v/>
      </c>
      <c r="J444" s="14" t="str">
        <f aca="false">IF(H444="IV",-0.2,"")</f>
        <v/>
      </c>
      <c r="K444" s="14" t="n">
        <f aca="false">IF(H444="IP",-0.1,"")</f>
        <v>-0.1</v>
      </c>
      <c r="L444" s="14" t="str">
        <f aca="false">IF(H444="IM",0.1,"")</f>
        <v/>
      </c>
      <c r="M444" s="14" t="str">
        <f aca="false">IF(H444="SC",0.2,"")</f>
        <v/>
      </c>
      <c r="N444" s="15" t="str">
        <f aca="false">IF(H444="???",0.2,"")</f>
        <v/>
      </c>
      <c r="O444" s="40" t="s">
        <v>22</v>
      </c>
      <c r="P444" s="17" t="str">
        <f aca="false">IF(SUM(Q444:AI444)&gt;0,"",IF(SUM(Q444:AI444)=0,IF(O444&gt;0,1,"")))</f>
        <v/>
      </c>
      <c r="Q444" s="16" t="n">
        <f aca="false">IF(O444="🐭 Mouse",2,"")</f>
        <v>2</v>
      </c>
      <c r="R444" s="16" t="str">
        <f aca="false">IF(O444="🕊 Pigeon",7,"")</f>
        <v/>
      </c>
      <c r="S444" s="16" t="str">
        <f aca="false">IF(O444="🐇 Rabbit",6,"")</f>
        <v/>
      </c>
      <c r="T444" s="16" t="str">
        <f aca="false">IF(O444="🍼 Mammal",16,"")</f>
        <v/>
      </c>
      <c r="U444" s="16" t="str">
        <f aca="false">IF(O444="🐀 Rat",1,"")</f>
        <v/>
      </c>
      <c r="V444" s="16" t="str">
        <f aca="false">IF(O444="🐕 Dog",3,"")</f>
        <v/>
      </c>
      <c r="W444" s="16" t="str">
        <f aca="false">IF(O444="🐹 Guinea Pig",8,"")</f>
        <v/>
      </c>
      <c r="X444" s="16" t="str">
        <f aca="false">IF(O444="🐔 Chicken",9,"")</f>
        <v/>
      </c>
      <c r="Y444" s="16" t="str">
        <f aca="false">IF(O444="🐵 Monkey",5,"")</f>
        <v/>
      </c>
      <c r="Z444" s="16" t="str">
        <f aca="false">IF(O444="🐸 Frog",10,"")</f>
        <v/>
      </c>
      <c r="AA444" s="16" t="str">
        <f aca="false">IF(O444="🐈 Cat",4,"")</f>
        <v/>
      </c>
      <c r="AB444" s="16" t="str">
        <f aca="false">IF(O444="Gecko",15,"")</f>
        <v/>
      </c>
      <c r="AC444" s="16" t="str">
        <f aca="false">IF(O444="Skink",14,"")</f>
        <v/>
      </c>
      <c r="AD444" s="16" t="str">
        <f aca="false">IF(O444="🐄 Cattle",17,"")</f>
        <v/>
      </c>
      <c r="AE444" s="16" t="str">
        <f aca="false">IF(O444="🐷 Pig",19,"")</f>
        <v/>
      </c>
      <c r="AF444" s="16" t="str">
        <f aca="false">IF(O444="Squirrel",11,"")</f>
        <v/>
      </c>
      <c r="AG444" s="16" t="str">
        <f aca="false">IF(O444="🐝 Honey Bee",20,"")</f>
        <v/>
      </c>
      <c r="AH444" s="16" t="str">
        <f aca="false">IF(O444="🦆 Duck",12,"")</f>
        <v/>
      </c>
      <c r="AI444" s="16" t="str">
        <f aca="false">IF(O444="🐦 Bird",13,"")</f>
        <v/>
      </c>
      <c r="AJ444" s="41" t="s">
        <v>540</v>
      </c>
      <c r="AK444" s="40" t="s">
        <v>538</v>
      </c>
      <c r="AL444" s="42" t="s">
        <v>50</v>
      </c>
      <c r="AM444" s="40" t="s">
        <v>51</v>
      </c>
      <c r="AN444" s="40"/>
    </row>
    <row r="445" customFormat="false" ht="30" hidden="false" customHeight="true" outlineLevel="0" collapsed="false">
      <c r="A445" s="38" t="s">
        <v>534</v>
      </c>
      <c r="B445" s="43" t="n">
        <v>37</v>
      </c>
      <c r="C445" s="32" t="n">
        <f aca="false">B445+IF(H445="IV",-0.2,IF(H445="IP",-0.1,IF(H445="IM",0.1,IF(H445="SC",0.2,IF(H445="IC (cerebral)",-0.3,0)))))</f>
        <v>36.9</v>
      </c>
      <c r="D445" s="33" t="n">
        <f aca="false">VALUE(MID(AJ445,1,FIND(" ",AJ445)))</f>
        <v>0.97</v>
      </c>
      <c r="E445" s="34" t="n">
        <f aca="false">IF(G445="LD50 (median)",1,IF(G445="LDLo (lowest)",0,IF(G445="LD",-1,"")))</f>
        <v>1</v>
      </c>
      <c r="F445" s="34" t="n">
        <f aca="false">IF(O445="🐀 Rat",1,IF(O445="🐭 Mouse",2,IF(O445="🐕 Dog",3,IF(O445="🐵 Monkey",5,IF(O445="🐈 Cat",4,IF(O445="🐇 Rabbit",6,IF(O445="🕊 Pigeon",7,IF(O445="🐹 Guinea Pig",8,IF(O445="🐔 Chicken",9,IF(O445="🐸 Frog",10,IF(O445="🍼 Mammal",10,0)))))))))))</f>
        <v>10</v>
      </c>
      <c r="G445" s="39" t="s">
        <v>47</v>
      </c>
      <c r="H445" s="39" t="s">
        <v>16</v>
      </c>
      <c r="I445" s="14" t="str">
        <f aca="false">IF(H445="IC",-0.3,"")</f>
        <v/>
      </c>
      <c r="J445" s="14" t="str">
        <f aca="false">IF(H445="IV",-0.2,"")</f>
        <v/>
      </c>
      <c r="K445" s="14" t="n">
        <f aca="false">IF(H445="IP",-0.1,"")</f>
        <v>-0.1</v>
      </c>
      <c r="L445" s="14" t="str">
        <f aca="false">IF(H445="IM",0.1,"")</f>
        <v/>
      </c>
      <c r="M445" s="14" t="str">
        <f aca="false">IF(H445="SC",0.2,"")</f>
        <v/>
      </c>
      <c r="N445" s="15" t="str">
        <f aca="false">IF(H445="???",0.2,"")</f>
        <v/>
      </c>
      <c r="O445" s="40" t="s">
        <v>25</v>
      </c>
      <c r="P445" s="17" t="str">
        <f aca="false">IF(SUM(Q445:AI445)&gt;0,"",IF(SUM(Q445:AI445)=0,IF(O445&gt;0,1,"")))</f>
        <v/>
      </c>
      <c r="Q445" s="16" t="str">
        <f aca="false">IF(O445="🐭 Mouse",2,"")</f>
        <v/>
      </c>
      <c r="R445" s="16" t="str">
        <f aca="false">IF(O445="🕊 Pigeon",7,"")</f>
        <v/>
      </c>
      <c r="S445" s="16" t="str">
        <f aca="false">IF(O445="🐇 Rabbit",6,"")</f>
        <v/>
      </c>
      <c r="T445" s="16" t="n">
        <f aca="false">IF(O445="🍼 Mammal",16,"")</f>
        <v>16</v>
      </c>
      <c r="U445" s="16" t="str">
        <f aca="false">IF(O445="🐀 Rat",1,"")</f>
        <v/>
      </c>
      <c r="V445" s="16" t="str">
        <f aca="false">IF(O445="🐕 Dog",3,"")</f>
        <v/>
      </c>
      <c r="W445" s="16" t="str">
        <f aca="false">IF(O445="🐹 Guinea Pig",8,"")</f>
        <v/>
      </c>
      <c r="X445" s="16" t="str">
        <f aca="false">IF(O445="🐔 Chicken",9,"")</f>
        <v/>
      </c>
      <c r="Y445" s="16" t="str">
        <f aca="false">IF(O445="🐵 Monkey",5,"")</f>
        <v/>
      </c>
      <c r="Z445" s="16" t="str">
        <f aca="false">IF(O445="🐸 Frog",10,"")</f>
        <v/>
      </c>
      <c r="AA445" s="16" t="str">
        <f aca="false">IF(O445="🐈 Cat",4,"")</f>
        <v/>
      </c>
      <c r="AB445" s="16" t="str">
        <f aca="false">IF(O445="Gecko",15,"")</f>
        <v/>
      </c>
      <c r="AC445" s="16" t="str">
        <f aca="false">IF(O445="Skink",14,"")</f>
        <v/>
      </c>
      <c r="AD445" s="16" t="str">
        <f aca="false">IF(O445="🐄 Cattle",17,"")</f>
        <v/>
      </c>
      <c r="AE445" s="16" t="str">
        <f aca="false">IF(O445="🐷 Pig",19,"")</f>
        <v/>
      </c>
      <c r="AF445" s="16" t="str">
        <f aca="false">IF(O445="Squirrel",11,"")</f>
        <v/>
      </c>
      <c r="AG445" s="16" t="str">
        <f aca="false">IF(O445="🐝 Honey Bee",20,"")</f>
        <v/>
      </c>
      <c r="AH445" s="16" t="str">
        <f aca="false">IF(O445="🦆 Duck",12,"")</f>
        <v/>
      </c>
      <c r="AI445" s="16" t="str">
        <f aca="false">IF(O445="🐦 Bird",13,"")</f>
        <v/>
      </c>
      <c r="AJ445" s="41" t="s">
        <v>541</v>
      </c>
      <c r="AK445" s="40" t="s">
        <v>79</v>
      </c>
      <c r="AL445" s="42" t="s">
        <v>50</v>
      </c>
      <c r="AM445" s="40" t="s">
        <v>51</v>
      </c>
      <c r="AN445" s="40"/>
    </row>
    <row r="446" customFormat="false" ht="30" hidden="false" customHeight="true" outlineLevel="0" collapsed="false">
      <c r="A446" s="38" t="s">
        <v>534</v>
      </c>
      <c r="B446" s="43" t="n">
        <v>37</v>
      </c>
      <c r="C446" s="32" t="n">
        <f aca="false">B446+IF(H446="IV",-0.2,IF(H446="IP",-0.1,IF(H446="IM",0.1,IF(H446="SC",0.2,IF(H446="IC (cerebral)",-0.3,0)))))</f>
        <v>37.2</v>
      </c>
      <c r="D446" s="33" t="n">
        <f aca="false">VALUE(MID(AJ446,1,FIND(" ",AJ446)))</f>
        <v>1.3</v>
      </c>
      <c r="E446" s="34" t="n">
        <f aca="false">IF(G446="LD50 (median)",1,IF(G446="LDLo (lowest)",0,IF(G446="LD",-1,"")))</f>
        <v>1</v>
      </c>
      <c r="F446" s="34" t="n">
        <f aca="false">IF(O446="🐀 Rat",1,IF(O446="🐭 Mouse",2,IF(O446="🐕 Dog",3,IF(O446="🐵 Monkey",5,IF(O446="🐈 Cat",4,IF(O446="🐇 Rabbit",6,IF(O446="🕊 Pigeon",7,IF(O446="🐹 Guinea Pig",8,IF(O446="🐔 Chicken",9,IF(O446="🐸 Frog",10,IF(O446="🍼 Mammal",10,0)))))))))))</f>
        <v>2</v>
      </c>
      <c r="G446" s="39" t="s">
        <v>47</v>
      </c>
      <c r="H446" s="39" t="s">
        <v>18</v>
      </c>
      <c r="I446" s="14" t="str">
        <f aca="false">IF(H446="IC",-0.3,"")</f>
        <v/>
      </c>
      <c r="J446" s="14" t="str">
        <f aca="false">IF(H446="IV",-0.2,"")</f>
        <v/>
      </c>
      <c r="K446" s="14" t="str">
        <f aca="false">IF(H446="IP",-0.1,"")</f>
        <v/>
      </c>
      <c r="L446" s="14" t="str">
        <f aca="false">IF(H446="IM",0.1,"")</f>
        <v/>
      </c>
      <c r="M446" s="14" t="n">
        <f aca="false">IF(H446="SC",0.2,"")</f>
        <v>0.2</v>
      </c>
      <c r="N446" s="15" t="str">
        <f aca="false">IF(H446="???",0.2,"")</f>
        <v/>
      </c>
      <c r="O446" s="40" t="s">
        <v>22</v>
      </c>
      <c r="P446" s="17" t="str">
        <f aca="false">IF(SUM(Q446:AI446)&gt;0,"",IF(SUM(Q446:AI446)=0,IF(O446&gt;0,1,"")))</f>
        <v/>
      </c>
      <c r="Q446" s="16" t="n">
        <f aca="false">IF(O446="🐭 Mouse",2,"")</f>
        <v>2</v>
      </c>
      <c r="R446" s="16" t="str">
        <f aca="false">IF(O446="🕊 Pigeon",7,"")</f>
        <v/>
      </c>
      <c r="S446" s="16" t="str">
        <f aca="false">IF(O446="🐇 Rabbit",6,"")</f>
        <v/>
      </c>
      <c r="T446" s="16" t="str">
        <f aca="false">IF(O446="🍼 Mammal",16,"")</f>
        <v/>
      </c>
      <c r="U446" s="16" t="str">
        <f aca="false">IF(O446="🐀 Rat",1,"")</f>
        <v/>
      </c>
      <c r="V446" s="16" t="str">
        <f aca="false">IF(O446="🐕 Dog",3,"")</f>
        <v/>
      </c>
      <c r="W446" s="16" t="str">
        <f aca="false">IF(O446="🐹 Guinea Pig",8,"")</f>
        <v/>
      </c>
      <c r="X446" s="16" t="str">
        <f aca="false">IF(O446="🐔 Chicken",9,"")</f>
        <v/>
      </c>
      <c r="Y446" s="16" t="str">
        <f aca="false">IF(O446="🐵 Monkey",5,"")</f>
        <v/>
      </c>
      <c r="Z446" s="16" t="str">
        <f aca="false">IF(O446="🐸 Frog",10,"")</f>
        <v/>
      </c>
      <c r="AA446" s="16" t="str">
        <f aca="false">IF(O446="🐈 Cat",4,"")</f>
        <v/>
      </c>
      <c r="AB446" s="16" t="str">
        <f aca="false">IF(O446="Gecko",15,"")</f>
        <v/>
      </c>
      <c r="AC446" s="16" t="str">
        <f aca="false">IF(O446="Skink",14,"")</f>
        <v/>
      </c>
      <c r="AD446" s="16" t="str">
        <f aca="false">IF(O446="🐄 Cattle",17,"")</f>
        <v/>
      </c>
      <c r="AE446" s="16" t="str">
        <f aca="false">IF(O446="🐷 Pig",19,"")</f>
        <v/>
      </c>
      <c r="AF446" s="16" t="str">
        <f aca="false">IF(O446="Squirrel",11,"")</f>
        <v/>
      </c>
      <c r="AG446" s="16" t="str">
        <f aca="false">IF(O446="🐝 Honey Bee",20,"")</f>
        <v/>
      </c>
      <c r="AH446" s="16" t="str">
        <f aca="false">IF(O446="🦆 Duck",12,"")</f>
        <v/>
      </c>
      <c r="AI446" s="16" t="str">
        <f aca="false">IF(O446="🐦 Bird",13,"")</f>
        <v/>
      </c>
      <c r="AJ446" s="41" t="s">
        <v>320</v>
      </c>
      <c r="AK446" s="40" t="s">
        <v>221</v>
      </c>
      <c r="AL446" s="42" t="s">
        <v>50</v>
      </c>
      <c r="AM446" s="40" t="s">
        <v>51</v>
      </c>
      <c r="AN446" s="40"/>
    </row>
    <row r="447" customFormat="false" ht="45" hidden="false" customHeight="true" outlineLevel="0" collapsed="false">
      <c r="A447" s="38" t="s">
        <v>534</v>
      </c>
      <c r="B447" s="43" t="n">
        <v>37</v>
      </c>
      <c r="C447" s="32" t="n">
        <f aca="false">B447+IF(H447="IV",-0.2,IF(H447="IP",-0.1,IF(H447="IM",0.1,IF(H447="SC",0.2,IF(H447="IC (cerebral)",-0.3,0)))))</f>
        <v>36.8</v>
      </c>
      <c r="D447" s="33" t="n">
        <f aca="false">VALUE(MID(AJ447,1,FIND(" ",AJ447)))</f>
        <v>2</v>
      </c>
      <c r="E447" s="34" t="n">
        <f aca="false">IF(G447="LD50 (median)",1,IF(G447="LDLo (lowest)",0,IF(G447="LD",-1,"")))</f>
        <v>0</v>
      </c>
      <c r="F447" s="34" t="n">
        <f aca="false">IF(O447="🐀 Rat",1,IF(O447="🐭 Mouse",2,IF(O447="🐕 Dog",3,IF(O447="🐵 Monkey",5,IF(O447="🐈 Cat",4,IF(O447="🐇 Rabbit",6,IF(O447="🕊 Pigeon",7,IF(O447="🐹 Guinea Pig",8,IF(O447="🐔 Chicken",9,IF(O447="🐸 Frog",10,IF(O447="🍼 Mammal",10,0)))))))))))</f>
        <v>4</v>
      </c>
      <c r="G447" s="39" t="s">
        <v>53</v>
      </c>
      <c r="H447" s="39" t="s">
        <v>15</v>
      </c>
      <c r="I447" s="14" t="str">
        <f aca="false">IF(H447="IC",-0.3,"")</f>
        <v/>
      </c>
      <c r="J447" s="14" t="n">
        <f aca="false">IF(H447="IV",-0.2,"")</f>
        <v>-0.2</v>
      </c>
      <c r="K447" s="14" t="str">
        <f aca="false">IF(H447="IP",-0.1,"")</f>
        <v/>
      </c>
      <c r="L447" s="14" t="str">
        <f aca="false">IF(H447="IM",0.1,"")</f>
        <v/>
      </c>
      <c r="M447" s="14" t="str">
        <f aca="false">IF(H447="SC",0.2,"")</f>
        <v/>
      </c>
      <c r="N447" s="15" t="str">
        <f aca="false">IF(H447="???",0.2,"")</f>
        <v/>
      </c>
      <c r="O447" s="40" t="s">
        <v>32</v>
      </c>
      <c r="P447" s="17" t="str">
        <f aca="false">IF(SUM(Q447:AI447)&gt;0,"",IF(SUM(Q447:AI447)=0,IF(O447&gt;0,1,"")))</f>
        <v/>
      </c>
      <c r="Q447" s="16" t="str">
        <f aca="false">IF(O447="🐭 Mouse",2,"")</f>
        <v/>
      </c>
      <c r="R447" s="16" t="str">
        <f aca="false">IF(O447="🕊 Pigeon",7,"")</f>
        <v/>
      </c>
      <c r="S447" s="16" t="str">
        <f aca="false">IF(O447="🐇 Rabbit",6,"")</f>
        <v/>
      </c>
      <c r="T447" s="16" t="str">
        <f aca="false">IF(O447="🍼 Mammal",16,"")</f>
        <v/>
      </c>
      <c r="U447" s="16" t="str">
        <f aca="false">IF(O447="🐀 Rat",1,"")</f>
        <v/>
      </c>
      <c r="V447" s="16" t="str">
        <f aca="false">IF(O447="🐕 Dog",3,"")</f>
        <v/>
      </c>
      <c r="W447" s="16" t="str">
        <f aca="false">IF(O447="🐹 Guinea Pig",8,"")</f>
        <v/>
      </c>
      <c r="X447" s="16" t="str">
        <f aca="false">IF(O447="🐔 Chicken",9,"")</f>
        <v/>
      </c>
      <c r="Y447" s="16" t="str">
        <f aca="false">IF(O447="🐵 Monkey",5,"")</f>
        <v/>
      </c>
      <c r="Z447" s="16" t="str">
        <f aca="false">IF(O447="🐸 Frog",10,"")</f>
        <v/>
      </c>
      <c r="AA447" s="16" t="n">
        <f aca="false">IF(O447="🐈 Cat",4,"")</f>
        <v>4</v>
      </c>
      <c r="AB447" s="16" t="str">
        <f aca="false">IF(O447="Gecko",15,"")</f>
        <v/>
      </c>
      <c r="AC447" s="16" t="str">
        <f aca="false">IF(O447="Skink",14,"")</f>
        <v/>
      </c>
      <c r="AD447" s="16" t="str">
        <f aca="false">IF(O447="🐄 Cattle",17,"")</f>
        <v/>
      </c>
      <c r="AE447" s="16" t="str">
        <f aca="false">IF(O447="🐷 Pig",19,"")</f>
        <v/>
      </c>
      <c r="AF447" s="16" t="str">
        <f aca="false">IF(O447="Squirrel",11,"")</f>
        <v/>
      </c>
      <c r="AG447" s="16" t="str">
        <f aca="false">IF(O447="🐝 Honey Bee",20,"")</f>
        <v/>
      </c>
      <c r="AH447" s="16" t="str">
        <f aca="false">IF(O447="🦆 Duck",12,"")</f>
        <v/>
      </c>
      <c r="AI447" s="16" t="str">
        <f aca="false">IF(O447="🐦 Bird",13,"")</f>
        <v/>
      </c>
      <c r="AJ447" s="41" t="s">
        <v>112</v>
      </c>
      <c r="AK447" s="40" t="s">
        <v>542</v>
      </c>
      <c r="AL447" s="42" t="s">
        <v>50</v>
      </c>
      <c r="AM447" s="40" t="s">
        <v>51</v>
      </c>
      <c r="AN447" s="40"/>
    </row>
    <row r="448" customFormat="false" ht="30" hidden="false" customHeight="true" outlineLevel="0" collapsed="false">
      <c r="A448" s="38" t="s">
        <v>534</v>
      </c>
      <c r="B448" s="43" t="n">
        <v>37</v>
      </c>
      <c r="C448" s="32" t="n">
        <f aca="false">B448+IF(H448="IV",-0.2,IF(H448="IP",-0.1,IF(H448="IM",0.1,IF(H448="SC",0.2,IF(H448="IC (cerebral)",-0.3,0)))))</f>
        <v>36.9</v>
      </c>
      <c r="D448" s="33" t="n">
        <f aca="false">VALUE(MID(AJ448,1,FIND(" ",AJ448)))</f>
        <v>2.6</v>
      </c>
      <c r="E448" s="34" t="n">
        <f aca="false">IF(G448="LD50 (median)",1,IF(G448="LDLo (lowest)",0,IF(G448="LD",-1,"")))</f>
        <v>1</v>
      </c>
      <c r="F448" s="34" t="n">
        <f aca="false">IF(O448="🐀 Rat",1,IF(O448="🐭 Mouse",2,IF(O448="🐕 Dog",3,IF(O448="🐵 Monkey",5,IF(O448="🐈 Cat",4,IF(O448="🐇 Rabbit",6,IF(O448="🕊 Pigeon",7,IF(O448="🐹 Guinea Pig",8,IF(O448="🐔 Chicken",9,IF(O448="🐸 Frog",10,IF(O448="🍼 Mammal",10,0)))))))))))</f>
        <v>2</v>
      </c>
      <c r="G448" s="39" t="s">
        <v>47</v>
      </c>
      <c r="H448" s="39" t="s">
        <v>16</v>
      </c>
      <c r="I448" s="14" t="str">
        <f aca="false">IF(H448="IC",-0.3,"")</f>
        <v/>
      </c>
      <c r="J448" s="14" t="str">
        <f aca="false">IF(H448="IV",-0.2,"")</f>
        <v/>
      </c>
      <c r="K448" s="14" t="n">
        <f aca="false">IF(H448="IP",-0.1,"")</f>
        <v>-0.1</v>
      </c>
      <c r="L448" s="14" t="str">
        <f aca="false">IF(H448="IM",0.1,"")</f>
        <v/>
      </c>
      <c r="M448" s="14" t="str">
        <f aca="false">IF(H448="SC",0.2,"")</f>
        <v/>
      </c>
      <c r="N448" s="15" t="str">
        <f aca="false">IF(H448="???",0.2,"")</f>
        <v/>
      </c>
      <c r="O448" s="40" t="s">
        <v>22</v>
      </c>
      <c r="P448" s="17" t="str">
        <f aca="false">IF(SUM(Q448:AI448)&gt;0,"",IF(SUM(Q448:AI448)=0,IF(O448&gt;0,1,"")))</f>
        <v/>
      </c>
      <c r="Q448" s="16" t="n">
        <f aca="false">IF(O448="🐭 Mouse",2,"")</f>
        <v>2</v>
      </c>
      <c r="R448" s="16" t="str">
        <f aca="false">IF(O448="🕊 Pigeon",7,"")</f>
        <v/>
      </c>
      <c r="S448" s="16" t="str">
        <f aca="false">IF(O448="🐇 Rabbit",6,"")</f>
        <v/>
      </c>
      <c r="T448" s="16" t="str">
        <f aca="false">IF(O448="🍼 Mammal",16,"")</f>
        <v/>
      </c>
      <c r="U448" s="16" t="str">
        <f aca="false">IF(O448="🐀 Rat",1,"")</f>
        <v/>
      </c>
      <c r="V448" s="16" t="str">
        <f aca="false">IF(O448="🐕 Dog",3,"")</f>
        <v/>
      </c>
      <c r="W448" s="16" t="str">
        <f aca="false">IF(O448="🐹 Guinea Pig",8,"")</f>
        <v/>
      </c>
      <c r="X448" s="16" t="str">
        <f aca="false">IF(O448="🐔 Chicken",9,"")</f>
        <v/>
      </c>
      <c r="Y448" s="16" t="str">
        <f aca="false">IF(O448="🐵 Monkey",5,"")</f>
        <v/>
      </c>
      <c r="Z448" s="16" t="str">
        <f aca="false">IF(O448="🐸 Frog",10,"")</f>
        <v/>
      </c>
      <c r="AA448" s="16" t="str">
        <f aca="false">IF(O448="🐈 Cat",4,"")</f>
        <v/>
      </c>
      <c r="AB448" s="16" t="str">
        <f aca="false">IF(O448="Gecko",15,"")</f>
        <v/>
      </c>
      <c r="AC448" s="16" t="str">
        <f aca="false">IF(O448="Skink",14,"")</f>
        <v/>
      </c>
      <c r="AD448" s="16" t="str">
        <f aca="false">IF(O448="🐄 Cattle",17,"")</f>
        <v/>
      </c>
      <c r="AE448" s="16" t="str">
        <f aca="false">IF(O448="🐷 Pig",19,"")</f>
        <v/>
      </c>
      <c r="AF448" s="16" t="str">
        <f aca="false">IF(O448="Squirrel",11,"")</f>
        <v/>
      </c>
      <c r="AG448" s="16" t="str">
        <f aca="false">IF(O448="🐝 Honey Bee",20,"")</f>
        <v/>
      </c>
      <c r="AH448" s="16" t="str">
        <f aca="false">IF(O448="🦆 Duck",12,"")</f>
        <v/>
      </c>
      <c r="AI448" s="16" t="str">
        <f aca="false">IF(O448="🐦 Bird",13,"")</f>
        <v/>
      </c>
      <c r="AJ448" s="41" t="s">
        <v>543</v>
      </c>
      <c r="AK448" s="40"/>
      <c r="AL448" s="42" t="s">
        <v>544</v>
      </c>
      <c r="AM448" s="40" t="s">
        <v>158</v>
      </c>
      <c r="AN448" s="40"/>
    </row>
    <row r="449" customFormat="false" ht="45" hidden="false" customHeight="true" outlineLevel="0" collapsed="false">
      <c r="A449" s="38" t="s">
        <v>534</v>
      </c>
      <c r="B449" s="43" t="n">
        <v>37</v>
      </c>
      <c r="C449" s="32" t="n">
        <f aca="false">B449+IF(H449="IV",-0.2,IF(H449="IP",-0.1,IF(H449="IM",0.1,IF(H449="SC",0.2,IF(H449="IC (cerebral)",-0.3,0)))))</f>
        <v>36.9</v>
      </c>
      <c r="D449" s="33" t="n">
        <f aca="false">VALUE(MID(AJ449,1,FIND(" ",AJ449)))</f>
        <v>2.6</v>
      </c>
      <c r="E449" s="34" t="n">
        <f aca="false">IF(G449="LD50 (median)",1,IF(G449="LDLo (lowest)",0,IF(G449="LD",-1,"")))</f>
        <v>1</v>
      </c>
      <c r="F449" s="34" t="n">
        <f aca="false">IF(O449="🐀 Rat",1,IF(O449="🐭 Mouse",2,IF(O449="🐕 Dog",3,IF(O449="🐵 Monkey",5,IF(O449="🐈 Cat",4,IF(O449="🐇 Rabbit",6,IF(O449="🕊 Pigeon",7,IF(O449="🐹 Guinea Pig",8,IF(O449="🐔 Chicken",9,IF(O449="🐸 Frog",10,IF(O449="🍼 Mammal",10,0)))))))))))</f>
        <v>2</v>
      </c>
      <c r="G449" s="39" t="s">
        <v>47</v>
      </c>
      <c r="H449" s="39" t="s">
        <v>16</v>
      </c>
      <c r="I449" s="14" t="str">
        <f aca="false">IF(H449="IC",-0.3,"")</f>
        <v/>
      </c>
      <c r="J449" s="14" t="str">
        <f aca="false">IF(H449="IV",-0.2,"")</f>
        <v/>
      </c>
      <c r="K449" s="14" t="n">
        <f aca="false">IF(H449="IP",-0.1,"")</f>
        <v>-0.1</v>
      </c>
      <c r="L449" s="14" t="str">
        <f aca="false">IF(H449="IM",0.1,"")</f>
        <v/>
      </c>
      <c r="M449" s="14" t="str">
        <f aca="false">IF(H449="SC",0.2,"")</f>
        <v/>
      </c>
      <c r="N449" s="15" t="str">
        <f aca="false">IF(H449="???",0.2,"")</f>
        <v/>
      </c>
      <c r="O449" s="40" t="s">
        <v>22</v>
      </c>
      <c r="P449" s="17" t="str">
        <f aca="false">IF(SUM(Q449:AI449)&gt;0,"",IF(SUM(Q449:AI449)=0,IF(O449&gt;0,1,"")))</f>
        <v/>
      </c>
      <c r="Q449" s="16" t="n">
        <f aca="false">IF(O449="🐭 Mouse",2,"")</f>
        <v>2</v>
      </c>
      <c r="R449" s="16" t="str">
        <f aca="false">IF(O449="🕊 Pigeon",7,"")</f>
        <v/>
      </c>
      <c r="S449" s="16" t="str">
        <f aca="false">IF(O449="🐇 Rabbit",6,"")</f>
        <v/>
      </c>
      <c r="T449" s="16" t="str">
        <f aca="false">IF(O449="🍼 Mammal",16,"")</f>
        <v/>
      </c>
      <c r="U449" s="16" t="str">
        <f aca="false">IF(O449="🐀 Rat",1,"")</f>
        <v/>
      </c>
      <c r="V449" s="16" t="str">
        <f aca="false">IF(O449="🐕 Dog",3,"")</f>
        <v/>
      </c>
      <c r="W449" s="16" t="str">
        <f aca="false">IF(O449="🐹 Guinea Pig",8,"")</f>
        <v/>
      </c>
      <c r="X449" s="16" t="str">
        <f aca="false">IF(O449="🐔 Chicken",9,"")</f>
        <v/>
      </c>
      <c r="Y449" s="16" t="str">
        <f aca="false">IF(O449="🐵 Monkey",5,"")</f>
        <v/>
      </c>
      <c r="Z449" s="16" t="str">
        <f aca="false">IF(O449="🐸 Frog",10,"")</f>
        <v/>
      </c>
      <c r="AA449" s="16" t="str">
        <f aca="false">IF(O449="🐈 Cat",4,"")</f>
        <v/>
      </c>
      <c r="AB449" s="16" t="str">
        <f aca="false">IF(O449="Gecko",15,"")</f>
        <v/>
      </c>
      <c r="AC449" s="16" t="str">
        <f aca="false">IF(O449="Skink",14,"")</f>
        <v/>
      </c>
      <c r="AD449" s="16" t="str">
        <f aca="false">IF(O449="🐄 Cattle",17,"")</f>
        <v/>
      </c>
      <c r="AE449" s="16" t="str">
        <f aca="false">IF(O449="🐷 Pig",19,"")</f>
        <v/>
      </c>
      <c r="AF449" s="16" t="str">
        <f aca="false">IF(O449="Squirrel",11,"")</f>
        <v/>
      </c>
      <c r="AG449" s="16" t="str">
        <f aca="false">IF(O449="🐝 Honey Bee",20,"")</f>
        <v/>
      </c>
      <c r="AH449" s="16" t="str">
        <f aca="false">IF(O449="🦆 Duck",12,"")</f>
        <v/>
      </c>
      <c r="AI449" s="16" t="str">
        <f aca="false">IF(O449="🐦 Bird",13,"")</f>
        <v/>
      </c>
      <c r="AJ449" s="41" t="s">
        <v>543</v>
      </c>
      <c r="AK449" s="40" t="s">
        <v>545</v>
      </c>
      <c r="AL449" s="42" t="s">
        <v>536</v>
      </c>
      <c r="AM449" s="40" t="s">
        <v>51</v>
      </c>
      <c r="AN449" s="40"/>
    </row>
    <row r="450" customFormat="false" ht="30" hidden="false" customHeight="true" outlineLevel="0" collapsed="false">
      <c r="A450" s="38" t="s">
        <v>534</v>
      </c>
      <c r="B450" s="43" t="n">
        <v>37</v>
      </c>
      <c r="C450" s="32" t="n">
        <f aca="false">B450+IF(H450="IV",-0.2,IF(H450="IP",-0.1,IF(H450="IM",0.1,IF(H450="SC",0.2,IF(H450="IC (cerebral)",-0.3,0)))))</f>
        <v>36.9</v>
      </c>
      <c r="D450" s="33" t="n">
        <f aca="false">VALUE(MID(AJ450,1,FIND(" ",AJ450)))</f>
        <v>3.2</v>
      </c>
      <c r="E450" s="34" t="n">
        <f aca="false">IF(G450="LD50 (median)",1,IF(G450="LDLo (lowest)",0,IF(G450="LD",-1,"")))</f>
        <v>1</v>
      </c>
      <c r="F450" s="34" t="n">
        <f aca="false">IF(O450="🐀 Rat",1,IF(O450="🐭 Mouse",2,IF(O450="🐕 Dog",3,IF(O450="🐵 Monkey",5,IF(O450="🐈 Cat",4,IF(O450="🐇 Rabbit",6,IF(O450="🕊 Pigeon",7,IF(O450="🐹 Guinea Pig",8,IF(O450="🐔 Chicken",9,IF(O450="🐸 Frog",10,IF(O450="🍼 Mammal",10,0)))))))))))</f>
        <v>2</v>
      </c>
      <c r="G450" s="39" t="s">
        <v>47</v>
      </c>
      <c r="H450" s="39" t="s">
        <v>16</v>
      </c>
      <c r="I450" s="14" t="str">
        <f aca="false">IF(H450="IC",-0.3,"")</f>
        <v/>
      </c>
      <c r="J450" s="14" t="str">
        <f aca="false">IF(H450="IV",-0.2,"")</f>
        <v/>
      </c>
      <c r="K450" s="14" t="n">
        <f aca="false">IF(H450="IP",-0.1,"")</f>
        <v>-0.1</v>
      </c>
      <c r="L450" s="14" t="str">
        <f aca="false">IF(H450="IM",0.1,"")</f>
        <v/>
      </c>
      <c r="M450" s="14" t="str">
        <f aca="false">IF(H450="SC",0.2,"")</f>
        <v/>
      </c>
      <c r="N450" s="15" t="str">
        <f aca="false">IF(H450="???",0.2,"")</f>
        <v/>
      </c>
      <c r="O450" s="40" t="s">
        <v>22</v>
      </c>
      <c r="P450" s="17" t="str">
        <f aca="false">IF(SUM(Q450:AI450)&gt;0,"",IF(SUM(Q450:AI450)=0,IF(O450&gt;0,1,"")))</f>
        <v/>
      </c>
      <c r="Q450" s="16" t="n">
        <f aca="false">IF(O450="🐭 Mouse",2,"")</f>
        <v>2</v>
      </c>
      <c r="R450" s="16" t="str">
        <f aca="false">IF(O450="🕊 Pigeon",7,"")</f>
        <v/>
      </c>
      <c r="S450" s="16" t="str">
        <f aca="false">IF(O450="🐇 Rabbit",6,"")</f>
        <v/>
      </c>
      <c r="T450" s="16" t="str">
        <f aca="false">IF(O450="🍼 Mammal",16,"")</f>
        <v/>
      </c>
      <c r="U450" s="16" t="str">
        <f aca="false">IF(O450="🐀 Rat",1,"")</f>
        <v/>
      </c>
      <c r="V450" s="16" t="str">
        <f aca="false">IF(O450="🐕 Dog",3,"")</f>
        <v/>
      </c>
      <c r="W450" s="16" t="str">
        <f aca="false">IF(O450="🐹 Guinea Pig",8,"")</f>
        <v/>
      </c>
      <c r="X450" s="16" t="str">
        <f aca="false">IF(O450="🐔 Chicken",9,"")</f>
        <v/>
      </c>
      <c r="Y450" s="16" t="str">
        <f aca="false">IF(O450="🐵 Monkey",5,"")</f>
        <v/>
      </c>
      <c r="Z450" s="16" t="str">
        <f aca="false">IF(O450="🐸 Frog",10,"")</f>
        <v/>
      </c>
      <c r="AA450" s="16" t="str">
        <f aca="false">IF(O450="🐈 Cat",4,"")</f>
        <v/>
      </c>
      <c r="AB450" s="16" t="str">
        <f aca="false">IF(O450="Gecko",15,"")</f>
        <v/>
      </c>
      <c r="AC450" s="16" t="str">
        <f aca="false">IF(O450="Skink",14,"")</f>
        <v/>
      </c>
      <c r="AD450" s="16" t="str">
        <f aca="false">IF(O450="🐄 Cattle",17,"")</f>
        <v/>
      </c>
      <c r="AE450" s="16" t="str">
        <f aca="false">IF(O450="🐷 Pig",19,"")</f>
        <v/>
      </c>
      <c r="AF450" s="16" t="str">
        <f aca="false">IF(O450="Squirrel",11,"")</f>
        <v/>
      </c>
      <c r="AG450" s="16" t="str">
        <f aca="false">IF(O450="🐝 Honey Bee",20,"")</f>
        <v/>
      </c>
      <c r="AH450" s="16" t="str">
        <f aca="false">IF(O450="🦆 Duck",12,"")</f>
        <v/>
      </c>
      <c r="AI450" s="16" t="str">
        <f aca="false">IF(O450="🐦 Bird",13,"")</f>
        <v/>
      </c>
      <c r="AJ450" s="41" t="s">
        <v>261</v>
      </c>
      <c r="AK450" s="40"/>
      <c r="AL450" s="42" t="s">
        <v>544</v>
      </c>
      <c r="AM450" s="40" t="s">
        <v>158</v>
      </c>
      <c r="AN450" s="40"/>
    </row>
    <row r="451" customFormat="false" ht="30" hidden="false" customHeight="true" outlineLevel="0" collapsed="false">
      <c r="A451" s="38" t="s">
        <v>534</v>
      </c>
      <c r="B451" s="43" t="n">
        <v>37</v>
      </c>
      <c r="C451" s="32" t="n">
        <f aca="false">B451+IF(H451="IV",-0.2,IF(H451="IP",-0.1,IF(H451="IM",0.1,IF(H451="SC",0.2,IF(H451="IC (cerebral)",-0.3,0)))))</f>
        <v>36.9</v>
      </c>
      <c r="D451" s="33" t="n">
        <f aca="false">VALUE(MID(AJ451,1,FIND(" ",AJ451)))</f>
        <v>4.4</v>
      </c>
      <c r="E451" s="34" t="n">
        <f aca="false">IF(G451="LD50 (median)",1,IF(G451="LDLo (lowest)",0,IF(G451="LD",-1,"")))</f>
        <v>1</v>
      </c>
      <c r="F451" s="34" t="n">
        <f aca="false">IF(O451="🐀 Rat",1,IF(O451="🐭 Mouse",2,IF(O451="🐕 Dog",3,IF(O451="🐵 Monkey",5,IF(O451="🐈 Cat",4,IF(O451="🐇 Rabbit",6,IF(O451="🕊 Pigeon",7,IF(O451="🐹 Guinea Pig",8,IF(O451="🐔 Chicken",9,IF(O451="🐸 Frog",10,IF(O451="🍼 Mammal",10,0)))))))))))</f>
        <v>2</v>
      </c>
      <c r="G451" s="39" t="s">
        <v>47</v>
      </c>
      <c r="H451" s="39" t="s">
        <v>16</v>
      </c>
      <c r="I451" s="14" t="str">
        <f aca="false">IF(H451="IC",-0.3,"")</f>
        <v/>
      </c>
      <c r="J451" s="14" t="str">
        <f aca="false">IF(H451="IV",-0.2,"")</f>
        <v/>
      </c>
      <c r="K451" s="14" t="n">
        <f aca="false">IF(H451="IP",-0.1,"")</f>
        <v>-0.1</v>
      </c>
      <c r="L451" s="14" t="str">
        <f aca="false">IF(H451="IM",0.1,"")</f>
        <v/>
      </c>
      <c r="M451" s="14" t="str">
        <f aca="false">IF(H451="SC",0.2,"")</f>
        <v/>
      </c>
      <c r="N451" s="15" t="str">
        <f aca="false">IF(H451="???",0.2,"")</f>
        <v/>
      </c>
      <c r="O451" s="40" t="s">
        <v>22</v>
      </c>
      <c r="P451" s="17" t="str">
        <f aca="false">IF(SUM(Q451:AI451)&gt;0,"",IF(SUM(Q451:AI451)=0,IF(O451&gt;0,1,"")))</f>
        <v/>
      </c>
      <c r="Q451" s="16" t="n">
        <f aca="false">IF(O451="🐭 Mouse",2,"")</f>
        <v>2</v>
      </c>
      <c r="R451" s="16" t="str">
        <f aca="false">IF(O451="🕊 Pigeon",7,"")</f>
        <v/>
      </c>
      <c r="S451" s="16" t="str">
        <f aca="false">IF(O451="🐇 Rabbit",6,"")</f>
        <v/>
      </c>
      <c r="T451" s="16" t="str">
        <f aca="false">IF(O451="🍼 Mammal",16,"")</f>
        <v/>
      </c>
      <c r="U451" s="16" t="str">
        <f aca="false">IF(O451="🐀 Rat",1,"")</f>
        <v/>
      </c>
      <c r="V451" s="16" t="str">
        <f aca="false">IF(O451="🐕 Dog",3,"")</f>
        <v/>
      </c>
      <c r="W451" s="16" t="str">
        <f aca="false">IF(O451="🐹 Guinea Pig",8,"")</f>
        <v/>
      </c>
      <c r="X451" s="16" t="str">
        <f aca="false">IF(O451="🐔 Chicken",9,"")</f>
        <v/>
      </c>
      <c r="Y451" s="16" t="str">
        <f aca="false">IF(O451="🐵 Monkey",5,"")</f>
        <v/>
      </c>
      <c r="Z451" s="16" t="str">
        <f aca="false">IF(O451="🐸 Frog",10,"")</f>
        <v/>
      </c>
      <c r="AA451" s="16" t="str">
        <f aca="false">IF(O451="🐈 Cat",4,"")</f>
        <v/>
      </c>
      <c r="AB451" s="16" t="str">
        <f aca="false">IF(O451="Gecko",15,"")</f>
        <v/>
      </c>
      <c r="AC451" s="16" t="str">
        <f aca="false">IF(O451="Skink",14,"")</f>
        <v/>
      </c>
      <c r="AD451" s="16" t="str">
        <f aca="false">IF(O451="🐄 Cattle",17,"")</f>
        <v/>
      </c>
      <c r="AE451" s="16" t="str">
        <f aca="false">IF(O451="🐷 Pig",19,"")</f>
        <v/>
      </c>
      <c r="AF451" s="16" t="str">
        <f aca="false">IF(O451="Squirrel",11,"")</f>
        <v/>
      </c>
      <c r="AG451" s="16" t="str">
        <f aca="false">IF(O451="🐝 Honey Bee",20,"")</f>
        <v/>
      </c>
      <c r="AH451" s="16" t="str">
        <f aca="false">IF(O451="🦆 Duck",12,"")</f>
        <v/>
      </c>
      <c r="AI451" s="16" t="str">
        <f aca="false">IF(O451="🐦 Bird",13,"")</f>
        <v/>
      </c>
      <c r="AJ451" s="41" t="s">
        <v>546</v>
      </c>
      <c r="AK451" s="40"/>
      <c r="AL451" s="42" t="s">
        <v>544</v>
      </c>
      <c r="AM451" s="40" t="s">
        <v>158</v>
      </c>
      <c r="AN451" s="40"/>
    </row>
    <row r="452" customFormat="false" ht="30" hidden="false" customHeight="true" outlineLevel="0" collapsed="false">
      <c r="A452" s="38" t="s">
        <v>534</v>
      </c>
      <c r="B452" s="43" t="n">
        <v>37</v>
      </c>
      <c r="C452" s="32" t="n">
        <f aca="false">B452+IF(H452="IV",-0.2,IF(H452="IP",-0.1,IF(H452="IM",0.1,IF(H452="SC",0.2,IF(H452="IC (cerebral)",-0.3,0)))))</f>
        <v>36.9</v>
      </c>
      <c r="D452" s="33" t="n">
        <f aca="false">VALUE(MID(AJ452,1,FIND(" ",AJ452)))</f>
        <v>4.4</v>
      </c>
      <c r="E452" s="34" t="n">
        <f aca="false">IF(G452="LD50 (median)",1,IF(G452="LDLo (lowest)",0,IF(G452="LD",-1,"")))</f>
        <v>1</v>
      </c>
      <c r="F452" s="34" t="n">
        <f aca="false">IF(O452="🐀 Rat",1,IF(O452="🐭 Mouse",2,IF(O452="🐕 Dog",3,IF(O452="🐵 Monkey",5,IF(O452="🐈 Cat",4,IF(O452="🐇 Rabbit",6,IF(O452="🕊 Pigeon",7,IF(O452="🐹 Guinea Pig",8,IF(O452="🐔 Chicken",9,IF(O452="🐸 Frog",10,IF(O452="🍼 Mammal",10,0)))))))))))</f>
        <v>2</v>
      </c>
      <c r="G452" s="39" t="s">
        <v>47</v>
      </c>
      <c r="H452" s="39" t="s">
        <v>16</v>
      </c>
      <c r="I452" s="14" t="str">
        <f aca="false">IF(H452="IC",-0.3,"")</f>
        <v/>
      </c>
      <c r="J452" s="14" t="str">
        <f aca="false">IF(H452="IV",-0.2,"")</f>
        <v/>
      </c>
      <c r="K452" s="14" t="n">
        <f aca="false">IF(H452="IP",-0.1,"")</f>
        <v>-0.1</v>
      </c>
      <c r="L452" s="14" t="str">
        <f aca="false">IF(H452="IM",0.1,"")</f>
        <v/>
      </c>
      <c r="M452" s="14" t="str">
        <f aca="false">IF(H452="SC",0.2,"")</f>
        <v/>
      </c>
      <c r="N452" s="15" t="str">
        <f aca="false">IF(H452="???",0.2,"")</f>
        <v/>
      </c>
      <c r="O452" s="40" t="s">
        <v>22</v>
      </c>
      <c r="P452" s="17" t="str">
        <f aca="false">IF(SUM(Q452:AI452)&gt;0,"",IF(SUM(Q452:AI452)=0,IF(O452&gt;0,1,"")))</f>
        <v/>
      </c>
      <c r="Q452" s="16" t="n">
        <f aca="false">IF(O452="🐭 Mouse",2,"")</f>
        <v>2</v>
      </c>
      <c r="R452" s="16" t="str">
        <f aca="false">IF(O452="🕊 Pigeon",7,"")</f>
        <v/>
      </c>
      <c r="S452" s="16" t="str">
        <f aca="false">IF(O452="🐇 Rabbit",6,"")</f>
        <v/>
      </c>
      <c r="T452" s="16" t="str">
        <f aca="false">IF(O452="🍼 Mammal",16,"")</f>
        <v/>
      </c>
      <c r="U452" s="16" t="str">
        <f aca="false">IF(O452="🐀 Rat",1,"")</f>
        <v/>
      </c>
      <c r="V452" s="16" t="str">
        <f aca="false">IF(O452="🐕 Dog",3,"")</f>
        <v/>
      </c>
      <c r="W452" s="16" t="str">
        <f aca="false">IF(O452="🐹 Guinea Pig",8,"")</f>
        <v/>
      </c>
      <c r="X452" s="16" t="str">
        <f aca="false">IF(O452="🐔 Chicken",9,"")</f>
        <v/>
      </c>
      <c r="Y452" s="16" t="str">
        <f aca="false">IF(O452="🐵 Monkey",5,"")</f>
        <v/>
      </c>
      <c r="Z452" s="16" t="str">
        <f aca="false">IF(O452="🐸 Frog",10,"")</f>
        <v/>
      </c>
      <c r="AA452" s="16" t="str">
        <f aca="false">IF(O452="🐈 Cat",4,"")</f>
        <v/>
      </c>
      <c r="AB452" s="16" t="str">
        <f aca="false">IF(O452="Gecko",15,"")</f>
        <v/>
      </c>
      <c r="AC452" s="16" t="str">
        <f aca="false">IF(O452="Skink",14,"")</f>
        <v/>
      </c>
      <c r="AD452" s="16" t="str">
        <f aca="false">IF(O452="🐄 Cattle",17,"")</f>
        <v/>
      </c>
      <c r="AE452" s="16" t="str">
        <f aca="false">IF(O452="🐷 Pig",19,"")</f>
        <v/>
      </c>
      <c r="AF452" s="16" t="str">
        <f aca="false">IF(O452="Squirrel",11,"")</f>
        <v/>
      </c>
      <c r="AG452" s="16" t="str">
        <f aca="false">IF(O452="🐝 Honey Bee",20,"")</f>
        <v/>
      </c>
      <c r="AH452" s="16" t="str">
        <f aca="false">IF(O452="🦆 Duck",12,"")</f>
        <v/>
      </c>
      <c r="AI452" s="16" t="str">
        <f aca="false">IF(O452="🐦 Bird",13,"")</f>
        <v/>
      </c>
      <c r="AJ452" s="41" t="s">
        <v>546</v>
      </c>
      <c r="AK452" s="40" t="s">
        <v>545</v>
      </c>
      <c r="AL452" s="42" t="s">
        <v>536</v>
      </c>
      <c r="AM452" s="40" t="s">
        <v>51</v>
      </c>
      <c r="AN452" s="40"/>
    </row>
    <row r="453" customFormat="false" ht="30" hidden="false" customHeight="true" outlineLevel="0" collapsed="false">
      <c r="A453" s="38" t="s">
        <v>534</v>
      </c>
      <c r="B453" s="43" t="n">
        <v>37</v>
      </c>
      <c r="C453" s="32" t="n">
        <f aca="false">B453+IF(H453="IV",-0.2,IF(H453="IP",-0.1,IF(H453="IM",0.1,IF(H453="SC",0.2,IF(H453="IC (cerebral)",-0.3,0)))))</f>
        <v>36.9</v>
      </c>
      <c r="D453" s="33" t="n">
        <f aca="false">VALUE(MID(AJ453,1,FIND(" ",AJ453)))</f>
        <v>8</v>
      </c>
      <c r="E453" s="34" t="n">
        <f aca="false">IF(G453="LD50 (median)",1,IF(G453="LDLo (lowest)",0,IF(G453="LD",-1,"")))</f>
        <v>0</v>
      </c>
      <c r="F453" s="34" t="n">
        <f aca="false">IF(O453="🐀 Rat",1,IF(O453="🐭 Mouse",2,IF(O453="🐕 Dog",3,IF(O453="🐵 Monkey",5,IF(O453="🐈 Cat",4,IF(O453="🐇 Rabbit",6,IF(O453="🕊 Pigeon",7,IF(O453="🐹 Guinea Pig",8,IF(O453="🐔 Chicken",9,IF(O453="🐸 Frog",10,IF(O453="🍼 Mammal",10,0)))))))))))</f>
        <v>1</v>
      </c>
      <c r="G453" s="39" t="s">
        <v>53</v>
      </c>
      <c r="H453" s="39" t="s">
        <v>16</v>
      </c>
      <c r="I453" s="14" t="str">
        <f aca="false">IF(H453="IC",-0.3,"")</f>
        <v/>
      </c>
      <c r="J453" s="14" t="str">
        <f aca="false">IF(H453="IV",-0.2,"")</f>
        <v/>
      </c>
      <c r="K453" s="14" t="n">
        <f aca="false">IF(H453="IP",-0.1,"")</f>
        <v>-0.1</v>
      </c>
      <c r="L453" s="14" t="str">
        <f aca="false">IF(H453="IM",0.1,"")</f>
        <v/>
      </c>
      <c r="M453" s="14" t="str">
        <f aca="false">IF(H453="SC",0.2,"")</f>
        <v/>
      </c>
      <c r="N453" s="15" t="str">
        <f aca="false">IF(H453="???",0.2,"")</f>
        <v/>
      </c>
      <c r="O453" s="40" t="s">
        <v>26</v>
      </c>
      <c r="P453" s="17" t="str">
        <f aca="false">IF(SUM(Q453:AI453)&gt;0,"",IF(SUM(Q453:AI453)=0,IF(O453&gt;0,1,"")))</f>
        <v/>
      </c>
      <c r="Q453" s="16" t="str">
        <f aca="false">IF(O453="🐭 Mouse",2,"")</f>
        <v/>
      </c>
      <c r="R453" s="16" t="str">
        <f aca="false">IF(O453="🕊 Pigeon",7,"")</f>
        <v/>
      </c>
      <c r="S453" s="16" t="str">
        <f aca="false">IF(O453="🐇 Rabbit",6,"")</f>
        <v/>
      </c>
      <c r="T453" s="16" t="str">
        <f aca="false">IF(O453="🍼 Mammal",16,"")</f>
        <v/>
      </c>
      <c r="U453" s="16" t="n">
        <f aca="false">IF(O453="🐀 Rat",1,"")</f>
        <v>1</v>
      </c>
      <c r="V453" s="16" t="str">
        <f aca="false">IF(O453="🐕 Dog",3,"")</f>
        <v/>
      </c>
      <c r="W453" s="16" t="str">
        <f aca="false">IF(O453="🐹 Guinea Pig",8,"")</f>
        <v/>
      </c>
      <c r="X453" s="16" t="str">
        <f aca="false">IF(O453="🐔 Chicken",9,"")</f>
        <v/>
      </c>
      <c r="Y453" s="16" t="str">
        <f aca="false">IF(O453="🐵 Monkey",5,"")</f>
        <v/>
      </c>
      <c r="Z453" s="16" t="str">
        <f aca="false">IF(O453="🐸 Frog",10,"")</f>
        <v/>
      </c>
      <c r="AA453" s="16" t="str">
        <f aca="false">IF(O453="🐈 Cat",4,"")</f>
        <v/>
      </c>
      <c r="AB453" s="16" t="str">
        <f aca="false">IF(O453="Gecko",15,"")</f>
        <v/>
      </c>
      <c r="AC453" s="16" t="str">
        <f aca="false">IF(O453="Skink",14,"")</f>
        <v/>
      </c>
      <c r="AD453" s="16" t="str">
        <f aca="false">IF(O453="🐄 Cattle",17,"")</f>
        <v/>
      </c>
      <c r="AE453" s="16" t="str">
        <f aca="false">IF(O453="🐷 Pig",19,"")</f>
        <v/>
      </c>
      <c r="AF453" s="16" t="str">
        <f aca="false">IF(O453="Squirrel",11,"")</f>
        <v/>
      </c>
      <c r="AG453" s="16" t="str">
        <f aca="false">IF(O453="🐝 Honey Bee",20,"")</f>
        <v/>
      </c>
      <c r="AH453" s="16" t="str">
        <f aca="false">IF(O453="🦆 Duck",12,"")</f>
        <v/>
      </c>
      <c r="AI453" s="16" t="str">
        <f aca="false">IF(O453="🐦 Bird",13,"")</f>
        <v/>
      </c>
      <c r="AJ453" s="41" t="s">
        <v>547</v>
      </c>
      <c r="AK453" s="40" t="s">
        <v>542</v>
      </c>
      <c r="AL453" s="42" t="s">
        <v>50</v>
      </c>
      <c r="AM453" s="40" t="s">
        <v>51</v>
      </c>
      <c r="AN453" s="40"/>
    </row>
    <row r="454" customFormat="false" ht="15.75" hidden="false" customHeight="false" outlineLevel="0" collapsed="false">
      <c r="C454" s="32"/>
      <c r="D454" s="33"/>
      <c r="E454" s="34"/>
      <c r="F454" s="34"/>
      <c r="G454" s="0"/>
      <c r="H454" s="0"/>
      <c r="I454" s="14" t="str">
        <f aca="false">IF(H454="IC",-0.3,"")</f>
        <v/>
      </c>
      <c r="J454" s="14" t="str">
        <f aca="false">IF(H454="IV",-0.2,"")</f>
        <v/>
      </c>
      <c r="K454" s="14" t="str">
        <f aca="false">IF(H454="IP",-0.1,"")</f>
        <v/>
      </c>
      <c r="L454" s="14" t="str">
        <f aca="false">IF(H454="IM",0.1,"")</f>
        <v/>
      </c>
      <c r="M454" s="14" t="str">
        <f aca="false">IF(H454="SC",0.2,"")</f>
        <v/>
      </c>
      <c r="N454" s="15" t="str">
        <f aca="false">IF(H454="???",0.2,"")</f>
        <v/>
      </c>
      <c r="O454" s="0"/>
      <c r="P454" s="17" t="str">
        <f aca="false">IF(SUM(Q454:AI454)&gt;0,"",IF(SUM(Q454:AI454)=0,IF(O454&gt;0,1,"")))</f>
        <v/>
      </c>
      <c r="Q454" s="16" t="str">
        <f aca="false">IF(O454="🐭 Mouse",2,"")</f>
        <v/>
      </c>
      <c r="R454" s="16" t="str">
        <f aca="false">IF(O454="🕊 Pigeon",7,"")</f>
        <v/>
      </c>
      <c r="S454" s="16" t="str">
        <f aca="false">IF(O454="🐇 Rabbit",6,"")</f>
        <v/>
      </c>
      <c r="T454" s="16" t="str">
        <f aca="false">IF(O454="🍼 Mammal",16,"")</f>
        <v/>
      </c>
      <c r="U454" s="16" t="str">
        <f aca="false">IF(O454="🐀 Rat",1,"")</f>
        <v/>
      </c>
      <c r="V454" s="16" t="str">
        <f aca="false">IF(O454="🐕 Dog",3,"")</f>
        <v/>
      </c>
      <c r="W454" s="16" t="str">
        <f aca="false">IF(O454="🐹 Guinea Pig",8,"")</f>
        <v/>
      </c>
      <c r="X454" s="16" t="str">
        <f aca="false">IF(O454="🐔 Chicken",9,"")</f>
        <v/>
      </c>
      <c r="Y454" s="16" t="str">
        <f aca="false">IF(O454="🐵 Monkey",5,"")</f>
        <v/>
      </c>
      <c r="Z454" s="16" t="str">
        <f aca="false">IF(O454="🐸 Frog",10,"")</f>
        <v/>
      </c>
      <c r="AA454" s="16" t="str">
        <f aca="false">IF(O454="🐈 Cat",4,"")</f>
        <v/>
      </c>
      <c r="AB454" s="16" t="str">
        <f aca="false">IF(O454="Gecko",15,"")</f>
        <v/>
      </c>
      <c r="AC454" s="16" t="str">
        <f aca="false">IF(O454="Skink",14,"")</f>
        <v/>
      </c>
      <c r="AD454" s="16" t="str">
        <f aca="false">IF(O454="🐄 Cattle",17,"")</f>
        <v/>
      </c>
      <c r="AE454" s="16" t="str">
        <f aca="false">IF(O454="🐷 Pig",19,"")</f>
        <v/>
      </c>
      <c r="AF454" s="16" t="str">
        <f aca="false">IF(O454="Squirrel",11,"")</f>
        <v/>
      </c>
      <c r="AG454" s="16" t="str">
        <f aca="false">IF(O454="🐝 Honey Bee",20,"")</f>
        <v/>
      </c>
      <c r="AH454" s="16" t="str">
        <f aca="false">IF(O454="🦆 Duck",12,"")</f>
        <v/>
      </c>
      <c r="AI454" s="16" t="str">
        <f aca="false">IF(O454="🐦 Bird",13,"")</f>
        <v/>
      </c>
      <c r="AJ454" s="0"/>
      <c r="AK454" s="0"/>
      <c r="AL454" s="0"/>
      <c r="AM454" s="0"/>
      <c r="AN454" s="0"/>
    </row>
    <row r="455" customFormat="false" ht="15" hidden="false" customHeight="true" outlineLevel="0" collapsed="false">
      <c r="A455" s="38" t="s">
        <v>548</v>
      </c>
      <c r="B455" s="38" t="n">
        <v>38</v>
      </c>
      <c r="C455" s="32" t="n">
        <f aca="false">B455+IF(H455="IV",-0.2,IF(H455="IP",-0.1,IF(H455="IM",0.1,IF(H455="SC",0.2,IF(H455="IC (cerebral)",-0.3,0)))))</f>
        <v>37.8</v>
      </c>
      <c r="D455" s="33" t="n">
        <f aca="false">VALUE(MID(AJ455,1,FIND(" ",AJ455)))</f>
        <v>0.2</v>
      </c>
      <c r="E455" s="34" t="n">
        <f aca="false">IF(G455="LD50 (median)",1,IF(G455="LDLo (lowest)",0,IF(G455="LD",-1,"")))</f>
        <v>1</v>
      </c>
      <c r="F455" s="34" t="n">
        <f aca="false">IF(O455="🐀 Rat",1,IF(O455="🐭 Mouse",2,IF(O455="🐕 Dog",3,IF(O455="🐵 Monkey",5,IF(O455="🐈 Cat",4,IF(O455="🐇 Rabbit",6,IF(O455="🕊 Pigeon",7,IF(O455="🐹 Guinea Pig",8,IF(O455="🐔 Chicken",9,IF(O455="🐸 Frog",10,IF(O455="🍼 Mammal",10,0)))))))))))</f>
        <v>2</v>
      </c>
      <c r="G455" s="39" t="s">
        <v>47</v>
      </c>
      <c r="H455" s="39" t="s">
        <v>15</v>
      </c>
      <c r="I455" s="14" t="str">
        <f aca="false">IF(H455="IC",-0.3,"")</f>
        <v/>
      </c>
      <c r="J455" s="14" t="n">
        <f aca="false">IF(H455="IV",-0.2,"")</f>
        <v>-0.2</v>
      </c>
      <c r="K455" s="14" t="str">
        <f aca="false">IF(H455="IP",-0.1,"")</f>
        <v/>
      </c>
      <c r="L455" s="14" t="str">
        <f aca="false">IF(H455="IM",0.1,"")</f>
        <v/>
      </c>
      <c r="M455" s="14" t="str">
        <f aca="false">IF(H455="SC",0.2,"")</f>
        <v/>
      </c>
      <c r="N455" s="15" t="str">
        <f aca="false">IF(H455="???",0.2,"")</f>
        <v/>
      </c>
      <c r="O455" s="40" t="s">
        <v>22</v>
      </c>
      <c r="P455" s="17" t="str">
        <f aca="false">IF(SUM(Q455:AI455)&gt;0,"",IF(SUM(Q455:AI455)=0,IF(O455&gt;0,1,"")))</f>
        <v/>
      </c>
      <c r="Q455" s="16" t="n">
        <f aca="false">IF(O455="🐭 Mouse",2,"")</f>
        <v>2</v>
      </c>
      <c r="R455" s="16" t="str">
        <f aca="false">IF(O455="🕊 Pigeon",7,"")</f>
        <v/>
      </c>
      <c r="S455" s="16" t="str">
        <f aca="false">IF(O455="🐇 Rabbit",6,"")</f>
        <v/>
      </c>
      <c r="T455" s="16" t="str">
        <f aca="false">IF(O455="🍼 Mammal",16,"")</f>
        <v/>
      </c>
      <c r="U455" s="16" t="str">
        <f aca="false">IF(O455="🐀 Rat",1,"")</f>
        <v/>
      </c>
      <c r="V455" s="16" t="str">
        <f aca="false">IF(O455="🐕 Dog",3,"")</f>
        <v/>
      </c>
      <c r="W455" s="16" t="str">
        <f aca="false">IF(O455="🐹 Guinea Pig",8,"")</f>
        <v/>
      </c>
      <c r="X455" s="16" t="str">
        <f aca="false">IF(O455="🐔 Chicken",9,"")</f>
        <v/>
      </c>
      <c r="Y455" s="16" t="str">
        <f aca="false">IF(O455="🐵 Monkey",5,"")</f>
        <v/>
      </c>
      <c r="Z455" s="16" t="str">
        <f aca="false">IF(O455="🐸 Frog",10,"")</f>
        <v/>
      </c>
      <c r="AA455" s="16" t="str">
        <f aca="false">IF(O455="🐈 Cat",4,"")</f>
        <v/>
      </c>
      <c r="AB455" s="16" t="str">
        <f aca="false">IF(O455="Gecko",15,"")</f>
        <v/>
      </c>
      <c r="AC455" s="16" t="str">
        <f aca="false">IF(O455="Skink",14,"")</f>
        <v/>
      </c>
      <c r="AD455" s="16" t="str">
        <f aca="false">IF(O455="🐄 Cattle",17,"")</f>
        <v/>
      </c>
      <c r="AE455" s="16" t="str">
        <f aca="false">IF(O455="🐷 Pig",19,"")</f>
        <v/>
      </c>
      <c r="AF455" s="16" t="str">
        <f aca="false">IF(O455="Squirrel",11,"")</f>
        <v/>
      </c>
      <c r="AG455" s="16" t="str">
        <f aca="false">IF(O455="🐝 Honey Bee",20,"")</f>
        <v/>
      </c>
      <c r="AH455" s="16" t="str">
        <f aca="false">IF(O455="🦆 Duck",12,"")</f>
        <v/>
      </c>
      <c r="AI455" s="16" t="str">
        <f aca="false">IF(O455="🐦 Bird",13,"")</f>
        <v/>
      </c>
      <c r="AJ455" s="41" t="s">
        <v>171</v>
      </c>
      <c r="AK455" s="40" t="s">
        <v>430</v>
      </c>
      <c r="AL455" s="42" t="s">
        <v>50</v>
      </c>
      <c r="AM455" s="40" t="s">
        <v>51</v>
      </c>
      <c r="AN455" s="40"/>
    </row>
    <row r="456" customFormat="false" ht="15" hidden="false" customHeight="true" outlineLevel="0" collapsed="false">
      <c r="A456" s="38" t="s">
        <v>548</v>
      </c>
      <c r="B456" s="38" t="n">
        <v>38</v>
      </c>
      <c r="C456" s="32" t="n">
        <f aca="false">B456+IF(H456="IV",-0.2,IF(H456="IP",-0.1,IF(H456="IM",0.1,IF(H456="SC",0.2,IF(H456="IC (cerebral)",-0.3,0)))))</f>
        <v>37.8</v>
      </c>
      <c r="D456" s="33" t="n">
        <f aca="false">VALUE(MID(AJ456,1,FIND(" ",AJ456)))</f>
        <v>0.42</v>
      </c>
      <c r="E456" s="34" t="n">
        <f aca="false">IF(G456="LD50 (median)",1,IF(G456="LDLo (lowest)",0,IF(G456="LD",-1,"")))</f>
        <v>1</v>
      </c>
      <c r="F456" s="34" t="n">
        <f aca="false">IF(O456="🐀 Rat",1,IF(O456="🐭 Mouse",2,IF(O456="🐕 Dog",3,IF(O456="🐵 Monkey",5,IF(O456="🐈 Cat",4,IF(O456="🐇 Rabbit",6,IF(O456="🕊 Pigeon",7,IF(O456="🐹 Guinea Pig",8,IF(O456="🐔 Chicken",9,IF(O456="🐸 Frog",10,IF(O456="🍼 Mammal",10,0)))))))))))</f>
        <v>2</v>
      </c>
      <c r="G456" s="39" t="s">
        <v>47</v>
      </c>
      <c r="H456" s="39" t="s">
        <v>15</v>
      </c>
      <c r="I456" s="14" t="str">
        <f aca="false">IF(H456="IC",-0.3,"")</f>
        <v/>
      </c>
      <c r="J456" s="14" t="n">
        <f aca="false">IF(H456="IV",-0.2,"")</f>
        <v>-0.2</v>
      </c>
      <c r="K456" s="14" t="str">
        <f aca="false">IF(H456="IP",-0.1,"")</f>
        <v/>
      </c>
      <c r="L456" s="14" t="str">
        <f aca="false">IF(H456="IM",0.1,"")</f>
        <v/>
      </c>
      <c r="M456" s="14" t="str">
        <f aca="false">IF(H456="SC",0.2,"")</f>
        <v/>
      </c>
      <c r="N456" s="15" t="str">
        <f aca="false">IF(H456="???",0.2,"")</f>
        <v/>
      </c>
      <c r="O456" s="40" t="s">
        <v>22</v>
      </c>
      <c r="P456" s="17" t="str">
        <f aca="false">IF(SUM(Q456:AI456)&gt;0,"",IF(SUM(Q456:AI456)=0,IF(O456&gt;0,1,"")))</f>
        <v/>
      </c>
      <c r="Q456" s="16" t="n">
        <f aca="false">IF(O456="🐭 Mouse",2,"")</f>
        <v>2</v>
      </c>
      <c r="R456" s="16" t="str">
        <f aca="false">IF(O456="🕊 Pigeon",7,"")</f>
        <v/>
      </c>
      <c r="S456" s="16" t="str">
        <f aca="false">IF(O456="🐇 Rabbit",6,"")</f>
        <v/>
      </c>
      <c r="T456" s="16" t="str">
        <f aca="false">IF(O456="🍼 Mammal",16,"")</f>
        <v/>
      </c>
      <c r="U456" s="16" t="str">
        <f aca="false">IF(O456="🐀 Rat",1,"")</f>
        <v/>
      </c>
      <c r="V456" s="16" t="str">
        <f aca="false">IF(O456="🐕 Dog",3,"")</f>
        <v/>
      </c>
      <c r="W456" s="16" t="str">
        <f aca="false">IF(O456="🐹 Guinea Pig",8,"")</f>
        <v/>
      </c>
      <c r="X456" s="16" t="str">
        <f aca="false">IF(O456="🐔 Chicken",9,"")</f>
        <v/>
      </c>
      <c r="Y456" s="16" t="str">
        <f aca="false">IF(O456="🐵 Monkey",5,"")</f>
        <v/>
      </c>
      <c r="Z456" s="16" t="str">
        <f aca="false">IF(O456="🐸 Frog",10,"")</f>
        <v/>
      </c>
      <c r="AA456" s="16" t="str">
        <f aca="false">IF(O456="🐈 Cat",4,"")</f>
        <v/>
      </c>
      <c r="AB456" s="16" t="str">
        <f aca="false">IF(O456="Gecko",15,"")</f>
        <v/>
      </c>
      <c r="AC456" s="16" t="str">
        <f aca="false">IF(O456="Skink",14,"")</f>
        <v/>
      </c>
      <c r="AD456" s="16" t="str">
        <f aca="false">IF(O456="🐄 Cattle",17,"")</f>
        <v/>
      </c>
      <c r="AE456" s="16" t="str">
        <f aca="false">IF(O456="🐷 Pig",19,"")</f>
        <v/>
      </c>
      <c r="AF456" s="16" t="str">
        <f aca="false">IF(O456="Squirrel",11,"")</f>
        <v/>
      </c>
      <c r="AG456" s="16" t="str">
        <f aca="false">IF(O456="🐝 Honey Bee",20,"")</f>
        <v/>
      </c>
      <c r="AH456" s="16" t="str">
        <f aca="false">IF(O456="🦆 Duck",12,"")</f>
        <v/>
      </c>
      <c r="AI456" s="16" t="str">
        <f aca="false">IF(O456="🐦 Bird",13,"")</f>
        <v/>
      </c>
      <c r="AJ456" s="41" t="s">
        <v>108</v>
      </c>
      <c r="AK456" s="40"/>
      <c r="AL456" s="42" t="s">
        <v>105</v>
      </c>
      <c r="AM456" s="40" t="s">
        <v>59</v>
      </c>
      <c r="AN456" s="40" t="s">
        <v>549</v>
      </c>
    </row>
    <row r="457" customFormat="false" ht="30" hidden="false" customHeight="true" outlineLevel="0" collapsed="false">
      <c r="A457" s="38" t="s">
        <v>548</v>
      </c>
      <c r="B457" s="38" t="n">
        <v>38</v>
      </c>
      <c r="C457" s="32" t="n">
        <f aca="false">B457+IF(H457="IV",-0.2,IF(H457="IP",-0.1,IF(H457="IM",0.1,IF(H457="SC",0.2,IF(H457="IC (cerebral)",-0.3,0)))))</f>
        <v>37.8</v>
      </c>
      <c r="D457" s="33" t="n">
        <f aca="false">VALUE(MID(AJ457,1,FIND(" ",AJ457)))</f>
        <v>0.5</v>
      </c>
      <c r="E457" s="34" t="n">
        <f aca="false">IF(G457="LD50 (median)",1,IF(G457="LDLo (lowest)",0,IF(G457="LD",-1,"")))</f>
        <v>1</v>
      </c>
      <c r="F457" s="34" t="n">
        <f aca="false">IF(O457="🐀 Rat",1,IF(O457="🐭 Mouse",2,IF(O457="🐕 Dog",3,IF(O457="🐵 Monkey",5,IF(O457="🐈 Cat",4,IF(O457="🐇 Rabbit",6,IF(O457="🕊 Pigeon",7,IF(O457="🐹 Guinea Pig",8,IF(O457="🐔 Chicken",9,IF(O457="🐸 Frog",10,IF(O457="🍼 Mammal",10,0)))))))))))</f>
        <v>2</v>
      </c>
      <c r="G457" s="39" t="s">
        <v>47</v>
      </c>
      <c r="H457" s="39" t="s">
        <v>15</v>
      </c>
      <c r="I457" s="14" t="str">
        <f aca="false">IF(H457="IC",-0.3,"")</f>
        <v/>
      </c>
      <c r="J457" s="14" t="n">
        <f aca="false">IF(H457="IV",-0.2,"")</f>
        <v>-0.2</v>
      </c>
      <c r="K457" s="14" t="str">
        <f aca="false">IF(H457="IP",-0.1,"")</f>
        <v/>
      </c>
      <c r="L457" s="14" t="str">
        <f aca="false">IF(H457="IM",0.1,"")</f>
        <v/>
      </c>
      <c r="M457" s="14" t="str">
        <f aca="false">IF(H457="SC",0.2,"")</f>
        <v/>
      </c>
      <c r="N457" s="15" t="str">
        <f aca="false">IF(H457="???",0.2,"")</f>
        <v/>
      </c>
      <c r="O457" s="40" t="s">
        <v>22</v>
      </c>
      <c r="P457" s="17" t="str">
        <f aca="false">IF(SUM(Q457:AI457)&gt;0,"",IF(SUM(Q457:AI457)=0,IF(O457&gt;0,1,"")))</f>
        <v/>
      </c>
      <c r="Q457" s="16" t="n">
        <f aca="false">IF(O457="🐭 Mouse",2,"")</f>
        <v>2</v>
      </c>
      <c r="R457" s="16" t="str">
        <f aca="false">IF(O457="🕊 Pigeon",7,"")</f>
        <v/>
      </c>
      <c r="S457" s="16" t="str">
        <f aca="false">IF(O457="🐇 Rabbit",6,"")</f>
        <v/>
      </c>
      <c r="T457" s="16" t="str">
        <f aca="false">IF(O457="🍼 Mammal",16,"")</f>
        <v/>
      </c>
      <c r="U457" s="16" t="str">
        <f aca="false">IF(O457="🐀 Rat",1,"")</f>
        <v/>
      </c>
      <c r="V457" s="16" t="str">
        <f aca="false">IF(O457="🐕 Dog",3,"")</f>
        <v/>
      </c>
      <c r="W457" s="16" t="str">
        <f aca="false">IF(O457="🐹 Guinea Pig",8,"")</f>
        <v/>
      </c>
      <c r="X457" s="16" t="str">
        <f aca="false">IF(O457="🐔 Chicken",9,"")</f>
        <v/>
      </c>
      <c r="Y457" s="16" t="str">
        <f aca="false">IF(O457="🐵 Monkey",5,"")</f>
        <v/>
      </c>
      <c r="Z457" s="16" t="str">
        <f aca="false">IF(O457="🐸 Frog",10,"")</f>
        <v/>
      </c>
      <c r="AA457" s="16" t="str">
        <f aca="false">IF(O457="🐈 Cat",4,"")</f>
        <v/>
      </c>
      <c r="AB457" s="16" t="str">
        <f aca="false">IF(O457="Gecko",15,"")</f>
        <v/>
      </c>
      <c r="AC457" s="16" t="str">
        <f aca="false">IF(O457="Skink",14,"")</f>
        <v/>
      </c>
      <c r="AD457" s="16" t="str">
        <f aca="false">IF(O457="🐄 Cattle",17,"")</f>
        <v/>
      </c>
      <c r="AE457" s="16" t="str">
        <f aca="false">IF(O457="🐷 Pig",19,"")</f>
        <v/>
      </c>
      <c r="AF457" s="16" t="str">
        <f aca="false">IF(O457="Squirrel",11,"")</f>
        <v/>
      </c>
      <c r="AG457" s="16" t="str">
        <f aca="false">IF(O457="🐝 Honey Bee",20,"")</f>
        <v/>
      </c>
      <c r="AH457" s="16" t="str">
        <f aca="false">IF(O457="🦆 Duck",12,"")</f>
        <v/>
      </c>
      <c r="AI457" s="16" t="str">
        <f aca="false">IF(O457="🐦 Bird",13,"")</f>
        <v/>
      </c>
      <c r="AJ457" s="41" t="s">
        <v>66</v>
      </c>
      <c r="AK457" s="40" t="s">
        <v>550</v>
      </c>
      <c r="AL457" s="42" t="s">
        <v>50</v>
      </c>
      <c r="AM457" s="40" t="s">
        <v>51</v>
      </c>
      <c r="AN457" s="40"/>
    </row>
    <row r="458" customFormat="false" ht="30" hidden="false" customHeight="true" outlineLevel="0" collapsed="false">
      <c r="A458" s="38" t="s">
        <v>548</v>
      </c>
      <c r="B458" s="38" t="n">
        <v>38</v>
      </c>
      <c r="C458" s="32" t="n">
        <f aca="false">B458+IF(H458="IV",-0.2,IF(H458="IP",-0.1,IF(H458="IM",0.1,IF(H458="SC",0.2,IF(H458="IC (cerebral)",-0.3,0)))))</f>
        <v>37.8</v>
      </c>
      <c r="D458" s="33" t="n">
        <f aca="false">VALUE(MID(AJ458,1,FIND(" ",AJ458)))</f>
        <v>0.75</v>
      </c>
      <c r="E458" s="34" t="n">
        <f aca="false">IF(G458="LD50 (median)",1,IF(G458="LDLo (lowest)",0,IF(G458="LD",-1,"")))</f>
        <v>1</v>
      </c>
      <c r="F458" s="34" t="n">
        <f aca="false">IF(O458="🐀 Rat",1,IF(O458="🐭 Mouse",2,IF(O458="🐕 Dog",3,IF(O458="🐵 Monkey",5,IF(O458="🐈 Cat",4,IF(O458="🐇 Rabbit",6,IF(O458="🕊 Pigeon",7,IF(O458="🐹 Guinea Pig",8,IF(O458="🐔 Chicken",9,IF(O458="🐸 Frog",10,IF(O458="🍼 Mammal",10,0)))))))))))</f>
        <v>2</v>
      </c>
      <c r="G458" s="39" t="s">
        <v>47</v>
      </c>
      <c r="H458" s="39" t="s">
        <v>15</v>
      </c>
      <c r="I458" s="14" t="str">
        <f aca="false">IF(H458="IC",-0.3,"")</f>
        <v/>
      </c>
      <c r="J458" s="14" t="n">
        <f aca="false">IF(H458="IV",-0.2,"")</f>
        <v>-0.2</v>
      </c>
      <c r="K458" s="14" t="str">
        <f aca="false">IF(H458="IP",-0.1,"")</f>
        <v/>
      </c>
      <c r="L458" s="14" t="str">
        <f aca="false">IF(H458="IM",0.1,"")</f>
        <v/>
      </c>
      <c r="M458" s="14" t="str">
        <f aca="false">IF(H458="SC",0.2,"")</f>
        <v/>
      </c>
      <c r="N458" s="15" t="str">
        <f aca="false">IF(H458="???",0.2,"")</f>
        <v/>
      </c>
      <c r="O458" s="40" t="s">
        <v>22</v>
      </c>
      <c r="P458" s="17" t="str">
        <f aca="false">IF(SUM(Q458:AI458)&gt;0,"",IF(SUM(Q458:AI458)=0,IF(O458&gt;0,1,"")))</f>
        <v/>
      </c>
      <c r="Q458" s="16" t="n">
        <f aca="false">IF(O458="🐭 Mouse",2,"")</f>
        <v>2</v>
      </c>
      <c r="R458" s="16" t="str">
        <f aca="false">IF(O458="🕊 Pigeon",7,"")</f>
        <v/>
      </c>
      <c r="S458" s="16" t="str">
        <f aca="false">IF(O458="🐇 Rabbit",6,"")</f>
        <v/>
      </c>
      <c r="T458" s="16" t="str">
        <f aca="false">IF(O458="🍼 Mammal",16,"")</f>
        <v/>
      </c>
      <c r="U458" s="16" t="str">
        <f aca="false">IF(O458="🐀 Rat",1,"")</f>
        <v/>
      </c>
      <c r="V458" s="16" t="str">
        <f aca="false">IF(O458="🐕 Dog",3,"")</f>
        <v/>
      </c>
      <c r="W458" s="16" t="str">
        <f aca="false">IF(O458="🐹 Guinea Pig",8,"")</f>
        <v/>
      </c>
      <c r="X458" s="16" t="str">
        <f aca="false">IF(O458="🐔 Chicken",9,"")</f>
        <v/>
      </c>
      <c r="Y458" s="16" t="str">
        <f aca="false">IF(O458="🐵 Monkey",5,"")</f>
        <v/>
      </c>
      <c r="Z458" s="16" t="str">
        <f aca="false">IF(O458="🐸 Frog",10,"")</f>
        <v/>
      </c>
      <c r="AA458" s="16" t="str">
        <f aca="false">IF(O458="🐈 Cat",4,"")</f>
        <v/>
      </c>
      <c r="AB458" s="16" t="str">
        <f aca="false">IF(O458="Gecko",15,"")</f>
        <v/>
      </c>
      <c r="AC458" s="16" t="str">
        <f aca="false">IF(O458="Skink",14,"")</f>
        <v/>
      </c>
      <c r="AD458" s="16" t="str">
        <f aca="false">IF(O458="🐄 Cattle",17,"")</f>
        <v/>
      </c>
      <c r="AE458" s="16" t="str">
        <f aca="false">IF(O458="🐷 Pig",19,"")</f>
        <v/>
      </c>
      <c r="AF458" s="16" t="str">
        <f aca="false">IF(O458="Squirrel",11,"")</f>
        <v/>
      </c>
      <c r="AG458" s="16" t="str">
        <f aca="false">IF(O458="🐝 Honey Bee",20,"")</f>
        <v/>
      </c>
      <c r="AH458" s="16" t="str">
        <f aca="false">IF(O458="🦆 Duck",12,"")</f>
        <v/>
      </c>
      <c r="AI458" s="16" t="str">
        <f aca="false">IF(O458="🐦 Bird",13,"")</f>
        <v/>
      </c>
      <c r="AJ458" s="41" t="s">
        <v>551</v>
      </c>
      <c r="AK458" s="40"/>
      <c r="AL458" s="42" t="s">
        <v>76</v>
      </c>
      <c r="AM458" s="40" t="s">
        <v>59</v>
      </c>
      <c r="AN458" s="40" t="s">
        <v>552</v>
      </c>
    </row>
    <row r="459" customFormat="false" ht="30" hidden="false" customHeight="true" outlineLevel="0" collapsed="false">
      <c r="A459" s="38" t="s">
        <v>548</v>
      </c>
      <c r="B459" s="38" t="n">
        <v>38</v>
      </c>
      <c r="C459" s="32" t="n">
        <f aca="false">B459+IF(H459="IV",-0.2,IF(H459="IP",-0.1,IF(H459="IM",0.1,IF(H459="SC",0.2,IF(H459="IC (cerebral)",-0.3,0)))))</f>
        <v>37.8</v>
      </c>
      <c r="D459" s="33" t="n">
        <f aca="false">VALUE(MID(AJ459,1,FIND(" ",AJ459)))</f>
        <v>0.75</v>
      </c>
      <c r="E459" s="34" t="n">
        <f aca="false">IF(G459="LD50 (median)",1,IF(G459="LDLo (lowest)",0,IF(G459="LD",-1,"")))</f>
        <v>0</v>
      </c>
      <c r="F459" s="34" t="n">
        <f aca="false">IF(O459="🐀 Rat",1,IF(O459="🐭 Mouse",2,IF(O459="🐕 Dog",3,IF(O459="🐵 Monkey",5,IF(O459="🐈 Cat",4,IF(O459="🐇 Rabbit",6,IF(O459="🕊 Pigeon",7,IF(O459="🐹 Guinea Pig",8,IF(O459="🐔 Chicken",9,IF(O459="🐸 Frog",10,IF(O459="🍼 Mammal",10,0)))))))))))</f>
        <v>6</v>
      </c>
      <c r="G459" s="39" t="s">
        <v>53</v>
      </c>
      <c r="H459" s="39" t="s">
        <v>15</v>
      </c>
      <c r="I459" s="14" t="str">
        <f aca="false">IF(H459="IC",-0.3,"")</f>
        <v/>
      </c>
      <c r="J459" s="14" t="n">
        <f aca="false">IF(H459="IV",-0.2,"")</f>
        <v>-0.2</v>
      </c>
      <c r="K459" s="14" t="str">
        <f aca="false">IF(H459="IP",-0.1,"")</f>
        <v/>
      </c>
      <c r="L459" s="14" t="str">
        <f aca="false">IF(H459="IM",0.1,"")</f>
        <v/>
      </c>
      <c r="M459" s="14" t="str">
        <f aca="false">IF(H459="SC",0.2,"")</f>
        <v/>
      </c>
      <c r="N459" s="15" t="str">
        <f aca="false">IF(H459="???",0.2,"")</f>
        <v/>
      </c>
      <c r="O459" s="40" t="s">
        <v>24</v>
      </c>
      <c r="P459" s="17" t="str">
        <f aca="false">IF(SUM(Q459:AI459)&gt;0,"",IF(SUM(Q459:AI459)=0,IF(O459&gt;0,1,"")))</f>
        <v/>
      </c>
      <c r="Q459" s="16" t="str">
        <f aca="false">IF(O459="🐭 Mouse",2,"")</f>
        <v/>
      </c>
      <c r="R459" s="16" t="str">
        <f aca="false">IF(O459="🕊 Pigeon",7,"")</f>
        <v/>
      </c>
      <c r="S459" s="16" t="n">
        <f aca="false">IF(O459="🐇 Rabbit",6,"")</f>
        <v>6</v>
      </c>
      <c r="T459" s="16" t="str">
        <f aca="false">IF(O459="🍼 Mammal",16,"")</f>
        <v/>
      </c>
      <c r="U459" s="16" t="str">
        <f aca="false">IF(O459="🐀 Rat",1,"")</f>
        <v/>
      </c>
      <c r="V459" s="16" t="str">
        <f aca="false">IF(O459="🐕 Dog",3,"")</f>
        <v/>
      </c>
      <c r="W459" s="16" t="str">
        <f aca="false">IF(O459="🐹 Guinea Pig",8,"")</f>
        <v/>
      </c>
      <c r="X459" s="16" t="str">
        <f aca="false">IF(O459="🐔 Chicken",9,"")</f>
        <v/>
      </c>
      <c r="Y459" s="16" t="str">
        <f aca="false">IF(O459="🐵 Monkey",5,"")</f>
        <v/>
      </c>
      <c r="Z459" s="16" t="str">
        <f aca="false">IF(O459="🐸 Frog",10,"")</f>
        <v/>
      </c>
      <c r="AA459" s="16" t="str">
        <f aca="false">IF(O459="🐈 Cat",4,"")</f>
        <v/>
      </c>
      <c r="AB459" s="16" t="str">
        <f aca="false">IF(O459="Gecko",15,"")</f>
        <v/>
      </c>
      <c r="AC459" s="16" t="str">
        <f aca="false">IF(O459="Skink",14,"")</f>
        <v/>
      </c>
      <c r="AD459" s="16" t="str">
        <f aca="false">IF(O459="🐄 Cattle",17,"")</f>
        <v/>
      </c>
      <c r="AE459" s="16" t="str">
        <f aca="false">IF(O459="🐷 Pig",19,"")</f>
        <v/>
      </c>
      <c r="AF459" s="16" t="str">
        <f aca="false">IF(O459="Squirrel",11,"")</f>
        <v/>
      </c>
      <c r="AG459" s="16" t="str">
        <f aca="false">IF(O459="🐝 Honey Bee",20,"")</f>
        <v/>
      </c>
      <c r="AH459" s="16" t="str">
        <f aca="false">IF(O459="🦆 Duck",12,"")</f>
        <v/>
      </c>
      <c r="AI459" s="16" t="str">
        <f aca="false">IF(O459="🐦 Bird",13,"")</f>
        <v/>
      </c>
      <c r="AJ459" s="41" t="s">
        <v>551</v>
      </c>
      <c r="AK459" s="40" t="s">
        <v>137</v>
      </c>
      <c r="AL459" s="42" t="s">
        <v>50</v>
      </c>
      <c r="AM459" s="40" t="s">
        <v>51</v>
      </c>
      <c r="AN459" s="40"/>
    </row>
    <row r="460" customFormat="false" ht="30" hidden="false" customHeight="true" outlineLevel="0" collapsed="false">
      <c r="A460" s="38" t="s">
        <v>548</v>
      </c>
      <c r="B460" s="38" t="n">
        <v>38</v>
      </c>
      <c r="C460" s="32" t="n">
        <f aca="false">B460+IF(H460="IV",-0.2,IF(H460="IP",-0.1,IF(H460="IM",0.1,IF(H460="SC",0.2,IF(H460="IC (cerebral)",-0.3,0)))))</f>
        <v>37.9</v>
      </c>
      <c r="D460" s="33" t="n">
        <f aca="false">VALUE(MID(AJ460,1,FIND(" ",AJ460)))</f>
        <v>1.9</v>
      </c>
      <c r="E460" s="34" t="n">
        <f aca="false">IF(G460="LD50 (median)",1,IF(G460="LDLo (lowest)",0,IF(G460="LD",-1,"")))</f>
        <v>1</v>
      </c>
      <c r="F460" s="34" t="n">
        <f aca="false">IF(O460="🐀 Rat",1,IF(O460="🐭 Mouse",2,IF(O460="🐕 Dog",3,IF(O460="🐵 Monkey",5,IF(O460="🐈 Cat",4,IF(O460="🐇 Rabbit",6,IF(O460="🕊 Pigeon",7,IF(O460="🐹 Guinea Pig",8,IF(O460="🐔 Chicken",9,IF(O460="🐸 Frog",10,IF(O460="🍼 Mammal",10,0)))))))))))</f>
        <v>2</v>
      </c>
      <c r="G460" s="39" t="s">
        <v>47</v>
      </c>
      <c r="H460" s="39" t="s">
        <v>16</v>
      </c>
      <c r="I460" s="14" t="str">
        <f aca="false">IF(H460="IC",-0.3,"")</f>
        <v/>
      </c>
      <c r="J460" s="14" t="str">
        <f aca="false">IF(H460="IV",-0.2,"")</f>
        <v/>
      </c>
      <c r="K460" s="14" t="n">
        <f aca="false">IF(H460="IP",-0.1,"")</f>
        <v>-0.1</v>
      </c>
      <c r="L460" s="14" t="str">
        <f aca="false">IF(H460="IM",0.1,"")</f>
        <v/>
      </c>
      <c r="M460" s="14" t="str">
        <f aca="false">IF(H460="SC",0.2,"")</f>
        <v/>
      </c>
      <c r="N460" s="15" t="str">
        <f aca="false">IF(H460="???",0.2,"")</f>
        <v/>
      </c>
      <c r="O460" s="40" t="s">
        <v>22</v>
      </c>
      <c r="P460" s="17" t="str">
        <f aca="false">IF(SUM(Q460:AI460)&gt;0,"",IF(SUM(Q460:AI460)=0,IF(O460&gt;0,1,"")))</f>
        <v/>
      </c>
      <c r="Q460" s="16" t="n">
        <f aca="false">IF(O460="🐭 Mouse",2,"")</f>
        <v>2</v>
      </c>
      <c r="R460" s="16" t="str">
        <f aca="false">IF(O460="🕊 Pigeon",7,"")</f>
        <v/>
      </c>
      <c r="S460" s="16" t="str">
        <f aca="false">IF(O460="🐇 Rabbit",6,"")</f>
        <v/>
      </c>
      <c r="T460" s="16" t="str">
        <f aca="false">IF(O460="🍼 Mammal",16,"")</f>
        <v/>
      </c>
      <c r="U460" s="16" t="str">
        <f aca="false">IF(O460="🐀 Rat",1,"")</f>
        <v/>
      </c>
      <c r="V460" s="16" t="str">
        <f aca="false">IF(O460="🐕 Dog",3,"")</f>
        <v/>
      </c>
      <c r="W460" s="16" t="str">
        <f aca="false">IF(O460="🐹 Guinea Pig",8,"")</f>
        <v/>
      </c>
      <c r="X460" s="16" t="str">
        <f aca="false">IF(O460="🐔 Chicken",9,"")</f>
        <v/>
      </c>
      <c r="Y460" s="16" t="str">
        <f aca="false">IF(O460="🐵 Monkey",5,"")</f>
        <v/>
      </c>
      <c r="Z460" s="16" t="str">
        <f aca="false">IF(O460="🐸 Frog",10,"")</f>
        <v/>
      </c>
      <c r="AA460" s="16" t="str">
        <f aca="false">IF(O460="🐈 Cat",4,"")</f>
        <v/>
      </c>
      <c r="AB460" s="16" t="str">
        <f aca="false">IF(O460="Gecko",15,"")</f>
        <v/>
      </c>
      <c r="AC460" s="16" t="str">
        <f aca="false">IF(O460="Skink",14,"")</f>
        <v/>
      </c>
      <c r="AD460" s="16" t="str">
        <f aca="false">IF(O460="🐄 Cattle",17,"")</f>
        <v/>
      </c>
      <c r="AE460" s="16" t="str">
        <f aca="false">IF(O460="🐷 Pig",19,"")</f>
        <v/>
      </c>
      <c r="AF460" s="16" t="str">
        <f aca="false">IF(O460="Squirrel",11,"")</f>
        <v/>
      </c>
      <c r="AG460" s="16" t="str">
        <f aca="false">IF(O460="🐝 Honey Bee",20,"")</f>
        <v/>
      </c>
      <c r="AH460" s="16" t="str">
        <f aca="false">IF(O460="🦆 Duck",12,"")</f>
        <v/>
      </c>
      <c r="AI460" s="16" t="str">
        <f aca="false">IF(O460="🐦 Bird",13,"")</f>
        <v/>
      </c>
      <c r="AJ460" s="41" t="s">
        <v>180</v>
      </c>
      <c r="AK460" s="40" t="s">
        <v>553</v>
      </c>
      <c r="AL460" s="42" t="s">
        <v>50</v>
      </c>
      <c r="AM460" s="40" t="s">
        <v>51</v>
      </c>
      <c r="AN460" s="40"/>
    </row>
    <row r="461" customFormat="false" ht="30" hidden="false" customHeight="true" outlineLevel="0" collapsed="false">
      <c r="A461" s="38" t="s">
        <v>548</v>
      </c>
      <c r="B461" s="38" t="n">
        <v>38</v>
      </c>
      <c r="C461" s="32" t="n">
        <f aca="false">B461+IF(H461="IV",-0.2,IF(H461="IP",-0.1,IF(H461="IM",0.1,IF(H461="SC",0.2,IF(H461="IC (cerebral)",-0.3,0)))))</f>
        <v>38.1</v>
      </c>
      <c r="D461" s="33" t="n">
        <f aca="false">VALUE(MID(AJ461,1,FIND(" ",AJ461)))</f>
        <v>2</v>
      </c>
      <c r="E461" s="34" t="n">
        <f aca="false">IF(G461="LD50 (median)",1,IF(G461="LDLo (lowest)",0,IF(G461="LD",-1,"")))</f>
        <v>0</v>
      </c>
      <c r="F461" s="34" t="n">
        <f aca="false">IF(O461="🐀 Rat",1,IF(O461="🐭 Mouse",2,IF(O461="🐕 Dog",3,IF(O461="🐵 Monkey",5,IF(O461="🐈 Cat",4,IF(O461="🐇 Rabbit",6,IF(O461="🕊 Pigeon",7,IF(O461="🐹 Guinea Pig",8,IF(O461="🐔 Chicken",9,IF(O461="🐸 Frog",10,IF(O461="🍼 Mammal",10,0)))))))))))</f>
        <v>6</v>
      </c>
      <c r="G461" s="39" t="s">
        <v>53</v>
      </c>
      <c r="H461" s="39" t="s">
        <v>17</v>
      </c>
      <c r="I461" s="14" t="str">
        <f aca="false">IF(H461="IC",-0.3,"")</f>
        <v/>
      </c>
      <c r="J461" s="14" t="str">
        <f aca="false">IF(H461="IV",-0.2,"")</f>
        <v/>
      </c>
      <c r="K461" s="14" t="str">
        <f aca="false">IF(H461="IP",-0.1,"")</f>
        <v/>
      </c>
      <c r="L461" s="14" t="n">
        <f aca="false">IF(H461="IM",0.1,"")</f>
        <v>0.1</v>
      </c>
      <c r="M461" s="14" t="str">
        <f aca="false">IF(H461="SC",0.2,"")</f>
        <v/>
      </c>
      <c r="N461" s="15" t="str">
        <f aca="false">IF(H461="???",0.2,"")</f>
        <v/>
      </c>
      <c r="O461" s="40" t="s">
        <v>24</v>
      </c>
      <c r="P461" s="17" t="str">
        <f aca="false">IF(SUM(Q461:AI461)&gt;0,"",IF(SUM(Q461:AI461)=0,IF(O461&gt;0,1,"")))</f>
        <v/>
      </c>
      <c r="Q461" s="16" t="str">
        <f aca="false">IF(O461="🐭 Mouse",2,"")</f>
        <v/>
      </c>
      <c r="R461" s="16" t="str">
        <f aca="false">IF(O461="🕊 Pigeon",7,"")</f>
        <v/>
      </c>
      <c r="S461" s="16" t="n">
        <f aca="false">IF(O461="🐇 Rabbit",6,"")</f>
        <v>6</v>
      </c>
      <c r="T461" s="16" t="str">
        <f aca="false">IF(O461="🍼 Mammal",16,"")</f>
        <v/>
      </c>
      <c r="U461" s="16" t="str">
        <f aca="false">IF(O461="🐀 Rat",1,"")</f>
        <v/>
      </c>
      <c r="V461" s="16" t="str">
        <f aca="false">IF(O461="🐕 Dog",3,"")</f>
        <v/>
      </c>
      <c r="W461" s="16" t="str">
        <f aca="false">IF(O461="🐹 Guinea Pig",8,"")</f>
        <v/>
      </c>
      <c r="X461" s="16" t="str">
        <f aca="false">IF(O461="🐔 Chicken",9,"")</f>
        <v/>
      </c>
      <c r="Y461" s="16" t="str">
        <f aca="false">IF(O461="🐵 Monkey",5,"")</f>
        <v/>
      </c>
      <c r="Z461" s="16" t="str">
        <f aca="false">IF(O461="🐸 Frog",10,"")</f>
        <v/>
      </c>
      <c r="AA461" s="16" t="str">
        <f aca="false">IF(O461="🐈 Cat",4,"")</f>
        <v/>
      </c>
      <c r="AB461" s="16" t="str">
        <f aca="false">IF(O461="Gecko",15,"")</f>
        <v/>
      </c>
      <c r="AC461" s="16" t="str">
        <f aca="false">IF(O461="Skink",14,"")</f>
        <v/>
      </c>
      <c r="AD461" s="16" t="str">
        <f aca="false">IF(O461="🐄 Cattle",17,"")</f>
        <v/>
      </c>
      <c r="AE461" s="16" t="str">
        <f aca="false">IF(O461="🐷 Pig",19,"")</f>
        <v/>
      </c>
      <c r="AF461" s="16" t="str">
        <f aca="false">IF(O461="Squirrel",11,"")</f>
        <v/>
      </c>
      <c r="AG461" s="16" t="str">
        <f aca="false">IF(O461="🐝 Honey Bee",20,"")</f>
        <v/>
      </c>
      <c r="AH461" s="16" t="str">
        <f aca="false">IF(O461="🦆 Duck",12,"")</f>
        <v/>
      </c>
      <c r="AI461" s="16" t="str">
        <f aca="false">IF(O461="🐦 Bird",13,"")</f>
        <v/>
      </c>
      <c r="AJ461" s="41" t="s">
        <v>112</v>
      </c>
      <c r="AK461" s="40" t="s">
        <v>554</v>
      </c>
      <c r="AL461" s="42" t="s">
        <v>50</v>
      </c>
      <c r="AM461" s="40" t="s">
        <v>51</v>
      </c>
      <c r="AN461" s="40"/>
    </row>
    <row r="462" customFormat="false" ht="30" hidden="false" customHeight="true" outlineLevel="0" collapsed="false">
      <c r="A462" s="38" t="s">
        <v>548</v>
      </c>
      <c r="B462" s="38" t="n">
        <v>38</v>
      </c>
      <c r="C462" s="32" t="n">
        <f aca="false">B462+IF(H462="IV",-0.2,IF(H462="IP",-0.1,IF(H462="IM",0.1,IF(H462="SC",0.2,IF(H462="IC (cerebral)",-0.3,0)))))</f>
        <v>38.2</v>
      </c>
      <c r="D462" s="33" t="n">
        <f aca="false">VALUE(MID(AJ462,1,FIND(" ",AJ462)))</f>
        <v>2.333</v>
      </c>
      <c r="E462" s="34" t="n">
        <f aca="false">IF(G462="LD50 (median)",1,IF(G462="LDLo (lowest)",0,IF(G462="LD",-1,"")))</f>
        <v>1</v>
      </c>
      <c r="F462" s="34" t="n">
        <f aca="false">IF(O462="🐀 Rat",1,IF(O462="🐭 Mouse",2,IF(O462="🐕 Dog",3,IF(O462="🐵 Monkey",5,IF(O462="🐈 Cat",4,IF(O462="🐇 Rabbit",6,IF(O462="🕊 Pigeon",7,IF(O462="🐹 Guinea Pig",8,IF(O462="🐔 Chicken",9,IF(O462="🐸 Frog",10,IF(O462="🍼 Mammal",10,0)))))))))))</f>
        <v>2</v>
      </c>
      <c r="G462" s="39" t="s">
        <v>47</v>
      </c>
      <c r="H462" s="39" t="s">
        <v>18</v>
      </c>
      <c r="I462" s="14" t="str">
        <f aca="false">IF(H462="IC",-0.3,"")</f>
        <v/>
      </c>
      <c r="J462" s="14" t="str">
        <f aca="false">IF(H462="IV",-0.2,"")</f>
        <v/>
      </c>
      <c r="K462" s="14" t="str">
        <f aca="false">IF(H462="IP",-0.1,"")</f>
        <v/>
      </c>
      <c r="L462" s="14" t="str">
        <f aca="false">IF(H462="IM",0.1,"")</f>
        <v/>
      </c>
      <c r="M462" s="14" t="n">
        <f aca="false">IF(H462="SC",0.2,"")</f>
        <v>0.2</v>
      </c>
      <c r="N462" s="15" t="str">
        <f aca="false">IF(H462="???",0.2,"")</f>
        <v/>
      </c>
      <c r="O462" s="40" t="s">
        <v>22</v>
      </c>
      <c r="P462" s="17" t="str">
        <f aca="false">IF(SUM(Q462:AI462)&gt;0,"",IF(SUM(Q462:AI462)=0,IF(O462&gt;0,1,"")))</f>
        <v/>
      </c>
      <c r="Q462" s="16" t="n">
        <f aca="false">IF(O462="🐭 Mouse",2,"")</f>
        <v>2</v>
      </c>
      <c r="R462" s="16" t="str">
        <f aca="false">IF(O462="🕊 Pigeon",7,"")</f>
        <v/>
      </c>
      <c r="S462" s="16" t="str">
        <f aca="false">IF(O462="🐇 Rabbit",6,"")</f>
        <v/>
      </c>
      <c r="T462" s="16" t="str">
        <f aca="false">IF(O462="🍼 Mammal",16,"")</f>
        <v/>
      </c>
      <c r="U462" s="16" t="str">
        <f aca="false">IF(O462="🐀 Rat",1,"")</f>
        <v/>
      </c>
      <c r="V462" s="16" t="str">
        <f aca="false">IF(O462="🐕 Dog",3,"")</f>
        <v/>
      </c>
      <c r="W462" s="16" t="str">
        <f aca="false">IF(O462="🐹 Guinea Pig",8,"")</f>
        <v/>
      </c>
      <c r="X462" s="16" t="str">
        <f aca="false">IF(O462="🐔 Chicken",9,"")</f>
        <v/>
      </c>
      <c r="Y462" s="16" t="str">
        <f aca="false">IF(O462="🐵 Monkey",5,"")</f>
        <v/>
      </c>
      <c r="Z462" s="16" t="str">
        <f aca="false">IF(O462="🐸 Frog",10,"")</f>
        <v/>
      </c>
      <c r="AA462" s="16" t="str">
        <f aca="false">IF(O462="🐈 Cat",4,"")</f>
        <v/>
      </c>
      <c r="AB462" s="16" t="str">
        <f aca="false">IF(O462="Gecko",15,"")</f>
        <v/>
      </c>
      <c r="AC462" s="16" t="str">
        <f aca="false">IF(O462="Skink",14,"")</f>
        <v/>
      </c>
      <c r="AD462" s="16" t="str">
        <f aca="false">IF(O462="🐄 Cattle",17,"")</f>
        <v/>
      </c>
      <c r="AE462" s="16" t="str">
        <f aca="false">IF(O462="🐷 Pig",19,"")</f>
        <v/>
      </c>
      <c r="AF462" s="16" t="str">
        <f aca="false">IF(O462="Squirrel",11,"")</f>
        <v/>
      </c>
      <c r="AG462" s="16" t="str">
        <f aca="false">IF(O462="🐝 Honey Bee",20,"")</f>
        <v/>
      </c>
      <c r="AH462" s="16" t="str">
        <f aca="false">IF(O462="🦆 Duck",12,"")</f>
        <v/>
      </c>
      <c r="AI462" s="16" t="str">
        <f aca="false">IF(O462="🐦 Bird",13,"")</f>
        <v/>
      </c>
      <c r="AJ462" s="41" t="s">
        <v>555</v>
      </c>
      <c r="AK462" s="40" t="s">
        <v>556</v>
      </c>
      <c r="AL462" s="42" t="s">
        <v>50</v>
      </c>
      <c r="AM462" s="40" t="s">
        <v>51</v>
      </c>
      <c r="AN462" s="40"/>
    </row>
    <row r="463" customFormat="false" ht="30" hidden="false" customHeight="true" outlineLevel="0" collapsed="false">
      <c r="A463" s="38" t="s">
        <v>548</v>
      </c>
      <c r="B463" s="38" t="n">
        <v>38</v>
      </c>
      <c r="C463" s="32" t="n">
        <f aca="false">B463+IF(H463="IV",-0.2,IF(H463="IP",-0.1,IF(H463="IM",0.1,IF(H463="SC",0.2,IF(H463="IC (cerebral)",-0.3,0)))))</f>
        <v>37.9</v>
      </c>
      <c r="D463" s="33" t="n">
        <f aca="false">VALUE(MID(AJ463,1,FIND(" ",AJ463)))</f>
        <v>2.5</v>
      </c>
      <c r="E463" s="34" t="n">
        <f aca="false">IF(G463="LD50 (median)",1,IF(G463="LDLo (lowest)",0,IF(G463="LD",-1,"")))</f>
        <v>1</v>
      </c>
      <c r="F463" s="34" t="n">
        <f aca="false">IF(O463="🐀 Rat",1,IF(O463="🐭 Mouse",2,IF(O463="🐕 Dog",3,IF(O463="🐵 Monkey",5,IF(O463="🐈 Cat",4,IF(O463="🐇 Rabbit",6,IF(O463="🕊 Pigeon",7,IF(O463="🐹 Guinea Pig",8,IF(O463="🐔 Chicken",9,IF(O463="🐸 Frog",10,IF(O463="🍼 Mammal",10,0)))))))))))</f>
        <v>2</v>
      </c>
      <c r="G463" s="39" t="s">
        <v>47</v>
      </c>
      <c r="H463" s="39" t="s">
        <v>16</v>
      </c>
      <c r="I463" s="14" t="str">
        <f aca="false">IF(H463="IC",-0.3,"")</f>
        <v/>
      </c>
      <c r="J463" s="14" t="str">
        <f aca="false">IF(H463="IV",-0.2,"")</f>
        <v/>
      </c>
      <c r="K463" s="14" t="n">
        <f aca="false">IF(H463="IP",-0.1,"")</f>
        <v>-0.1</v>
      </c>
      <c r="L463" s="14" t="str">
        <f aca="false">IF(H463="IM",0.1,"")</f>
        <v/>
      </c>
      <c r="M463" s="14" t="str">
        <f aca="false">IF(H463="SC",0.2,"")</f>
        <v/>
      </c>
      <c r="N463" s="15" t="str">
        <f aca="false">IF(H463="???",0.2,"")</f>
        <v/>
      </c>
      <c r="O463" s="40" t="s">
        <v>22</v>
      </c>
      <c r="P463" s="17" t="str">
        <f aca="false">IF(SUM(Q463:AI463)&gt;0,"",IF(SUM(Q463:AI463)=0,IF(O463&gt;0,1,"")))</f>
        <v/>
      </c>
      <c r="Q463" s="16" t="n">
        <f aca="false">IF(O463="🐭 Mouse",2,"")</f>
        <v>2</v>
      </c>
      <c r="R463" s="16" t="str">
        <f aca="false">IF(O463="🕊 Pigeon",7,"")</f>
        <v/>
      </c>
      <c r="S463" s="16" t="str">
        <f aca="false">IF(O463="🐇 Rabbit",6,"")</f>
        <v/>
      </c>
      <c r="T463" s="16" t="str">
        <f aca="false">IF(O463="🍼 Mammal",16,"")</f>
        <v/>
      </c>
      <c r="U463" s="16" t="str">
        <f aca="false">IF(O463="🐀 Rat",1,"")</f>
        <v/>
      </c>
      <c r="V463" s="16" t="str">
        <f aca="false">IF(O463="🐕 Dog",3,"")</f>
        <v/>
      </c>
      <c r="W463" s="16" t="str">
        <f aca="false">IF(O463="🐹 Guinea Pig",8,"")</f>
        <v/>
      </c>
      <c r="X463" s="16" t="str">
        <f aca="false">IF(O463="🐔 Chicken",9,"")</f>
        <v/>
      </c>
      <c r="Y463" s="16" t="str">
        <f aca="false">IF(O463="🐵 Monkey",5,"")</f>
        <v/>
      </c>
      <c r="Z463" s="16" t="str">
        <f aca="false">IF(O463="🐸 Frog",10,"")</f>
        <v/>
      </c>
      <c r="AA463" s="16" t="str">
        <f aca="false">IF(O463="🐈 Cat",4,"")</f>
        <v/>
      </c>
      <c r="AB463" s="16" t="str">
        <f aca="false">IF(O463="Gecko",15,"")</f>
        <v/>
      </c>
      <c r="AC463" s="16" t="str">
        <f aca="false">IF(O463="Skink",14,"")</f>
        <v/>
      </c>
      <c r="AD463" s="16" t="str">
        <f aca="false">IF(O463="🐄 Cattle",17,"")</f>
        <v/>
      </c>
      <c r="AE463" s="16" t="str">
        <f aca="false">IF(O463="🐷 Pig",19,"")</f>
        <v/>
      </c>
      <c r="AF463" s="16" t="str">
        <f aca="false">IF(O463="Squirrel",11,"")</f>
        <v/>
      </c>
      <c r="AG463" s="16" t="str">
        <f aca="false">IF(O463="🐝 Honey Bee",20,"")</f>
        <v/>
      </c>
      <c r="AH463" s="16" t="str">
        <f aca="false">IF(O463="🦆 Duck",12,"")</f>
        <v/>
      </c>
      <c r="AI463" s="16" t="str">
        <f aca="false">IF(O463="🐦 Bird",13,"")</f>
        <v/>
      </c>
      <c r="AJ463" s="41" t="s">
        <v>258</v>
      </c>
      <c r="AK463" s="40" t="s">
        <v>557</v>
      </c>
      <c r="AL463" s="42" t="s">
        <v>50</v>
      </c>
      <c r="AM463" s="40" t="s">
        <v>51</v>
      </c>
      <c r="AN463" s="40"/>
    </row>
    <row r="464" customFormat="false" ht="30" hidden="false" customHeight="true" outlineLevel="0" collapsed="false">
      <c r="A464" s="38" t="s">
        <v>548</v>
      </c>
      <c r="B464" s="38" t="n">
        <v>38</v>
      </c>
      <c r="C464" s="32" t="n">
        <f aca="false">B464+IF(H464="IV",-0.2,IF(H464="IP",-0.1,IF(H464="IM",0.1,IF(H464="SC",0.2,IF(H464="IC (cerebral)",-0.3,0)))))</f>
        <v>38.1</v>
      </c>
      <c r="D464" s="33" t="n">
        <f aca="false">VALUE(MID(AJ464,1,FIND(" ",AJ464)))</f>
        <v>2.5</v>
      </c>
      <c r="E464" s="34" t="n">
        <f aca="false">IF(G464="LD50 (median)",1,IF(G464="LDLo (lowest)",0,IF(G464="LD",-1,"")))</f>
        <v>0</v>
      </c>
      <c r="F464" s="34" t="n">
        <f aca="false">IF(O464="🐀 Rat",1,IF(O464="🐭 Mouse",2,IF(O464="🐕 Dog",3,IF(O464="🐵 Monkey",5,IF(O464="🐈 Cat",4,IF(O464="🐇 Rabbit",6,IF(O464="🕊 Pigeon",7,IF(O464="🐹 Guinea Pig",8,IF(O464="🐔 Chicken",9,IF(O464="🐸 Frog",10,IF(O464="🍼 Mammal",10,0)))))))))))</f>
        <v>1</v>
      </c>
      <c r="G464" s="39" t="s">
        <v>53</v>
      </c>
      <c r="H464" s="39" t="s">
        <v>17</v>
      </c>
      <c r="I464" s="14" t="str">
        <f aca="false">IF(H464="IC",-0.3,"")</f>
        <v/>
      </c>
      <c r="J464" s="14" t="str">
        <f aca="false">IF(H464="IV",-0.2,"")</f>
        <v/>
      </c>
      <c r="K464" s="14" t="str">
        <f aca="false">IF(H464="IP",-0.1,"")</f>
        <v/>
      </c>
      <c r="L464" s="14" t="n">
        <f aca="false">IF(H464="IM",0.1,"")</f>
        <v>0.1</v>
      </c>
      <c r="M464" s="14" t="str">
        <f aca="false">IF(H464="SC",0.2,"")</f>
        <v/>
      </c>
      <c r="N464" s="15" t="str">
        <f aca="false">IF(H464="???",0.2,"")</f>
        <v/>
      </c>
      <c r="O464" s="40" t="s">
        <v>26</v>
      </c>
      <c r="P464" s="17" t="str">
        <f aca="false">IF(SUM(Q464:AI464)&gt;0,"",IF(SUM(Q464:AI464)=0,IF(O464&gt;0,1,"")))</f>
        <v/>
      </c>
      <c r="Q464" s="16" t="str">
        <f aca="false">IF(O464="🐭 Mouse",2,"")</f>
        <v/>
      </c>
      <c r="R464" s="16" t="str">
        <f aca="false">IF(O464="🕊 Pigeon",7,"")</f>
        <v/>
      </c>
      <c r="S464" s="16" t="str">
        <f aca="false">IF(O464="🐇 Rabbit",6,"")</f>
        <v/>
      </c>
      <c r="T464" s="16" t="str">
        <f aca="false">IF(O464="🍼 Mammal",16,"")</f>
        <v/>
      </c>
      <c r="U464" s="16" t="n">
        <f aca="false">IF(O464="🐀 Rat",1,"")</f>
        <v>1</v>
      </c>
      <c r="V464" s="16" t="str">
        <f aca="false">IF(O464="🐕 Dog",3,"")</f>
        <v/>
      </c>
      <c r="W464" s="16" t="str">
        <f aca="false">IF(O464="🐹 Guinea Pig",8,"")</f>
        <v/>
      </c>
      <c r="X464" s="16" t="str">
        <f aca="false">IF(O464="🐔 Chicken",9,"")</f>
        <v/>
      </c>
      <c r="Y464" s="16" t="str">
        <f aca="false">IF(O464="🐵 Monkey",5,"")</f>
        <v/>
      </c>
      <c r="Z464" s="16" t="str">
        <f aca="false">IF(O464="🐸 Frog",10,"")</f>
        <v/>
      </c>
      <c r="AA464" s="16" t="str">
        <f aca="false">IF(O464="🐈 Cat",4,"")</f>
        <v/>
      </c>
      <c r="AB464" s="16" t="str">
        <f aca="false">IF(O464="Gecko",15,"")</f>
        <v/>
      </c>
      <c r="AC464" s="16" t="str">
        <f aca="false">IF(O464="Skink",14,"")</f>
        <v/>
      </c>
      <c r="AD464" s="16" t="str">
        <f aca="false">IF(O464="🐄 Cattle",17,"")</f>
        <v/>
      </c>
      <c r="AE464" s="16" t="str">
        <f aca="false">IF(O464="🐷 Pig",19,"")</f>
        <v/>
      </c>
      <c r="AF464" s="16" t="str">
        <f aca="false">IF(O464="Squirrel",11,"")</f>
        <v/>
      </c>
      <c r="AG464" s="16" t="str">
        <f aca="false">IF(O464="🐝 Honey Bee",20,"")</f>
        <v/>
      </c>
      <c r="AH464" s="16" t="str">
        <f aca="false">IF(O464="🦆 Duck",12,"")</f>
        <v/>
      </c>
      <c r="AI464" s="16" t="str">
        <f aca="false">IF(O464="🐦 Bird",13,"")</f>
        <v/>
      </c>
      <c r="AJ464" s="41" t="s">
        <v>258</v>
      </c>
      <c r="AK464" s="40" t="s">
        <v>554</v>
      </c>
      <c r="AL464" s="42" t="s">
        <v>50</v>
      </c>
      <c r="AM464" s="40" t="s">
        <v>51</v>
      </c>
      <c r="AN464" s="40"/>
    </row>
    <row r="465" customFormat="false" ht="15.75" hidden="false" customHeight="false" outlineLevel="0" collapsed="false">
      <c r="C465" s="32"/>
      <c r="D465" s="33"/>
      <c r="E465" s="34"/>
      <c r="F465" s="34"/>
      <c r="G465" s="0"/>
      <c r="H465" s="0"/>
      <c r="I465" s="14" t="str">
        <f aca="false">IF(H465="IC",-0.3,"")</f>
        <v/>
      </c>
      <c r="J465" s="14" t="str">
        <f aca="false">IF(H465="IV",-0.2,"")</f>
        <v/>
      </c>
      <c r="K465" s="14" t="str">
        <f aca="false">IF(H465="IP",-0.1,"")</f>
        <v/>
      </c>
      <c r="L465" s="14" t="str">
        <f aca="false">IF(H465="IM",0.1,"")</f>
        <v/>
      </c>
      <c r="M465" s="14" t="str">
        <f aca="false">IF(H465="SC",0.2,"")</f>
        <v/>
      </c>
      <c r="N465" s="15" t="str">
        <f aca="false">IF(H465="???",0.2,"")</f>
        <v/>
      </c>
      <c r="O465" s="0"/>
      <c r="P465" s="17" t="str">
        <f aca="false">IF(SUM(Q465:AI465)&gt;0,"",IF(SUM(Q465:AI465)=0,IF(O465&gt;0,1,"")))</f>
        <v/>
      </c>
      <c r="Q465" s="16" t="str">
        <f aca="false">IF(O465="🐭 Mouse",2,"")</f>
        <v/>
      </c>
      <c r="R465" s="16" t="str">
        <f aca="false">IF(O465="🕊 Pigeon",7,"")</f>
        <v/>
      </c>
      <c r="S465" s="16" t="str">
        <f aca="false">IF(O465="🐇 Rabbit",6,"")</f>
        <v/>
      </c>
      <c r="T465" s="16" t="str">
        <f aca="false">IF(O465="🍼 Mammal",16,"")</f>
        <v/>
      </c>
      <c r="U465" s="16" t="str">
        <f aca="false">IF(O465="🐀 Rat",1,"")</f>
        <v/>
      </c>
      <c r="V465" s="16" t="str">
        <f aca="false">IF(O465="🐕 Dog",3,"")</f>
        <v/>
      </c>
      <c r="W465" s="16" t="str">
        <f aca="false">IF(O465="🐹 Guinea Pig",8,"")</f>
        <v/>
      </c>
      <c r="X465" s="16" t="str">
        <f aca="false">IF(O465="🐔 Chicken",9,"")</f>
        <v/>
      </c>
      <c r="Y465" s="16" t="str">
        <f aca="false">IF(O465="🐵 Monkey",5,"")</f>
        <v/>
      </c>
      <c r="Z465" s="16" t="str">
        <f aca="false">IF(O465="🐸 Frog",10,"")</f>
        <v/>
      </c>
      <c r="AA465" s="16" t="str">
        <f aca="false">IF(O465="🐈 Cat",4,"")</f>
        <v/>
      </c>
      <c r="AB465" s="16" t="str">
        <f aca="false">IF(O465="Gecko",15,"")</f>
        <v/>
      </c>
      <c r="AC465" s="16" t="str">
        <f aca="false">IF(O465="Skink",14,"")</f>
        <v/>
      </c>
      <c r="AD465" s="16" t="str">
        <f aca="false">IF(O465="🐄 Cattle",17,"")</f>
        <v/>
      </c>
      <c r="AE465" s="16" t="str">
        <f aca="false">IF(O465="🐷 Pig",19,"")</f>
        <v/>
      </c>
      <c r="AF465" s="16" t="str">
        <f aca="false">IF(O465="Squirrel",11,"")</f>
        <v/>
      </c>
      <c r="AG465" s="16" t="str">
        <f aca="false">IF(O465="🐝 Honey Bee",20,"")</f>
        <v/>
      </c>
      <c r="AH465" s="16" t="str">
        <f aca="false">IF(O465="🦆 Duck",12,"")</f>
        <v/>
      </c>
      <c r="AI465" s="16" t="str">
        <f aca="false">IF(O465="🐦 Bird",13,"")</f>
        <v/>
      </c>
      <c r="AJ465" s="0"/>
      <c r="AK465" s="0"/>
      <c r="AL465" s="0"/>
      <c r="AM465" s="0"/>
      <c r="AN465" s="0"/>
    </row>
    <row r="466" customFormat="false" ht="30.75" hidden="false" customHeight="false" outlineLevel="0" collapsed="false">
      <c r="A466" s="43" t="s">
        <v>558</v>
      </c>
      <c r="B466" s="43" t="n">
        <v>39</v>
      </c>
      <c r="C466" s="32" t="n">
        <f aca="false">B466+IF(H466="IV",-0.2,IF(H466="IP",-0.1,IF(H466="IM",0.1,IF(H466="SC",0.2,IF(H466="IC (cerebral)",-0.3,0)))))</f>
        <v>38.8</v>
      </c>
      <c r="D466" s="33" t="n">
        <f aca="false">VALUE(MID(AJ466,1,FIND(" ",AJ466)))</f>
        <v>0.01</v>
      </c>
      <c r="E466" s="34" t="n">
        <f aca="false">IF(G466="LD50 (median)",1,IF(G466="LDLo (lowest)",0,IF(G466="LD",-1,"")))</f>
        <v>0</v>
      </c>
      <c r="F466" s="34" t="n">
        <f aca="false">IF(O466="🐀 Rat",1,IF(O466="🐭 Mouse",2,IF(O466="🐕 Dog",3,IF(O466="🐵 Monkey",5,IF(O466="🐈 Cat",4,IF(O466="🐇 Rabbit",6,IF(O466="🕊 Pigeon",7,IF(O466="🐹 Guinea Pig",8,IF(O466="🐔 Chicken",9,IF(O466="🐸 Frog",10,IF(O466="🍼 Mammal",10,0)))))))))))</f>
        <v>3</v>
      </c>
      <c r="G466" s="44" t="s">
        <v>53</v>
      </c>
      <c r="H466" s="44" t="s">
        <v>15</v>
      </c>
      <c r="I466" s="14" t="str">
        <f aca="false">IF(H466="IC",-0.3,"")</f>
        <v/>
      </c>
      <c r="J466" s="14" t="n">
        <f aca="false">IF(H466="IV",-0.2,"")</f>
        <v>-0.2</v>
      </c>
      <c r="K466" s="14" t="str">
        <f aca="false">IF(H466="IP",-0.1,"")</f>
        <v/>
      </c>
      <c r="L466" s="14" t="str">
        <f aca="false">IF(H466="IM",0.1,"")</f>
        <v/>
      </c>
      <c r="M466" s="14" t="str">
        <f aca="false">IF(H466="SC",0.2,"")</f>
        <v/>
      </c>
      <c r="N466" s="15" t="str">
        <f aca="false">IF(H466="???",0.2,"")</f>
        <v/>
      </c>
      <c r="O466" s="45" t="s">
        <v>27</v>
      </c>
      <c r="P466" s="17" t="str">
        <f aca="false">IF(SUM(Q466:AI466)&gt;0,"",IF(SUM(Q466:AI466)=0,IF(O466&gt;0,1,"")))</f>
        <v/>
      </c>
      <c r="Q466" s="16" t="str">
        <f aca="false">IF(O466="🐭 Mouse",2,"")</f>
        <v/>
      </c>
      <c r="R466" s="16" t="str">
        <f aca="false">IF(O466="🕊 Pigeon",7,"")</f>
        <v/>
      </c>
      <c r="S466" s="16" t="str">
        <f aca="false">IF(O466="🐇 Rabbit",6,"")</f>
        <v/>
      </c>
      <c r="T466" s="16" t="str">
        <f aca="false">IF(O466="🍼 Mammal",16,"")</f>
        <v/>
      </c>
      <c r="U466" s="16" t="str">
        <f aca="false">IF(O466="🐀 Rat",1,"")</f>
        <v/>
      </c>
      <c r="V466" s="16" t="n">
        <f aca="false">IF(O466="🐕 Dog",3,"")</f>
        <v>3</v>
      </c>
      <c r="W466" s="16" t="str">
        <f aca="false">IF(O466="🐹 Guinea Pig",8,"")</f>
        <v/>
      </c>
      <c r="X466" s="16" t="str">
        <f aca="false">IF(O466="🐔 Chicken",9,"")</f>
        <v/>
      </c>
      <c r="Y466" s="16" t="str">
        <f aca="false">IF(O466="🐵 Monkey",5,"")</f>
        <v/>
      </c>
      <c r="Z466" s="16" t="str">
        <f aca="false">IF(O466="🐸 Frog",10,"")</f>
        <v/>
      </c>
      <c r="AA466" s="16" t="str">
        <f aca="false">IF(O466="🐈 Cat",4,"")</f>
        <v/>
      </c>
      <c r="AB466" s="16" t="str">
        <f aca="false">IF(O466="Gecko",15,"")</f>
        <v/>
      </c>
      <c r="AC466" s="16" t="str">
        <f aca="false">IF(O466="Skink",14,"")</f>
        <v/>
      </c>
      <c r="AD466" s="16" t="str">
        <f aca="false">IF(O466="🐄 Cattle",17,"")</f>
        <v/>
      </c>
      <c r="AE466" s="16" t="str">
        <f aca="false">IF(O466="🐷 Pig",19,"")</f>
        <v/>
      </c>
      <c r="AF466" s="16" t="str">
        <f aca="false">IF(O466="Squirrel",11,"")</f>
        <v/>
      </c>
      <c r="AG466" s="16" t="str">
        <f aca="false">IF(O466="🐝 Honey Bee",20,"")</f>
        <v/>
      </c>
      <c r="AH466" s="16" t="str">
        <f aca="false">IF(O466="🦆 Duck",12,"")</f>
        <v/>
      </c>
      <c r="AI466" s="16" t="str">
        <f aca="false">IF(O466="🐦 Bird",13,"")</f>
        <v/>
      </c>
      <c r="AJ466" s="46" t="s">
        <v>70</v>
      </c>
      <c r="AK466" s="45" t="s">
        <v>507</v>
      </c>
      <c r="AL466" s="47" t="s">
        <v>50</v>
      </c>
      <c r="AM466" s="45" t="s">
        <v>51</v>
      </c>
      <c r="AN466" s="45"/>
    </row>
    <row r="467" customFormat="false" ht="30.75" hidden="false" customHeight="false" outlineLevel="0" collapsed="false">
      <c r="A467" s="43" t="s">
        <v>558</v>
      </c>
      <c r="B467" s="43" t="n">
        <v>39</v>
      </c>
      <c r="C467" s="32" t="n">
        <f aca="false">B467+IF(H467="IV",-0.2,IF(H467="IP",-0.1,IF(H467="IM",0.1,IF(H467="SC",0.2,IF(H467="IC (cerebral)",-0.3,0)))))</f>
        <v>38.8</v>
      </c>
      <c r="D467" s="33" t="n">
        <f aca="false">VALUE(MID(AJ467,1,FIND(" ",AJ467)))</f>
        <v>0.0486</v>
      </c>
      <c r="E467" s="34" t="n">
        <f aca="false">IF(G467="LD50 (median)",1,IF(G467="LDLo (lowest)",0,IF(G467="LD",-1,"")))</f>
        <v>1</v>
      </c>
      <c r="F467" s="34" t="n">
        <f aca="false">IF(O467="🐀 Rat",1,IF(O467="🐭 Mouse",2,IF(O467="🐕 Dog",3,IF(O467="🐵 Monkey",5,IF(O467="🐈 Cat",4,IF(O467="🐇 Rabbit",6,IF(O467="🕊 Pigeon",7,IF(O467="🐹 Guinea Pig",8,IF(O467="🐔 Chicken",9,IF(O467="🐸 Frog",10,IF(O467="🍼 Mammal",10,0)))))))))))</f>
        <v>6</v>
      </c>
      <c r="G467" s="44" t="s">
        <v>47</v>
      </c>
      <c r="H467" s="44" t="s">
        <v>15</v>
      </c>
      <c r="I467" s="14" t="str">
        <f aca="false">IF(H467="IC",-0.3,"")</f>
        <v/>
      </c>
      <c r="J467" s="14" t="n">
        <f aca="false">IF(H467="IV",-0.2,"")</f>
        <v>-0.2</v>
      </c>
      <c r="K467" s="14" t="str">
        <f aca="false">IF(H467="IP",-0.1,"")</f>
        <v/>
      </c>
      <c r="L467" s="14" t="str">
        <f aca="false">IF(H467="IM",0.1,"")</f>
        <v/>
      </c>
      <c r="M467" s="14" t="str">
        <f aca="false">IF(H467="SC",0.2,"")</f>
        <v/>
      </c>
      <c r="N467" s="15" t="str">
        <f aca="false">IF(H467="???",0.2,"")</f>
        <v/>
      </c>
      <c r="O467" s="45" t="s">
        <v>24</v>
      </c>
      <c r="P467" s="17" t="str">
        <f aca="false">IF(SUM(Q467:AI467)&gt;0,"",IF(SUM(Q467:AI467)=0,IF(O467&gt;0,1,"")))</f>
        <v/>
      </c>
      <c r="Q467" s="16" t="str">
        <f aca="false">IF(O467="🐭 Mouse",2,"")</f>
        <v/>
      </c>
      <c r="R467" s="16" t="str">
        <f aca="false">IF(O467="🕊 Pigeon",7,"")</f>
        <v/>
      </c>
      <c r="S467" s="16" t="n">
        <f aca="false">IF(O467="🐇 Rabbit",6,"")</f>
        <v>6</v>
      </c>
      <c r="T467" s="16" t="str">
        <f aca="false">IF(O467="🍼 Mammal",16,"")</f>
        <v/>
      </c>
      <c r="U467" s="16" t="str">
        <f aca="false">IF(O467="🐀 Rat",1,"")</f>
        <v/>
      </c>
      <c r="V467" s="16" t="str">
        <f aca="false">IF(O467="🐕 Dog",3,"")</f>
        <v/>
      </c>
      <c r="W467" s="16" t="str">
        <f aca="false">IF(O467="🐹 Guinea Pig",8,"")</f>
        <v/>
      </c>
      <c r="X467" s="16" t="str">
        <f aca="false">IF(O467="🐔 Chicken",9,"")</f>
        <v/>
      </c>
      <c r="Y467" s="16" t="str">
        <f aca="false">IF(O467="🐵 Monkey",5,"")</f>
        <v/>
      </c>
      <c r="Z467" s="16" t="str">
        <f aca="false">IF(O467="🐸 Frog",10,"")</f>
        <v/>
      </c>
      <c r="AA467" s="16" t="str">
        <f aca="false">IF(O467="🐈 Cat",4,"")</f>
        <v/>
      </c>
      <c r="AB467" s="16" t="str">
        <f aca="false">IF(O467="Gecko",15,"")</f>
        <v/>
      </c>
      <c r="AC467" s="16" t="str">
        <f aca="false">IF(O467="Skink",14,"")</f>
        <v/>
      </c>
      <c r="AD467" s="16" t="str">
        <f aca="false">IF(O467="🐄 Cattle",17,"")</f>
        <v/>
      </c>
      <c r="AE467" s="16" t="str">
        <f aca="false">IF(O467="🐷 Pig",19,"")</f>
        <v/>
      </c>
      <c r="AF467" s="16" t="str">
        <f aca="false">IF(O467="Squirrel",11,"")</f>
        <v/>
      </c>
      <c r="AG467" s="16" t="str">
        <f aca="false">IF(O467="🐝 Honey Bee",20,"")</f>
        <v/>
      </c>
      <c r="AH467" s="16" t="str">
        <f aca="false">IF(O467="🦆 Duck",12,"")</f>
        <v/>
      </c>
      <c r="AI467" s="16" t="str">
        <f aca="false">IF(O467="🐦 Bird",13,"")</f>
        <v/>
      </c>
      <c r="AJ467" s="46" t="s">
        <v>559</v>
      </c>
      <c r="AK467" s="45" t="s">
        <v>560</v>
      </c>
      <c r="AL467" s="47" t="s">
        <v>50</v>
      </c>
      <c r="AM467" s="45" t="s">
        <v>51</v>
      </c>
      <c r="AN467" s="45"/>
    </row>
    <row r="468" customFormat="false" ht="45" hidden="false" customHeight="true" outlineLevel="0" collapsed="false">
      <c r="A468" s="38" t="s">
        <v>558</v>
      </c>
      <c r="B468" s="43" t="n">
        <v>39</v>
      </c>
      <c r="C468" s="32" t="n">
        <f aca="false">B468+IF(H468="IV",-0.2,IF(H468="IP",-0.1,IF(H468="IM",0.1,IF(H468="SC",0.2,IF(H468="IC (cerebral)",-0.3,0)))))</f>
        <v>39.2</v>
      </c>
      <c r="D468" s="33" t="n">
        <f aca="false">VALUE(MID(AJ468,1,FIND(" ",AJ468)))</f>
        <v>0.0495</v>
      </c>
      <c r="E468" s="34" t="n">
        <f aca="false">IF(G468="LD50 (median)",1,IF(G468="LDLo (lowest)",0,IF(G468="LD",-1,"")))</f>
        <v>1</v>
      </c>
      <c r="F468" s="34" t="n">
        <f aca="false">IF(O468="🐀 Rat",1,IF(O468="🐭 Mouse",2,IF(O468="🐕 Dog",3,IF(O468="🐵 Monkey",5,IF(O468="🐈 Cat",4,IF(O468="🐇 Rabbit",6,IF(O468="🕊 Pigeon",7,IF(O468="🐹 Guinea Pig",8,IF(O468="🐔 Chicken",9,IF(O468="🐸 Frog",10,IF(O468="🍼 Mammal",10,0)))))))))))</f>
        <v>6</v>
      </c>
      <c r="G468" s="39" t="s">
        <v>47</v>
      </c>
      <c r="H468" s="39" t="s">
        <v>18</v>
      </c>
      <c r="I468" s="14" t="str">
        <f aca="false">IF(H468="IC",-0.3,"")</f>
        <v/>
      </c>
      <c r="J468" s="14" t="str">
        <f aca="false">IF(H468="IV",-0.2,"")</f>
        <v/>
      </c>
      <c r="K468" s="14" t="str">
        <f aca="false">IF(H468="IP",-0.1,"")</f>
        <v/>
      </c>
      <c r="L468" s="14" t="str">
        <f aca="false">IF(H468="IM",0.1,"")</f>
        <v/>
      </c>
      <c r="M468" s="14" t="n">
        <f aca="false">IF(H468="SC",0.2,"")</f>
        <v>0.2</v>
      </c>
      <c r="N468" s="15" t="str">
        <f aca="false">IF(H468="???",0.2,"")</f>
        <v/>
      </c>
      <c r="O468" s="40" t="s">
        <v>24</v>
      </c>
      <c r="P468" s="17" t="str">
        <f aca="false">IF(SUM(Q468:AI468)&gt;0,"",IF(SUM(Q468:AI468)=0,IF(O468&gt;0,1,"")))</f>
        <v/>
      </c>
      <c r="Q468" s="16" t="str">
        <f aca="false">IF(O468="🐭 Mouse",2,"")</f>
        <v/>
      </c>
      <c r="R468" s="16" t="str">
        <f aca="false">IF(O468="🕊 Pigeon",7,"")</f>
        <v/>
      </c>
      <c r="S468" s="16" t="n">
        <f aca="false">IF(O468="🐇 Rabbit",6,"")</f>
        <v>6</v>
      </c>
      <c r="T468" s="16" t="str">
        <f aca="false">IF(O468="🍼 Mammal",16,"")</f>
        <v/>
      </c>
      <c r="U468" s="16" t="str">
        <f aca="false">IF(O468="🐀 Rat",1,"")</f>
        <v/>
      </c>
      <c r="V468" s="16" t="str">
        <f aca="false">IF(O468="🐕 Dog",3,"")</f>
        <v/>
      </c>
      <c r="W468" s="16" t="str">
        <f aca="false">IF(O468="🐹 Guinea Pig",8,"")</f>
        <v/>
      </c>
      <c r="X468" s="16" t="str">
        <f aca="false">IF(O468="🐔 Chicken",9,"")</f>
        <v/>
      </c>
      <c r="Y468" s="16" t="str">
        <f aca="false">IF(O468="🐵 Monkey",5,"")</f>
        <v/>
      </c>
      <c r="Z468" s="16" t="str">
        <f aca="false">IF(O468="🐸 Frog",10,"")</f>
        <v/>
      </c>
      <c r="AA468" s="16" t="str">
        <f aca="false">IF(O468="🐈 Cat",4,"")</f>
        <v/>
      </c>
      <c r="AB468" s="16" t="str">
        <f aca="false">IF(O468="Gecko",15,"")</f>
        <v/>
      </c>
      <c r="AC468" s="16" t="str">
        <f aca="false">IF(O468="Skink",14,"")</f>
        <v/>
      </c>
      <c r="AD468" s="16" t="str">
        <f aca="false">IF(O468="🐄 Cattle",17,"")</f>
        <v/>
      </c>
      <c r="AE468" s="16" t="str">
        <f aca="false">IF(O468="🐷 Pig",19,"")</f>
        <v/>
      </c>
      <c r="AF468" s="16" t="str">
        <f aca="false">IF(O468="Squirrel",11,"")</f>
        <v/>
      </c>
      <c r="AG468" s="16" t="str">
        <f aca="false">IF(O468="🐝 Honey Bee",20,"")</f>
        <v/>
      </c>
      <c r="AH468" s="16" t="str">
        <f aca="false">IF(O468="🦆 Duck",12,"")</f>
        <v/>
      </c>
      <c r="AI468" s="16" t="str">
        <f aca="false">IF(O468="🐦 Bird",13,"")</f>
        <v/>
      </c>
      <c r="AJ468" s="41" t="s">
        <v>561</v>
      </c>
      <c r="AK468" s="40" t="s">
        <v>560</v>
      </c>
      <c r="AL468" s="42" t="s">
        <v>50</v>
      </c>
      <c r="AM468" s="40" t="s">
        <v>51</v>
      </c>
      <c r="AN468" s="40"/>
    </row>
    <row r="469" customFormat="false" ht="30" hidden="false" customHeight="true" outlineLevel="0" collapsed="false">
      <c r="A469" s="38" t="s">
        <v>558</v>
      </c>
      <c r="B469" s="43" t="n">
        <v>39</v>
      </c>
      <c r="C469" s="32" t="n">
        <f aca="false">B469+IF(H469="IV",-0.2,IF(H469="IP",-0.1,IF(H469="IM",0.1,IF(H469="SC",0.2,IF(H469="IC (cerebral)",-0.3,0)))))</f>
        <v>38.8</v>
      </c>
      <c r="D469" s="33" t="n">
        <f aca="false">VALUE(MID(AJ469,1,FIND(" ",AJ469)))</f>
        <v>0.0631</v>
      </c>
      <c r="E469" s="34" t="n">
        <f aca="false">IF(G469="LD50 (median)",1,IF(G469="LDLo (lowest)",0,IF(G469="LD",-1,"")))</f>
        <v>1</v>
      </c>
      <c r="F469" s="34" t="n">
        <f aca="false">IF(O469="🐀 Rat",1,IF(O469="🐭 Mouse",2,IF(O469="🐕 Dog",3,IF(O469="🐵 Monkey",5,IF(O469="🐈 Cat",4,IF(O469="🐇 Rabbit",6,IF(O469="🕊 Pigeon",7,IF(O469="🐹 Guinea Pig",8,IF(O469="🐔 Chicken",9,IF(O469="🐸 Frog",10,IF(O469="🍼 Mammal",10,0)))))))))))</f>
        <v>8</v>
      </c>
      <c r="G469" s="39" t="s">
        <v>47</v>
      </c>
      <c r="H469" s="39" t="s">
        <v>15</v>
      </c>
      <c r="I469" s="14" t="str">
        <f aca="false">IF(H469="IC",-0.3,"")</f>
        <v/>
      </c>
      <c r="J469" s="14" t="n">
        <f aca="false">IF(H469="IV",-0.2,"")</f>
        <v>-0.2</v>
      </c>
      <c r="K469" s="14" t="str">
        <f aca="false">IF(H469="IP",-0.1,"")</f>
        <v/>
      </c>
      <c r="L469" s="14" t="str">
        <f aca="false">IF(H469="IM",0.1,"")</f>
        <v/>
      </c>
      <c r="M469" s="14" t="str">
        <f aca="false">IF(H469="SC",0.2,"")</f>
        <v/>
      </c>
      <c r="N469" s="15" t="str">
        <f aca="false">IF(H469="???",0.2,"")</f>
        <v/>
      </c>
      <c r="O469" s="40" t="s">
        <v>28</v>
      </c>
      <c r="P469" s="17" t="str">
        <f aca="false">IF(SUM(Q469:AI469)&gt;0,"",IF(SUM(Q469:AI469)=0,IF(O469&gt;0,1,"")))</f>
        <v/>
      </c>
      <c r="Q469" s="16" t="str">
        <f aca="false">IF(O469="🐭 Mouse",2,"")</f>
        <v/>
      </c>
      <c r="R469" s="16" t="str">
        <f aca="false">IF(O469="🕊 Pigeon",7,"")</f>
        <v/>
      </c>
      <c r="S469" s="16" t="str">
        <f aca="false">IF(O469="🐇 Rabbit",6,"")</f>
        <v/>
      </c>
      <c r="T469" s="16" t="str">
        <f aca="false">IF(O469="🍼 Mammal",16,"")</f>
        <v/>
      </c>
      <c r="U469" s="16" t="str">
        <f aca="false">IF(O469="🐀 Rat",1,"")</f>
        <v/>
      </c>
      <c r="V469" s="16" t="str">
        <f aca="false">IF(O469="🐕 Dog",3,"")</f>
        <v/>
      </c>
      <c r="W469" s="16" t="n">
        <f aca="false">IF(O469="🐹 Guinea Pig",8,"")</f>
        <v>8</v>
      </c>
      <c r="X469" s="16" t="str">
        <f aca="false">IF(O469="🐔 Chicken",9,"")</f>
        <v/>
      </c>
      <c r="Y469" s="16" t="str">
        <f aca="false">IF(O469="🐵 Monkey",5,"")</f>
        <v/>
      </c>
      <c r="Z469" s="16" t="str">
        <f aca="false">IF(O469="🐸 Frog",10,"")</f>
        <v/>
      </c>
      <c r="AA469" s="16" t="str">
        <f aca="false">IF(O469="🐈 Cat",4,"")</f>
        <v/>
      </c>
      <c r="AB469" s="16" t="str">
        <f aca="false">IF(O469="Gecko",15,"")</f>
        <v/>
      </c>
      <c r="AC469" s="16" t="str">
        <f aca="false">IF(O469="Skink",14,"")</f>
        <v/>
      </c>
      <c r="AD469" s="16" t="str">
        <f aca="false">IF(O469="🐄 Cattle",17,"")</f>
        <v/>
      </c>
      <c r="AE469" s="16" t="str">
        <f aca="false">IF(O469="🐷 Pig",19,"")</f>
        <v/>
      </c>
      <c r="AF469" s="16" t="str">
        <f aca="false">IF(O469="Squirrel",11,"")</f>
        <v/>
      </c>
      <c r="AG469" s="16" t="str">
        <f aca="false">IF(O469="🐝 Honey Bee",20,"")</f>
        <v/>
      </c>
      <c r="AH469" s="16" t="str">
        <f aca="false">IF(O469="🦆 Duck",12,"")</f>
        <v/>
      </c>
      <c r="AI469" s="16" t="str">
        <f aca="false">IF(O469="🐦 Bird",13,"")</f>
        <v/>
      </c>
      <c r="AJ469" s="41" t="s">
        <v>562</v>
      </c>
      <c r="AK469" s="40" t="s">
        <v>560</v>
      </c>
      <c r="AL469" s="42" t="s">
        <v>50</v>
      </c>
      <c r="AM469" s="40" t="s">
        <v>51</v>
      </c>
      <c r="AN469" s="40"/>
    </row>
    <row r="470" customFormat="false" ht="45" hidden="false" customHeight="true" outlineLevel="0" collapsed="false">
      <c r="A470" s="38" t="s">
        <v>558</v>
      </c>
      <c r="B470" s="43" t="n">
        <v>39</v>
      </c>
      <c r="C470" s="32" t="n">
        <f aca="false">B470+IF(H470="IV",-0.2,IF(H470="IP",-0.1,IF(H470="IM",0.1,IF(H470="SC",0.2,IF(H470="IC (cerebral)",-0.3,0)))))</f>
        <v>39.2</v>
      </c>
      <c r="D470" s="33" t="n">
        <f aca="false">VALUE(MID(AJ470,1,FIND(" ",AJ470)))</f>
        <v>0.0897</v>
      </c>
      <c r="E470" s="34" t="n">
        <f aca="false">IF(G470="LD50 (median)",1,IF(G470="LDLo (lowest)",0,IF(G470="LD",-1,"")))</f>
        <v>1</v>
      </c>
      <c r="F470" s="34" t="n">
        <f aca="false">IF(O470="🐀 Rat",1,IF(O470="🐭 Mouse",2,IF(O470="🐕 Dog",3,IF(O470="🐵 Monkey",5,IF(O470="🐈 Cat",4,IF(O470="🐇 Rabbit",6,IF(O470="🕊 Pigeon",7,IF(O470="🐹 Guinea Pig",8,IF(O470="🐔 Chicken",9,IF(O470="🐸 Frog",10,IF(O470="🍼 Mammal",10,0)))))))))))</f>
        <v>8</v>
      </c>
      <c r="G470" s="39" t="s">
        <v>47</v>
      </c>
      <c r="H470" s="39" t="s">
        <v>18</v>
      </c>
      <c r="I470" s="14" t="str">
        <f aca="false">IF(H470="IC",-0.3,"")</f>
        <v/>
      </c>
      <c r="J470" s="14" t="str">
        <f aca="false">IF(H470="IV",-0.2,"")</f>
        <v/>
      </c>
      <c r="K470" s="14" t="str">
        <f aca="false">IF(H470="IP",-0.1,"")</f>
        <v/>
      </c>
      <c r="L470" s="14" t="str">
        <f aca="false">IF(H470="IM",0.1,"")</f>
        <v/>
      </c>
      <c r="M470" s="14" t="n">
        <f aca="false">IF(H470="SC",0.2,"")</f>
        <v>0.2</v>
      </c>
      <c r="N470" s="15" t="str">
        <f aca="false">IF(H470="???",0.2,"")</f>
        <v/>
      </c>
      <c r="O470" s="40" t="s">
        <v>28</v>
      </c>
      <c r="P470" s="17" t="str">
        <f aca="false">IF(SUM(Q470:AI470)&gt;0,"",IF(SUM(Q470:AI470)=0,IF(O470&gt;0,1,"")))</f>
        <v/>
      </c>
      <c r="Q470" s="16" t="str">
        <f aca="false">IF(O470="🐭 Mouse",2,"")</f>
        <v/>
      </c>
      <c r="R470" s="16" t="str">
        <f aca="false">IF(O470="🕊 Pigeon",7,"")</f>
        <v/>
      </c>
      <c r="S470" s="16" t="str">
        <f aca="false">IF(O470="🐇 Rabbit",6,"")</f>
        <v/>
      </c>
      <c r="T470" s="16" t="str">
        <f aca="false">IF(O470="🍼 Mammal",16,"")</f>
        <v/>
      </c>
      <c r="U470" s="16" t="str">
        <f aca="false">IF(O470="🐀 Rat",1,"")</f>
        <v/>
      </c>
      <c r="V470" s="16" t="str">
        <f aca="false">IF(O470="🐕 Dog",3,"")</f>
        <v/>
      </c>
      <c r="W470" s="16" t="n">
        <f aca="false">IF(O470="🐹 Guinea Pig",8,"")</f>
        <v>8</v>
      </c>
      <c r="X470" s="16" t="str">
        <f aca="false">IF(O470="🐔 Chicken",9,"")</f>
        <v/>
      </c>
      <c r="Y470" s="16" t="str">
        <f aca="false">IF(O470="🐵 Monkey",5,"")</f>
        <v/>
      </c>
      <c r="Z470" s="16" t="str">
        <f aca="false">IF(O470="🐸 Frog",10,"")</f>
        <v/>
      </c>
      <c r="AA470" s="16" t="str">
        <f aca="false">IF(O470="🐈 Cat",4,"")</f>
        <v/>
      </c>
      <c r="AB470" s="16" t="str">
        <f aca="false">IF(O470="Gecko",15,"")</f>
        <v/>
      </c>
      <c r="AC470" s="16" t="str">
        <f aca="false">IF(O470="Skink",14,"")</f>
        <v/>
      </c>
      <c r="AD470" s="16" t="str">
        <f aca="false">IF(O470="🐄 Cattle",17,"")</f>
        <v/>
      </c>
      <c r="AE470" s="16" t="str">
        <f aca="false">IF(O470="🐷 Pig",19,"")</f>
        <v/>
      </c>
      <c r="AF470" s="16" t="str">
        <f aca="false">IF(O470="Squirrel",11,"")</f>
        <v/>
      </c>
      <c r="AG470" s="16" t="str">
        <f aca="false">IF(O470="🐝 Honey Bee",20,"")</f>
        <v/>
      </c>
      <c r="AH470" s="16" t="str">
        <f aca="false">IF(O470="🦆 Duck",12,"")</f>
        <v/>
      </c>
      <c r="AI470" s="16" t="str">
        <f aca="false">IF(O470="🐦 Bird",13,"")</f>
        <v/>
      </c>
      <c r="AJ470" s="41" t="s">
        <v>563</v>
      </c>
      <c r="AK470" s="40" t="s">
        <v>560</v>
      </c>
      <c r="AL470" s="42" t="s">
        <v>50</v>
      </c>
      <c r="AM470" s="40" t="s">
        <v>51</v>
      </c>
      <c r="AN470" s="40"/>
    </row>
    <row r="471" customFormat="false" ht="45" hidden="false" customHeight="true" outlineLevel="0" collapsed="false">
      <c r="A471" s="38" t="s">
        <v>558</v>
      </c>
      <c r="B471" s="43" t="n">
        <v>39</v>
      </c>
      <c r="C471" s="32" t="n">
        <f aca="false">B471+IF(H471="IV",-0.2,IF(H471="IP",-0.1,IF(H471="IM",0.1,IF(H471="SC",0.2,IF(H471="IC (cerebral)",-0.3,0)))))</f>
        <v>39.1</v>
      </c>
      <c r="D471" s="33" t="n">
        <f aca="false">VALUE(MID(AJ471,1,FIND(" ",AJ471)))</f>
        <v>0.1</v>
      </c>
      <c r="E471" s="34" t="n">
        <f aca="false">IF(G471="LD50 (median)",1,IF(G471="LDLo (lowest)",0,IF(G471="LD",-1,"")))</f>
        <v>0</v>
      </c>
      <c r="F471" s="34" t="n">
        <f aca="false">IF(O471="🐀 Rat",1,IF(O471="🐭 Mouse",2,IF(O471="🐕 Dog",3,IF(O471="🐵 Monkey",5,IF(O471="🐈 Cat",4,IF(O471="🐇 Rabbit",6,IF(O471="🕊 Pigeon",7,IF(O471="🐹 Guinea Pig",8,IF(O471="🐔 Chicken",9,IF(O471="🐸 Frog",10,IF(O471="🍼 Mammal",10,0)))))))))))</f>
        <v>5</v>
      </c>
      <c r="G471" s="39" t="s">
        <v>53</v>
      </c>
      <c r="H471" s="39" t="s">
        <v>17</v>
      </c>
      <c r="I471" s="14" t="str">
        <f aca="false">IF(H471="IC",-0.3,"")</f>
        <v/>
      </c>
      <c r="J471" s="14" t="str">
        <f aca="false">IF(H471="IV",-0.2,"")</f>
        <v/>
      </c>
      <c r="K471" s="14" t="str">
        <f aca="false">IF(H471="IP",-0.1,"")</f>
        <v/>
      </c>
      <c r="L471" s="14" t="n">
        <f aca="false">IF(H471="IM",0.1,"")</f>
        <v>0.1</v>
      </c>
      <c r="M471" s="14" t="str">
        <f aca="false">IF(H471="SC",0.2,"")</f>
        <v/>
      </c>
      <c r="N471" s="15" t="str">
        <f aca="false">IF(H471="???",0.2,"")</f>
        <v/>
      </c>
      <c r="O471" s="40" t="s">
        <v>30</v>
      </c>
      <c r="P471" s="17" t="str">
        <f aca="false">IF(SUM(Q471:AI471)&gt;0,"",IF(SUM(Q471:AI471)=0,IF(O471&gt;0,1,"")))</f>
        <v/>
      </c>
      <c r="Q471" s="16" t="str">
        <f aca="false">IF(O471="🐭 Mouse",2,"")</f>
        <v/>
      </c>
      <c r="R471" s="16" t="str">
        <f aca="false">IF(O471="🕊 Pigeon",7,"")</f>
        <v/>
      </c>
      <c r="S471" s="16" t="str">
        <f aca="false">IF(O471="🐇 Rabbit",6,"")</f>
        <v/>
      </c>
      <c r="T471" s="16" t="str">
        <f aca="false">IF(O471="🍼 Mammal",16,"")</f>
        <v/>
      </c>
      <c r="U471" s="16" t="str">
        <f aca="false">IF(O471="🐀 Rat",1,"")</f>
        <v/>
      </c>
      <c r="V471" s="16" t="str">
        <f aca="false">IF(O471="🐕 Dog",3,"")</f>
        <v/>
      </c>
      <c r="W471" s="16" t="str">
        <f aca="false">IF(O471="🐹 Guinea Pig",8,"")</f>
        <v/>
      </c>
      <c r="X471" s="16" t="str">
        <f aca="false">IF(O471="🐔 Chicken",9,"")</f>
        <v/>
      </c>
      <c r="Y471" s="16" t="n">
        <f aca="false">IF(O471="🐵 Monkey",5,"")</f>
        <v>5</v>
      </c>
      <c r="Z471" s="16" t="str">
        <f aca="false">IF(O471="🐸 Frog",10,"")</f>
        <v/>
      </c>
      <c r="AA471" s="16" t="str">
        <f aca="false">IF(O471="🐈 Cat",4,"")</f>
        <v/>
      </c>
      <c r="AB471" s="16" t="str">
        <f aca="false">IF(O471="Gecko",15,"")</f>
        <v/>
      </c>
      <c r="AC471" s="16" t="str">
        <f aca="false">IF(O471="Skink",14,"")</f>
        <v/>
      </c>
      <c r="AD471" s="16" t="str">
        <f aca="false">IF(O471="🐄 Cattle",17,"")</f>
        <v/>
      </c>
      <c r="AE471" s="16" t="str">
        <f aca="false">IF(O471="🐷 Pig",19,"")</f>
        <v/>
      </c>
      <c r="AF471" s="16" t="str">
        <f aca="false">IF(O471="Squirrel",11,"")</f>
        <v/>
      </c>
      <c r="AG471" s="16" t="str">
        <f aca="false">IF(O471="🐝 Honey Bee",20,"")</f>
        <v/>
      </c>
      <c r="AH471" s="16" t="str">
        <f aca="false">IF(O471="🦆 Duck",12,"")</f>
        <v/>
      </c>
      <c r="AI471" s="16" t="str">
        <f aca="false">IF(O471="🐦 Bird",13,"")</f>
        <v/>
      </c>
      <c r="AJ471" s="41" t="s">
        <v>134</v>
      </c>
      <c r="AK471" s="40" t="s">
        <v>507</v>
      </c>
      <c r="AL471" s="42" t="s">
        <v>50</v>
      </c>
      <c r="AM471" s="40" t="s">
        <v>51</v>
      </c>
      <c r="AN471" s="40"/>
    </row>
    <row r="472" customFormat="false" ht="45" hidden="false" customHeight="true" outlineLevel="0" collapsed="false">
      <c r="A472" s="38" t="s">
        <v>558</v>
      </c>
      <c r="B472" s="43" t="n">
        <v>39</v>
      </c>
      <c r="C472" s="32" t="n">
        <f aca="false">B472+IF(H472="IV",-0.2,IF(H472="IP",-0.1,IF(H472="IM",0.1,IF(H472="SC",0.2,IF(H472="IC (cerebral)",-0.3,0)))))</f>
        <v>39.2</v>
      </c>
      <c r="D472" s="33" t="n">
        <f aca="false">VALUE(MID(AJ472,1,FIND(" ",AJ472)))</f>
        <v>0.2</v>
      </c>
      <c r="E472" s="34" t="n">
        <f aca="false">IF(G472="LD50 (median)",1,IF(G472="LDLo (lowest)",0,IF(G472="LD",-1,"")))</f>
        <v>1</v>
      </c>
      <c r="F472" s="34" t="n">
        <f aca="false">IF(O472="🐀 Rat",1,IF(O472="🐭 Mouse",2,IF(O472="🐕 Dog",3,IF(O472="🐵 Monkey",5,IF(O472="🐈 Cat",4,IF(O472="🐇 Rabbit",6,IF(O472="🕊 Pigeon",7,IF(O472="🐹 Guinea Pig",8,IF(O472="🐔 Chicken",9,IF(O472="🐸 Frog",10,IF(O472="🍼 Mammal",10,0)))))))))))</f>
        <v>2</v>
      </c>
      <c r="G472" s="39" t="s">
        <v>47</v>
      </c>
      <c r="H472" s="39" t="s">
        <v>18</v>
      </c>
      <c r="I472" s="14" t="str">
        <f aca="false">IF(H472="IC",-0.3,"")</f>
        <v/>
      </c>
      <c r="J472" s="14" t="str">
        <f aca="false">IF(H472="IV",-0.2,"")</f>
        <v/>
      </c>
      <c r="K472" s="14" t="str">
        <f aca="false">IF(H472="IP",-0.1,"")</f>
        <v/>
      </c>
      <c r="L472" s="14" t="str">
        <f aca="false">IF(H472="IM",0.1,"")</f>
        <v/>
      </c>
      <c r="M472" s="14" t="n">
        <f aca="false">IF(H472="SC",0.2,"")</f>
        <v>0.2</v>
      </c>
      <c r="N472" s="15" t="str">
        <f aca="false">IF(H472="???",0.2,"")</f>
        <v/>
      </c>
      <c r="O472" s="40" t="s">
        <v>22</v>
      </c>
      <c r="P472" s="17" t="str">
        <f aca="false">IF(SUM(Q472:AI472)&gt;0,"",IF(SUM(Q472:AI472)=0,IF(O472&gt;0,1,"")))</f>
        <v/>
      </c>
      <c r="Q472" s="16" t="n">
        <f aca="false">IF(O472="🐭 Mouse",2,"")</f>
        <v>2</v>
      </c>
      <c r="R472" s="16" t="str">
        <f aca="false">IF(O472="🕊 Pigeon",7,"")</f>
        <v/>
      </c>
      <c r="S472" s="16" t="str">
        <f aca="false">IF(O472="🐇 Rabbit",6,"")</f>
        <v/>
      </c>
      <c r="T472" s="16" t="str">
        <f aca="false">IF(O472="🍼 Mammal",16,"")</f>
        <v/>
      </c>
      <c r="U472" s="16" t="str">
        <f aca="false">IF(O472="🐀 Rat",1,"")</f>
        <v/>
      </c>
      <c r="V472" s="16" t="str">
        <f aca="false">IF(O472="🐕 Dog",3,"")</f>
        <v/>
      </c>
      <c r="W472" s="16" t="str">
        <f aca="false">IF(O472="🐹 Guinea Pig",8,"")</f>
        <v/>
      </c>
      <c r="X472" s="16" t="str">
        <f aca="false">IF(O472="🐔 Chicken",9,"")</f>
        <v/>
      </c>
      <c r="Y472" s="16" t="str">
        <f aca="false">IF(O472="🐵 Monkey",5,"")</f>
        <v/>
      </c>
      <c r="Z472" s="16" t="str">
        <f aca="false">IF(O472="🐸 Frog",10,"")</f>
        <v/>
      </c>
      <c r="AA472" s="16" t="str">
        <f aca="false">IF(O472="🐈 Cat",4,"")</f>
        <v/>
      </c>
      <c r="AB472" s="16" t="str">
        <f aca="false">IF(O472="Gecko",15,"")</f>
        <v/>
      </c>
      <c r="AC472" s="16" t="str">
        <f aca="false">IF(O472="Skink",14,"")</f>
        <v/>
      </c>
      <c r="AD472" s="16" t="str">
        <f aca="false">IF(O472="🐄 Cattle",17,"")</f>
        <v/>
      </c>
      <c r="AE472" s="16" t="str">
        <f aca="false">IF(O472="🐷 Pig",19,"")</f>
        <v/>
      </c>
      <c r="AF472" s="16" t="str">
        <f aca="false">IF(O472="Squirrel",11,"")</f>
        <v/>
      </c>
      <c r="AG472" s="16" t="str">
        <f aca="false">IF(O472="🐝 Honey Bee",20,"")</f>
        <v/>
      </c>
      <c r="AH472" s="16" t="str">
        <f aca="false">IF(O472="🦆 Duck",12,"")</f>
        <v/>
      </c>
      <c r="AI472" s="16" t="str">
        <f aca="false">IF(O472="🐦 Bird",13,"")</f>
        <v/>
      </c>
      <c r="AJ472" s="41" t="s">
        <v>171</v>
      </c>
      <c r="AK472" s="40"/>
      <c r="AL472" s="42" t="s">
        <v>157</v>
      </c>
      <c r="AM472" s="40" t="s">
        <v>158</v>
      </c>
      <c r="AN472" s="40"/>
    </row>
    <row r="473" customFormat="false" ht="30" hidden="false" customHeight="true" outlineLevel="0" collapsed="false">
      <c r="A473" s="38" t="s">
        <v>558</v>
      </c>
      <c r="B473" s="43" t="n">
        <v>39</v>
      </c>
      <c r="C473" s="32" t="n">
        <f aca="false">B473+IF(H473="IV",-0.2,IF(H473="IP",-0.1,IF(H473="IM",0.1,IF(H473="SC",0.2,IF(H473="IC (cerebral)",-0.3,0)))))</f>
        <v>39.2</v>
      </c>
      <c r="D473" s="33" t="n">
        <f aca="false">VALUE(MID(AJ473,1,FIND(" ",AJ473)))</f>
        <v>0.2</v>
      </c>
      <c r="E473" s="34" t="n">
        <f aca="false">IF(G473="LD50 (median)",1,IF(G473="LDLo (lowest)",0,IF(G473="LD",-1,"")))</f>
        <v>1</v>
      </c>
      <c r="F473" s="34" t="n">
        <f aca="false">IF(O473="🐀 Rat",1,IF(O473="🐭 Mouse",2,IF(O473="🐕 Dog",3,IF(O473="🐵 Monkey",5,IF(O473="🐈 Cat",4,IF(O473="🐇 Rabbit",6,IF(O473="🕊 Pigeon",7,IF(O473="🐹 Guinea Pig",8,IF(O473="🐔 Chicken",9,IF(O473="🐸 Frog",10,IF(O473="🍼 Mammal",10,0)))))))))))</f>
        <v>2</v>
      </c>
      <c r="G473" s="39" t="s">
        <v>47</v>
      </c>
      <c r="H473" s="39" t="s">
        <v>18</v>
      </c>
      <c r="I473" s="14" t="str">
        <f aca="false">IF(H473="IC",-0.3,"")</f>
        <v/>
      </c>
      <c r="J473" s="14" t="str">
        <f aca="false">IF(H473="IV",-0.2,"")</f>
        <v/>
      </c>
      <c r="K473" s="14" t="str">
        <f aca="false">IF(H473="IP",-0.1,"")</f>
        <v/>
      </c>
      <c r="L473" s="14" t="str">
        <f aca="false">IF(H473="IM",0.1,"")</f>
        <v/>
      </c>
      <c r="M473" s="14" t="n">
        <f aca="false">IF(H473="SC",0.2,"")</f>
        <v>0.2</v>
      </c>
      <c r="N473" s="15" t="str">
        <f aca="false">IF(H473="???",0.2,"")</f>
        <v/>
      </c>
      <c r="O473" s="40" t="s">
        <v>22</v>
      </c>
      <c r="P473" s="17" t="str">
        <f aca="false">IF(SUM(Q473:AI473)&gt;0,"",IF(SUM(Q473:AI473)=0,IF(O473&gt;0,1,"")))</f>
        <v/>
      </c>
      <c r="Q473" s="16" t="n">
        <f aca="false">IF(O473="🐭 Mouse",2,"")</f>
        <v>2</v>
      </c>
      <c r="R473" s="16" t="str">
        <f aca="false">IF(O473="🕊 Pigeon",7,"")</f>
        <v/>
      </c>
      <c r="S473" s="16" t="str">
        <f aca="false">IF(O473="🐇 Rabbit",6,"")</f>
        <v/>
      </c>
      <c r="T473" s="16" t="str">
        <f aca="false">IF(O473="🍼 Mammal",16,"")</f>
        <v/>
      </c>
      <c r="U473" s="16" t="str">
        <f aca="false">IF(O473="🐀 Rat",1,"")</f>
        <v/>
      </c>
      <c r="V473" s="16" t="str">
        <f aca="false">IF(O473="🐕 Dog",3,"")</f>
        <v/>
      </c>
      <c r="W473" s="16" t="str">
        <f aca="false">IF(O473="🐹 Guinea Pig",8,"")</f>
        <v/>
      </c>
      <c r="X473" s="16" t="str">
        <f aca="false">IF(O473="🐔 Chicken",9,"")</f>
        <v/>
      </c>
      <c r="Y473" s="16" t="str">
        <f aca="false">IF(O473="🐵 Monkey",5,"")</f>
        <v/>
      </c>
      <c r="Z473" s="16" t="str">
        <f aca="false">IF(O473="🐸 Frog",10,"")</f>
        <v/>
      </c>
      <c r="AA473" s="16" t="str">
        <f aca="false">IF(O473="🐈 Cat",4,"")</f>
        <v/>
      </c>
      <c r="AB473" s="16" t="str">
        <f aca="false">IF(O473="Gecko",15,"")</f>
        <v/>
      </c>
      <c r="AC473" s="16" t="str">
        <f aca="false">IF(O473="Skink",14,"")</f>
        <v/>
      </c>
      <c r="AD473" s="16" t="str">
        <f aca="false">IF(O473="🐄 Cattle",17,"")</f>
        <v/>
      </c>
      <c r="AE473" s="16" t="str">
        <f aca="false">IF(O473="🐷 Pig",19,"")</f>
        <v/>
      </c>
      <c r="AF473" s="16" t="str">
        <f aca="false">IF(O473="Squirrel",11,"")</f>
        <v/>
      </c>
      <c r="AG473" s="16" t="str">
        <f aca="false">IF(O473="🐝 Honey Bee",20,"")</f>
        <v/>
      </c>
      <c r="AH473" s="16" t="str">
        <f aca="false">IF(O473="🦆 Duck",12,"")</f>
        <v/>
      </c>
      <c r="AI473" s="16" t="str">
        <f aca="false">IF(O473="🐦 Bird",13,"")</f>
        <v/>
      </c>
      <c r="AJ473" s="41" t="s">
        <v>171</v>
      </c>
      <c r="AK473" s="40" t="s">
        <v>564</v>
      </c>
      <c r="AL473" s="42" t="s">
        <v>50</v>
      </c>
      <c r="AM473" s="40" t="s">
        <v>51</v>
      </c>
      <c r="AN473" s="40"/>
    </row>
    <row r="474" customFormat="false" ht="30" hidden="false" customHeight="true" outlineLevel="0" collapsed="false">
      <c r="A474" s="38" t="s">
        <v>558</v>
      </c>
      <c r="B474" s="43" t="n">
        <v>39</v>
      </c>
      <c r="C474" s="32" t="n">
        <f aca="false">B474+IF(H474="IV",-0.2,IF(H474="IP",-0.1,IF(H474="IM",0.1,IF(H474="SC",0.2,IF(H474="IC (cerebral)",-0.3,0)))))</f>
        <v>38.8</v>
      </c>
      <c r="D474" s="33" t="n">
        <f aca="false">VALUE(MID(AJ474,1,FIND(" ",AJ474)))</f>
        <v>0.211</v>
      </c>
      <c r="E474" s="34" t="n">
        <f aca="false">IF(G474="LD50 (median)",1,IF(G474="LDLo (lowest)",0,IF(G474="LD",-1,"")))</f>
        <v>1</v>
      </c>
      <c r="F474" s="34" t="n">
        <f aca="false">IF(O474="🐀 Rat",1,IF(O474="🐭 Mouse",2,IF(O474="🐕 Dog",3,IF(O474="🐵 Monkey",5,IF(O474="🐈 Cat",4,IF(O474="🐇 Rabbit",6,IF(O474="🕊 Pigeon",7,IF(O474="🐹 Guinea Pig",8,IF(O474="🐔 Chicken",9,IF(O474="🐸 Frog",10,IF(O474="🍼 Mammal",10,0)))))))))))</f>
        <v>2</v>
      </c>
      <c r="G474" s="39" t="s">
        <v>47</v>
      </c>
      <c r="H474" s="39" t="s">
        <v>15</v>
      </c>
      <c r="I474" s="14" t="str">
        <f aca="false">IF(H474="IC",-0.3,"")</f>
        <v/>
      </c>
      <c r="J474" s="14" t="n">
        <f aca="false">IF(H474="IV",-0.2,"")</f>
        <v>-0.2</v>
      </c>
      <c r="K474" s="14" t="str">
        <f aca="false">IF(H474="IP",-0.1,"")</f>
        <v/>
      </c>
      <c r="L474" s="14" t="str">
        <f aca="false">IF(H474="IM",0.1,"")</f>
        <v/>
      </c>
      <c r="M474" s="14" t="str">
        <f aca="false">IF(H474="SC",0.2,"")</f>
        <v/>
      </c>
      <c r="N474" s="15" t="str">
        <f aca="false">IF(H474="???",0.2,"")</f>
        <v/>
      </c>
      <c r="O474" s="40" t="s">
        <v>22</v>
      </c>
      <c r="P474" s="17" t="str">
        <f aca="false">IF(SUM(Q474:AI474)&gt;0,"",IF(SUM(Q474:AI474)=0,IF(O474&gt;0,1,"")))</f>
        <v/>
      </c>
      <c r="Q474" s="16" t="n">
        <f aca="false">IF(O474="🐭 Mouse",2,"")</f>
        <v>2</v>
      </c>
      <c r="R474" s="16" t="str">
        <f aca="false">IF(O474="🕊 Pigeon",7,"")</f>
        <v/>
      </c>
      <c r="S474" s="16" t="str">
        <f aca="false">IF(O474="🐇 Rabbit",6,"")</f>
        <v/>
      </c>
      <c r="T474" s="16" t="str">
        <f aca="false">IF(O474="🍼 Mammal",16,"")</f>
        <v/>
      </c>
      <c r="U474" s="16" t="str">
        <f aca="false">IF(O474="🐀 Rat",1,"")</f>
        <v/>
      </c>
      <c r="V474" s="16" t="str">
        <f aca="false">IF(O474="🐕 Dog",3,"")</f>
        <v/>
      </c>
      <c r="W474" s="16" t="str">
        <f aca="false">IF(O474="🐹 Guinea Pig",8,"")</f>
        <v/>
      </c>
      <c r="X474" s="16" t="str">
        <f aca="false">IF(O474="🐔 Chicken",9,"")</f>
        <v/>
      </c>
      <c r="Y474" s="16" t="str">
        <f aca="false">IF(O474="🐵 Monkey",5,"")</f>
        <v/>
      </c>
      <c r="Z474" s="16" t="str">
        <f aca="false">IF(O474="🐸 Frog",10,"")</f>
        <v/>
      </c>
      <c r="AA474" s="16" t="str">
        <f aca="false">IF(O474="🐈 Cat",4,"")</f>
        <v/>
      </c>
      <c r="AB474" s="16" t="str">
        <f aca="false">IF(O474="Gecko",15,"")</f>
        <v/>
      </c>
      <c r="AC474" s="16" t="str">
        <f aca="false">IF(O474="Skink",14,"")</f>
        <v/>
      </c>
      <c r="AD474" s="16" t="str">
        <f aca="false">IF(O474="🐄 Cattle",17,"")</f>
        <v/>
      </c>
      <c r="AE474" s="16" t="str">
        <f aca="false">IF(O474="🐷 Pig",19,"")</f>
        <v/>
      </c>
      <c r="AF474" s="16" t="str">
        <f aca="false">IF(O474="Squirrel",11,"")</f>
        <v/>
      </c>
      <c r="AG474" s="16" t="str">
        <f aca="false">IF(O474="🐝 Honey Bee",20,"")</f>
        <v/>
      </c>
      <c r="AH474" s="16" t="str">
        <f aca="false">IF(O474="🦆 Duck",12,"")</f>
        <v/>
      </c>
      <c r="AI474" s="16" t="str">
        <f aca="false">IF(O474="🐦 Bird",13,"")</f>
        <v/>
      </c>
      <c r="AJ474" s="41" t="s">
        <v>565</v>
      </c>
      <c r="AK474" s="40" t="s">
        <v>566</v>
      </c>
      <c r="AL474" s="42" t="s">
        <v>50</v>
      </c>
      <c r="AM474" s="40" t="s">
        <v>51</v>
      </c>
      <c r="AN474" s="40"/>
    </row>
    <row r="475" customFormat="false" ht="45" hidden="false" customHeight="true" outlineLevel="0" collapsed="false">
      <c r="A475" s="38" t="s">
        <v>558</v>
      </c>
      <c r="B475" s="43" t="n">
        <v>39</v>
      </c>
      <c r="C475" s="32" t="n">
        <f aca="false">B475+IF(H475="IV",-0.2,IF(H475="IP",-0.1,IF(H475="IM",0.1,IF(H475="SC",0.2,IF(H475="IC (cerebral)",-0.3,0)))))</f>
        <v>39.1</v>
      </c>
      <c r="D475" s="33" t="n">
        <f aca="false">VALUE(MID(AJ475,1,FIND(" ",AJ475)))</f>
        <v>0.5</v>
      </c>
      <c r="E475" s="34" t="n">
        <f aca="false">IF(G475="LD50 (median)",1,IF(G475="LDLo (lowest)",0,IF(G475="LD",-1,"")))</f>
        <v>1</v>
      </c>
      <c r="F475" s="34" t="n">
        <f aca="false">IF(O475="🐀 Rat",1,IF(O475="🐭 Mouse",2,IF(O475="🐕 Dog",3,IF(O475="🐵 Monkey",5,IF(O475="🐈 Cat",4,IF(O475="🐇 Rabbit",6,IF(O475="🕊 Pigeon",7,IF(O475="🐹 Guinea Pig",8,IF(O475="🐔 Chicken",9,IF(O475="🐸 Frog",10,IF(O475="🍼 Mammal",10,0)))))))))))</f>
        <v>2</v>
      </c>
      <c r="G475" s="39" t="s">
        <v>47</v>
      </c>
      <c r="H475" s="39" t="s">
        <v>17</v>
      </c>
      <c r="I475" s="14" t="str">
        <f aca="false">IF(H475="IC",-0.3,"")</f>
        <v/>
      </c>
      <c r="J475" s="14" t="str">
        <f aca="false">IF(H475="IV",-0.2,"")</f>
        <v/>
      </c>
      <c r="K475" s="14" t="str">
        <f aca="false">IF(H475="IP",-0.1,"")</f>
        <v/>
      </c>
      <c r="L475" s="14" t="n">
        <f aca="false">IF(H475="IM",0.1,"")</f>
        <v>0.1</v>
      </c>
      <c r="M475" s="14" t="str">
        <f aca="false">IF(H475="SC",0.2,"")</f>
        <v/>
      </c>
      <c r="N475" s="15" t="str">
        <f aca="false">IF(H475="???",0.2,"")</f>
        <v/>
      </c>
      <c r="O475" s="40" t="s">
        <v>22</v>
      </c>
      <c r="P475" s="17" t="str">
        <f aca="false">IF(SUM(Q475:AI475)&gt;0,"",IF(SUM(Q475:AI475)=0,IF(O475&gt;0,1,"")))</f>
        <v/>
      </c>
      <c r="Q475" s="16" t="n">
        <f aca="false">IF(O475="🐭 Mouse",2,"")</f>
        <v>2</v>
      </c>
      <c r="R475" s="16" t="str">
        <f aca="false">IF(O475="🕊 Pigeon",7,"")</f>
        <v/>
      </c>
      <c r="S475" s="16" t="str">
        <f aca="false">IF(O475="🐇 Rabbit",6,"")</f>
        <v/>
      </c>
      <c r="T475" s="16" t="str">
        <f aca="false">IF(O475="🍼 Mammal",16,"")</f>
        <v/>
      </c>
      <c r="U475" s="16" t="str">
        <f aca="false">IF(O475="🐀 Rat",1,"")</f>
        <v/>
      </c>
      <c r="V475" s="16" t="str">
        <f aca="false">IF(O475="🐕 Dog",3,"")</f>
        <v/>
      </c>
      <c r="W475" s="16" t="str">
        <f aca="false">IF(O475="🐹 Guinea Pig",8,"")</f>
        <v/>
      </c>
      <c r="X475" s="16" t="str">
        <f aca="false">IF(O475="🐔 Chicken",9,"")</f>
        <v/>
      </c>
      <c r="Y475" s="16" t="str">
        <f aca="false">IF(O475="🐵 Monkey",5,"")</f>
        <v/>
      </c>
      <c r="Z475" s="16" t="str">
        <f aca="false">IF(O475="🐸 Frog",10,"")</f>
        <v/>
      </c>
      <c r="AA475" s="16" t="str">
        <f aca="false">IF(O475="🐈 Cat",4,"")</f>
        <v/>
      </c>
      <c r="AB475" s="16" t="str">
        <f aca="false">IF(O475="Gecko",15,"")</f>
        <v/>
      </c>
      <c r="AC475" s="16" t="str">
        <f aca="false">IF(O475="Skink",14,"")</f>
        <v/>
      </c>
      <c r="AD475" s="16" t="str">
        <f aca="false">IF(O475="🐄 Cattle",17,"")</f>
        <v/>
      </c>
      <c r="AE475" s="16" t="str">
        <f aca="false">IF(O475="🐷 Pig",19,"")</f>
        <v/>
      </c>
      <c r="AF475" s="16" t="str">
        <f aca="false">IF(O475="Squirrel",11,"")</f>
        <v/>
      </c>
      <c r="AG475" s="16" t="str">
        <f aca="false">IF(O475="🐝 Honey Bee",20,"")</f>
        <v/>
      </c>
      <c r="AH475" s="16" t="str">
        <f aca="false">IF(O475="🦆 Duck",12,"")</f>
        <v/>
      </c>
      <c r="AI475" s="16" t="str">
        <f aca="false">IF(O475="🐦 Bird",13,"")</f>
        <v/>
      </c>
      <c r="AJ475" s="41" t="s">
        <v>66</v>
      </c>
      <c r="AK475" s="40"/>
      <c r="AL475" s="42" t="s">
        <v>567</v>
      </c>
      <c r="AM475" s="40" t="s">
        <v>158</v>
      </c>
      <c r="AN475" s="40"/>
    </row>
    <row r="476" customFormat="false" ht="45" hidden="false" customHeight="true" outlineLevel="0" collapsed="false">
      <c r="A476" s="38" t="s">
        <v>558</v>
      </c>
      <c r="B476" s="43" t="n">
        <v>39</v>
      </c>
      <c r="C476" s="32" t="n">
        <f aca="false">B476+IF(H476="IV",-0.2,IF(H476="IP",-0.1,IF(H476="IM",0.1,IF(H476="SC",0.2,IF(H476="IC (cerebral)",-0.3,0)))))</f>
        <v>39.1</v>
      </c>
      <c r="D476" s="33" t="n">
        <f aca="false">VALUE(MID(AJ476,1,FIND(" ",AJ476)))</f>
        <v>0.5</v>
      </c>
      <c r="E476" s="34" t="n">
        <f aca="false">IF(G476="LD50 (median)",1,IF(G476="LDLo (lowest)",0,IF(G476="LD",-1,"")))</f>
        <v>1</v>
      </c>
      <c r="F476" s="34" t="n">
        <f aca="false">IF(O476="🐀 Rat",1,IF(O476="🐭 Mouse",2,IF(O476="🐕 Dog",3,IF(O476="🐵 Monkey",5,IF(O476="🐈 Cat",4,IF(O476="🐇 Rabbit",6,IF(O476="🕊 Pigeon",7,IF(O476="🐹 Guinea Pig",8,IF(O476="🐔 Chicken",9,IF(O476="🐸 Frog",10,IF(O476="🍼 Mammal",10,0)))))))))))</f>
        <v>2</v>
      </c>
      <c r="G476" s="39" t="s">
        <v>47</v>
      </c>
      <c r="H476" s="39" t="s">
        <v>17</v>
      </c>
      <c r="I476" s="14" t="str">
        <f aca="false">IF(H476="IC",-0.3,"")</f>
        <v/>
      </c>
      <c r="J476" s="14" t="str">
        <f aca="false">IF(H476="IV",-0.2,"")</f>
        <v/>
      </c>
      <c r="K476" s="14" t="str">
        <f aca="false">IF(H476="IP",-0.1,"")</f>
        <v/>
      </c>
      <c r="L476" s="14" t="n">
        <f aca="false">IF(H476="IM",0.1,"")</f>
        <v>0.1</v>
      </c>
      <c r="M476" s="14" t="str">
        <f aca="false">IF(H476="SC",0.2,"")</f>
        <v/>
      </c>
      <c r="N476" s="15" t="str">
        <f aca="false">IF(H476="???",0.2,"")</f>
        <v/>
      </c>
      <c r="O476" s="40" t="s">
        <v>22</v>
      </c>
      <c r="P476" s="17" t="str">
        <f aca="false">IF(SUM(Q476:AI476)&gt;0,"",IF(SUM(Q476:AI476)=0,IF(O476&gt;0,1,"")))</f>
        <v/>
      </c>
      <c r="Q476" s="16" t="n">
        <f aca="false">IF(O476="🐭 Mouse",2,"")</f>
        <v>2</v>
      </c>
      <c r="R476" s="16" t="str">
        <f aca="false">IF(O476="🕊 Pigeon",7,"")</f>
        <v/>
      </c>
      <c r="S476" s="16" t="str">
        <f aca="false">IF(O476="🐇 Rabbit",6,"")</f>
        <v/>
      </c>
      <c r="T476" s="16" t="str">
        <f aca="false">IF(O476="🍼 Mammal",16,"")</f>
        <v/>
      </c>
      <c r="U476" s="16" t="str">
        <f aca="false">IF(O476="🐀 Rat",1,"")</f>
        <v/>
      </c>
      <c r="V476" s="16" t="str">
        <f aca="false">IF(O476="🐕 Dog",3,"")</f>
        <v/>
      </c>
      <c r="W476" s="16" t="str">
        <f aca="false">IF(O476="🐹 Guinea Pig",8,"")</f>
        <v/>
      </c>
      <c r="X476" s="16" t="str">
        <f aca="false">IF(O476="🐔 Chicken",9,"")</f>
        <v/>
      </c>
      <c r="Y476" s="16" t="str">
        <f aca="false">IF(O476="🐵 Monkey",5,"")</f>
        <v/>
      </c>
      <c r="Z476" s="16" t="str">
        <f aca="false">IF(O476="🐸 Frog",10,"")</f>
        <v/>
      </c>
      <c r="AA476" s="16" t="str">
        <f aca="false">IF(O476="🐈 Cat",4,"")</f>
        <v/>
      </c>
      <c r="AB476" s="16" t="str">
        <f aca="false">IF(O476="Gecko",15,"")</f>
        <v/>
      </c>
      <c r="AC476" s="16" t="str">
        <f aca="false">IF(O476="Skink",14,"")</f>
        <v/>
      </c>
      <c r="AD476" s="16" t="str">
        <f aca="false">IF(O476="🐄 Cattle",17,"")</f>
        <v/>
      </c>
      <c r="AE476" s="16" t="str">
        <f aca="false">IF(O476="🐷 Pig",19,"")</f>
        <v/>
      </c>
      <c r="AF476" s="16" t="str">
        <f aca="false">IF(O476="Squirrel",11,"")</f>
        <v/>
      </c>
      <c r="AG476" s="16" t="str">
        <f aca="false">IF(O476="🐝 Honey Bee",20,"")</f>
        <v/>
      </c>
      <c r="AH476" s="16" t="str">
        <f aca="false">IF(O476="🦆 Duck",12,"")</f>
        <v/>
      </c>
      <c r="AI476" s="16" t="str">
        <f aca="false">IF(O476="🐦 Bird",13,"")</f>
        <v/>
      </c>
      <c r="AJ476" s="41" t="s">
        <v>66</v>
      </c>
      <c r="AK476" s="40" t="s">
        <v>568</v>
      </c>
      <c r="AL476" s="42" t="s">
        <v>50</v>
      </c>
      <c r="AM476" s="40" t="s">
        <v>51</v>
      </c>
      <c r="AN476" s="40"/>
    </row>
    <row r="477" customFormat="false" ht="30" hidden="false" customHeight="true" outlineLevel="0" collapsed="false">
      <c r="A477" s="38" t="s">
        <v>558</v>
      </c>
      <c r="B477" s="43" t="n">
        <v>39</v>
      </c>
      <c r="C477" s="32" t="n">
        <f aca="false">B477+IF(H477="IV",-0.2,IF(H477="IP",-0.1,IF(H477="IM",0.1,IF(H477="SC",0.2,IF(H477="IC (cerebral)",-0.3,0)))))</f>
        <v>38.9</v>
      </c>
      <c r="D477" s="33" t="n">
        <f aca="false">VALUE(MID(AJ477,1,FIND(" ",AJ477)))</f>
        <v>10</v>
      </c>
      <c r="E477" s="34" t="n">
        <f aca="false">IF(G477="LD50 (median)",1,IF(G477="LDLo (lowest)",0,IF(G477="LD",-1,"")))</f>
        <v>0</v>
      </c>
      <c r="F477" s="34" t="n">
        <f aca="false">IF(O477="🐀 Rat",1,IF(O477="🐭 Mouse",2,IF(O477="🐕 Dog",3,IF(O477="🐵 Monkey",5,IF(O477="🐈 Cat",4,IF(O477="🐇 Rabbit",6,IF(O477="🕊 Pigeon",7,IF(O477="🐹 Guinea Pig",8,IF(O477="🐔 Chicken",9,IF(O477="🐸 Frog",10,IF(O477="🍼 Mammal",10,0)))))))))))</f>
        <v>10</v>
      </c>
      <c r="G477" s="39" t="s">
        <v>53</v>
      </c>
      <c r="H477" s="39" t="s">
        <v>16</v>
      </c>
      <c r="I477" s="14" t="str">
        <f aca="false">IF(H477="IC",-0.3,"")</f>
        <v/>
      </c>
      <c r="J477" s="14" t="str">
        <f aca="false">IF(H477="IV",-0.2,"")</f>
        <v/>
      </c>
      <c r="K477" s="14" t="n">
        <f aca="false">IF(H477="IP",-0.1,"")</f>
        <v>-0.1</v>
      </c>
      <c r="L477" s="14" t="str">
        <f aca="false">IF(H477="IM",0.1,"")</f>
        <v/>
      </c>
      <c r="M477" s="14" t="str">
        <f aca="false">IF(H477="SC",0.2,"")</f>
        <v/>
      </c>
      <c r="N477" s="15" t="str">
        <f aca="false">IF(H477="???",0.2,"")</f>
        <v/>
      </c>
      <c r="O477" s="40" t="s">
        <v>31</v>
      </c>
      <c r="P477" s="17" t="str">
        <f aca="false">IF(SUM(Q477:AI477)&gt;0,"",IF(SUM(Q477:AI477)=0,IF(O477&gt;0,1,"")))</f>
        <v/>
      </c>
      <c r="Q477" s="16" t="str">
        <f aca="false">IF(O477="🐭 Mouse",2,"")</f>
        <v/>
      </c>
      <c r="R477" s="16" t="str">
        <f aca="false">IF(O477="🕊 Pigeon",7,"")</f>
        <v/>
      </c>
      <c r="S477" s="16" t="str">
        <f aca="false">IF(O477="🐇 Rabbit",6,"")</f>
        <v/>
      </c>
      <c r="T477" s="16" t="str">
        <f aca="false">IF(O477="🍼 Mammal",16,"")</f>
        <v/>
      </c>
      <c r="U477" s="16" t="str">
        <f aca="false">IF(O477="🐀 Rat",1,"")</f>
        <v/>
      </c>
      <c r="V477" s="16" t="str">
        <f aca="false">IF(O477="🐕 Dog",3,"")</f>
        <v/>
      </c>
      <c r="W477" s="16" t="str">
        <f aca="false">IF(O477="🐹 Guinea Pig",8,"")</f>
        <v/>
      </c>
      <c r="X477" s="16" t="str">
        <f aca="false">IF(O477="🐔 Chicken",9,"")</f>
        <v/>
      </c>
      <c r="Y477" s="16" t="str">
        <f aca="false">IF(O477="🐵 Monkey",5,"")</f>
        <v/>
      </c>
      <c r="Z477" s="16" t="n">
        <f aca="false">IF(O477="🐸 Frog",10,"")</f>
        <v>10</v>
      </c>
      <c r="AA477" s="16" t="str">
        <f aca="false">IF(O477="🐈 Cat",4,"")</f>
        <v/>
      </c>
      <c r="AB477" s="16" t="str">
        <f aca="false">IF(O477="Gecko",15,"")</f>
        <v/>
      </c>
      <c r="AC477" s="16" t="str">
        <f aca="false">IF(O477="Skink",14,"")</f>
        <v/>
      </c>
      <c r="AD477" s="16" t="str">
        <f aca="false">IF(O477="🐄 Cattle",17,"")</f>
        <v/>
      </c>
      <c r="AE477" s="16" t="str">
        <f aca="false">IF(O477="🐷 Pig",19,"")</f>
        <v/>
      </c>
      <c r="AF477" s="16" t="str">
        <f aca="false">IF(O477="Squirrel",11,"")</f>
        <v/>
      </c>
      <c r="AG477" s="16" t="str">
        <f aca="false">IF(O477="🐝 Honey Bee",20,"")</f>
        <v/>
      </c>
      <c r="AH477" s="16" t="str">
        <f aca="false">IF(O477="🦆 Duck",12,"")</f>
        <v/>
      </c>
      <c r="AI477" s="16" t="str">
        <f aca="false">IF(O477="🐦 Bird",13,"")</f>
        <v/>
      </c>
      <c r="AJ477" s="41" t="s">
        <v>323</v>
      </c>
      <c r="AK477" s="40" t="s">
        <v>560</v>
      </c>
      <c r="AL477" s="42" t="s">
        <v>50</v>
      </c>
      <c r="AM477" s="40" t="s">
        <v>51</v>
      </c>
      <c r="AN477" s="40"/>
    </row>
    <row r="478" customFormat="false" ht="15.75" hidden="false" customHeight="false" outlineLevel="0" collapsed="false">
      <c r="C478" s="32"/>
      <c r="D478" s="33"/>
      <c r="E478" s="34"/>
      <c r="F478" s="34"/>
      <c r="G478" s="0"/>
      <c r="H478" s="0"/>
      <c r="I478" s="14" t="str">
        <f aca="false">IF(H478="IC",-0.3,"")</f>
        <v/>
      </c>
      <c r="J478" s="14" t="str">
        <f aca="false">IF(H478="IV",-0.2,"")</f>
        <v/>
      </c>
      <c r="K478" s="14" t="str">
        <f aca="false">IF(H478="IP",-0.1,"")</f>
        <v/>
      </c>
      <c r="L478" s="14" t="str">
        <f aca="false">IF(H478="IM",0.1,"")</f>
        <v/>
      </c>
      <c r="M478" s="14" t="str">
        <f aca="false">IF(H478="SC",0.2,"")</f>
        <v/>
      </c>
      <c r="N478" s="15" t="str">
        <f aca="false">IF(H478="???",0.2,"")</f>
        <v/>
      </c>
      <c r="O478" s="0"/>
      <c r="P478" s="17" t="str">
        <f aca="false">IF(SUM(Q478:AI478)&gt;0,"",IF(SUM(Q478:AI478)=0,IF(O478&gt;0,1,"")))</f>
        <v/>
      </c>
      <c r="Q478" s="16" t="str">
        <f aca="false">IF(O478="🐭 Mouse",2,"")</f>
        <v/>
      </c>
      <c r="R478" s="16" t="str">
        <f aca="false">IF(O478="🕊 Pigeon",7,"")</f>
        <v/>
      </c>
      <c r="S478" s="16" t="str">
        <f aca="false">IF(O478="🐇 Rabbit",6,"")</f>
        <v/>
      </c>
      <c r="T478" s="16" t="str">
        <f aca="false">IF(O478="🍼 Mammal",16,"")</f>
        <v/>
      </c>
      <c r="U478" s="16" t="str">
        <f aca="false">IF(O478="🐀 Rat",1,"")</f>
        <v/>
      </c>
      <c r="V478" s="16" t="str">
        <f aca="false">IF(O478="🐕 Dog",3,"")</f>
        <v/>
      </c>
      <c r="W478" s="16" t="str">
        <f aca="false">IF(O478="🐹 Guinea Pig",8,"")</f>
        <v/>
      </c>
      <c r="X478" s="16" t="str">
        <f aca="false">IF(O478="🐔 Chicken",9,"")</f>
        <v/>
      </c>
      <c r="Y478" s="16" t="str">
        <f aca="false">IF(O478="🐵 Monkey",5,"")</f>
        <v/>
      </c>
      <c r="Z478" s="16" t="str">
        <f aca="false">IF(O478="🐸 Frog",10,"")</f>
        <v/>
      </c>
      <c r="AA478" s="16" t="str">
        <f aca="false">IF(O478="🐈 Cat",4,"")</f>
        <v/>
      </c>
      <c r="AB478" s="16" t="str">
        <f aca="false">IF(O478="Gecko",15,"")</f>
        <v/>
      </c>
      <c r="AC478" s="16" t="str">
        <f aca="false">IF(O478="Skink",14,"")</f>
        <v/>
      </c>
      <c r="AD478" s="16" t="str">
        <f aca="false">IF(O478="🐄 Cattle",17,"")</f>
        <v/>
      </c>
      <c r="AE478" s="16" t="str">
        <f aca="false">IF(O478="🐷 Pig",19,"")</f>
        <v/>
      </c>
      <c r="AF478" s="16" t="str">
        <f aca="false">IF(O478="Squirrel",11,"")</f>
        <v/>
      </c>
      <c r="AG478" s="16" t="str">
        <f aca="false">IF(O478="🐝 Honey Bee",20,"")</f>
        <v/>
      </c>
      <c r="AH478" s="16" t="str">
        <f aca="false">IF(O478="🦆 Duck",12,"")</f>
        <v/>
      </c>
      <c r="AI478" s="16" t="str">
        <f aca="false">IF(O478="🐦 Bird",13,"")</f>
        <v/>
      </c>
      <c r="AJ478" s="0"/>
      <c r="AK478" s="0"/>
      <c r="AL478" s="0"/>
      <c r="AM478" s="0"/>
      <c r="AN478" s="0"/>
    </row>
    <row r="479" customFormat="false" ht="15" hidden="false" customHeight="true" outlineLevel="0" collapsed="false">
      <c r="A479" s="38" t="s">
        <v>569</v>
      </c>
      <c r="B479" s="38" t="n">
        <v>40</v>
      </c>
      <c r="C479" s="32" t="n">
        <f aca="false">B479+IF(H479="IV",-0.2,IF(H479="IP",-0.1,IF(H479="IM",0.1,IF(H479="SC",0.2,IF(H479="IC (cerebral)",-0.3,0)))))</f>
        <v>39.8</v>
      </c>
      <c r="D479" s="33" t="n">
        <f aca="false">VALUE(MID(AJ479,1,FIND(" ",AJ479)))</f>
        <v>0.224</v>
      </c>
      <c r="E479" s="34" t="n">
        <f aca="false">IF(G479="LD50 (median)",1,IF(G479="LDLo (lowest)",0,IF(G479="LD",-1,"")))</f>
        <v>1</v>
      </c>
      <c r="F479" s="34" t="n">
        <f aca="false">IF(O479="🐀 Rat",1,IF(O479="🐭 Mouse",2,IF(O479="🐕 Dog",3,IF(O479="🐵 Monkey",5,IF(O479="🐈 Cat",4,IF(O479="🐇 Rabbit",6,IF(O479="🕊 Pigeon",7,IF(O479="🐹 Guinea Pig",8,IF(O479="🐔 Chicken",9,IF(O479="🐸 Frog",10,IF(O479="🍼 Mammal",10,0)))))))))))</f>
        <v>2</v>
      </c>
      <c r="G479" s="39" t="s">
        <v>47</v>
      </c>
      <c r="H479" s="39" t="s">
        <v>15</v>
      </c>
      <c r="I479" s="14" t="str">
        <f aca="false">IF(H479="IC",-0.3,"")</f>
        <v/>
      </c>
      <c r="J479" s="14" t="n">
        <f aca="false">IF(H479="IV",-0.2,"")</f>
        <v>-0.2</v>
      </c>
      <c r="K479" s="14" t="str">
        <f aca="false">IF(H479="IP",-0.1,"")</f>
        <v/>
      </c>
      <c r="L479" s="14" t="str">
        <f aca="false">IF(H479="IM",0.1,"")</f>
        <v/>
      </c>
      <c r="M479" s="14" t="str">
        <f aca="false">IF(H479="SC",0.2,"")</f>
        <v/>
      </c>
      <c r="N479" s="15" t="str">
        <f aca="false">IF(H479="???",0.2,"")</f>
        <v/>
      </c>
      <c r="O479" s="40" t="s">
        <v>22</v>
      </c>
      <c r="P479" s="17" t="str">
        <f aca="false">IF(SUM(Q479:AI479)&gt;0,"",IF(SUM(Q479:AI479)=0,IF(O479&gt;0,1,"")))</f>
        <v/>
      </c>
      <c r="Q479" s="16" t="n">
        <f aca="false">IF(O479="🐭 Mouse",2,"")</f>
        <v>2</v>
      </c>
      <c r="R479" s="16" t="str">
        <f aca="false">IF(O479="🕊 Pigeon",7,"")</f>
        <v/>
      </c>
      <c r="S479" s="16" t="str">
        <f aca="false">IF(O479="🐇 Rabbit",6,"")</f>
        <v/>
      </c>
      <c r="T479" s="16" t="str">
        <f aca="false">IF(O479="🍼 Mammal",16,"")</f>
        <v/>
      </c>
      <c r="U479" s="16" t="str">
        <f aca="false">IF(O479="🐀 Rat",1,"")</f>
        <v/>
      </c>
      <c r="V479" s="16" t="str">
        <f aca="false">IF(O479="🐕 Dog",3,"")</f>
        <v/>
      </c>
      <c r="W479" s="16" t="str">
        <f aca="false">IF(O479="🐹 Guinea Pig",8,"")</f>
        <v/>
      </c>
      <c r="X479" s="16" t="str">
        <f aca="false">IF(O479="🐔 Chicken",9,"")</f>
        <v/>
      </c>
      <c r="Y479" s="16" t="str">
        <f aca="false">IF(O479="🐵 Monkey",5,"")</f>
        <v/>
      </c>
      <c r="Z479" s="16" t="str">
        <f aca="false">IF(O479="🐸 Frog",10,"")</f>
        <v/>
      </c>
      <c r="AA479" s="16" t="str">
        <f aca="false">IF(O479="🐈 Cat",4,"")</f>
        <v/>
      </c>
      <c r="AB479" s="16" t="str">
        <f aca="false">IF(O479="Gecko",15,"")</f>
        <v/>
      </c>
      <c r="AC479" s="16" t="str">
        <f aca="false">IF(O479="Skink",14,"")</f>
        <v/>
      </c>
      <c r="AD479" s="16" t="str">
        <f aca="false">IF(O479="🐄 Cattle",17,"")</f>
        <v/>
      </c>
      <c r="AE479" s="16" t="str">
        <f aca="false">IF(O479="🐷 Pig",19,"")</f>
        <v/>
      </c>
      <c r="AF479" s="16" t="str">
        <f aca="false">IF(O479="Squirrel",11,"")</f>
        <v/>
      </c>
      <c r="AG479" s="16" t="str">
        <f aca="false">IF(O479="🐝 Honey Bee",20,"")</f>
        <v/>
      </c>
      <c r="AH479" s="16" t="str">
        <f aca="false">IF(O479="🦆 Duck",12,"")</f>
        <v/>
      </c>
      <c r="AI479" s="16" t="str">
        <f aca="false">IF(O479="🐦 Bird",13,"")</f>
        <v/>
      </c>
      <c r="AJ479" s="41" t="s">
        <v>570</v>
      </c>
      <c r="AK479" s="40" t="s">
        <v>397</v>
      </c>
      <c r="AL479" s="42" t="s">
        <v>50</v>
      </c>
      <c r="AM479" s="40" t="s">
        <v>51</v>
      </c>
      <c r="AN479" s="40"/>
    </row>
    <row r="480" customFormat="false" ht="30" hidden="false" customHeight="true" outlineLevel="0" collapsed="false">
      <c r="A480" s="38" t="s">
        <v>571</v>
      </c>
      <c r="B480" s="38" t="n">
        <v>41</v>
      </c>
      <c r="C480" s="32" t="n">
        <f aca="false">B480+IF(H480="IV",-0.2,IF(H480="IP",-0.1,IF(H480="IM",0.1,IF(H480="SC",0.2,IF(H480="IC (cerebral)",-0.3,0)))))</f>
        <v>40.8</v>
      </c>
      <c r="D480" s="33" t="n">
        <f aca="false">VALUE(MID(AJ480,1,FIND(" ",AJ480)))</f>
        <v>0.23</v>
      </c>
      <c r="E480" s="34" t="n">
        <f aca="false">IF(G480="LD50 (median)",1,IF(G480="LDLo (lowest)",0,IF(G480="LD",-1,"")))</f>
        <v>1</v>
      </c>
      <c r="F480" s="34" t="n">
        <f aca="false">IF(O480="🐀 Rat",1,IF(O480="🐭 Mouse",2,IF(O480="🐕 Dog",3,IF(O480="🐵 Monkey",5,IF(O480="🐈 Cat",4,IF(O480="🐇 Rabbit",6,IF(O480="🕊 Pigeon",7,IF(O480="🐹 Guinea Pig",8,IF(O480="🐔 Chicken",9,IF(O480="🐸 Frog",10,IF(O480="🍼 Mammal",10,0)))))))))))</f>
        <v>2</v>
      </c>
      <c r="G480" s="39" t="s">
        <v>47</v>
      </c>
      <c r="H480" s="39" t="s">
        <v>15</v>
      </c>
      <c r="I480" s="14" t="str">
        <f aca="false">IF(H480="IC",-0.3,"")</f>
        <v/>
      </c>
      <c r="J480" s="14" t="n">
        <f aca="false">IF(H480="IV",-0.2,"")</f>
        <v>-0.2</v>
      </c>
      <c r="K480" s="14" t="str">
        <f aca="false">IF(H480="IP",-0.1,"")</f>
        <v/>
      </c>
      <c r="L480" s="14" t="str">
        <f aca="false">IF(H480="IM",0.1,"")</f>
        <v/>
      </c>
      <c r="M480" s="14" t="str">
        <f aca="false">IF(H480="SC",0.2,"")</f>
        <v/>
      </c>
      <c r="N480" s="15" t="str">
        <f aca="false">IF(H480="???",0.2,"")</f>
        <v/>
      </c>
      <c r="O480" s="40" t="s">
        <v>22</v>
      </c>
      <c r="P480" s="17" t="str">
        <f aca="false">IF(SUM(Q480:AI480)&gt;0,"",IF(SUM(Q480:AI480)=0,IF(O480&gt;0,1,"")))</f>
        <v/>
      </c>
      <c r="Q480" s="16" t="n">
        <f aca="false">IF(O480="🐭 Mouse",2,"")</f>
        <v>2</v>
      </c>
      <c r="R480" s="16" t="str">
        <f aca="false">IF(O480="🕊 Pigeon",7,"")</f>
        <v/>
      </c>
      <c r="S480" s="16" t="str">
        <f aca="false">IF(O480="🐇 Rabbit",6,"")</f>
        <v/>
      </c>
      <c r="T480" s="16" t="str">
        <f aca="false">IF(O480="🍼 Mammal",16,"")</f>
        <v/>
      </c>
      <c r="U480" s="16" t="str">
        <f aca="false">IF(O480="🐀 Rat",1,"")</f>
        <v/>
      </c>
      <c r="V480" s="16" t="str">
        <f aca="false">IF(O480="🐕 Dog",3,"")</f>
        <v/>
      </c>
      <c r="W480" s="16" t="str">
        <f aca="false">IF(O480="🐹 Guinea Pig",8,"")</f>
        <v/>
      </c>
      <c r="X480" s="16" t="str">
        <f aca="false">IF(O480="🐔 Chicken",9,"")</f>
        <v/>
      </c>
      <c r="Y480" s="16" t="str">
        <f aca="false">IF(O480="🐵 Monkey",5,"")</f>
        <v/>
      </c>
      <c r="Z480" s="16" t="str">
        <f aca="false">IF(O480="🐸 Frog",10,"")</f>
        <v/>
      </c>
      <c r="AA480" s="16" t="str">
        <f aca="false">IF(O480="🐈 Cat",4,"")</f>
        <v/>
      </c>
      <c r="AB480" s="16" t="str">
        <f aca="false">IF(O480="Gecko",15,"")</f>
        <v/>
      </c>
      <c r="AC480" s="16" t="str">
        <f aca="false">IF(O480="Skink",14,"")</f>
        <v/>
      </c>
      <c r="AD480" s="16" t="str">
        <f aca="false">IF(O480="🐄 Cattle",17,"")</f>
        <v/>
      </c>
      <c r="AE480" s="16" t="str">
        <f aca="false">IF(O480="🐷 Pig",19,"")</f>
        <v/>
      </c>
      <c r="AF480" s="16" t="str">
        <f aca="false">IF(O480="Squirrel",11,"")</f>
        <v/>
      </c>
      <c r="AG480" s="16" t="str">
        <f aca="false">IF(O480="🐝 Honey Bee",20,"")</f>
        <v/>
      </c>
      <c r="AH480" s="16" t="str">
        <f aca="false">IF(O480="🦆 Duck",12,"")</f>
        <v/>
      </c>
      <c r="AI480" s="16" t="str">
        <f aca="false">IF(O480="🐦 Bird",13,"")</f>
        <v/>
      </c>
      <c r="AJ480" s="41" t="s">
        <v>159</v>
      </c>
      <c r="AK480" s="40" t="s">
        <v>572</v>
      </c>
      <c r="AL480" s="42" t="s">
        <v>50</v>
      </c>
      <c r="AM480" s="40" t="s">
        <v>158</v>
      </c>
      <c r="AN480" s="40"/>
    </row>
    <row r="481" customFormat="false" ht="30" hidden="false" customHeight="true" outlineLevel="0" collapsed="false">
      <c r="A481" s="38" t="s">
        <v>569</v>
      </c>
      <c r="B481" s="38" t="n">
        <v>40</v>
      </c>
      <c r="C481" s="32" t="n">
        <f aca="false">B481+IF(H481="IV",-0.2,IF(H481="IP",-0.1,IF(H481="IM",0.1,IF(H481="SC",0.2,IF(H481="IC (cerebral)",-0.3,0)))))</f>
        <v>39.8</v>
      </c>
      <c r="D481" s="33" t="n">
        <f aca="false">VALUE(MID(AJ481,1,FIND(" ",AJ481)))</f>
        <v>0.4</v>
      </c>
      <c r="E481" s="34" t="n">
        <f aca="false">IF(G481="LD50 (median)",1,IF(G481="LDLo (lowest)",0,IF(G481="LD",-1,"")))</f>
        <v>1</v>
      </c>
      <c r="F481" s="34" t="n">
        <f aca="false">IF(O481="🐀 Rat",1,IF(O481="🐭 Mouse",2,IF(O481="🐕 Dog",3,IF(O481="🐵 Monkey",5,IF(O481="🐈 Cat",4,IF(O481="🐇 Rabbit",6,IF(O481="🕊 Pigeon",7,IF(O481="🐹 Guinea Pig",8,IF(O481="🐔 Chicken",9,IF(O481="🐸 Frog",10,IF(O481="🍼 Mammal",10,0)))))))))))</f>
        <v>2</v>
      </c>
      <c r="G481" s="39" t="s">
        <v>47</v>
      </c>
      <c r="H481" s="39" t="s">
        <v>15</v>
      </c>
      <c r="I481" s="14" t="str">
        <f aca="false">IF(H481="IC",-0.3,"")</f>
        <v/>
      </c>
      <c r="J481" s="14" t="n">
        <f aca="false">IF(H481="IV",-0.2,"")</f>
        <v>-0.2</v>
      </c>
      <c r="K481" s="14" t="str">
        <f aca="false">IF(H481="IP",-0.1,"")</f>
        <v/>
      </c>
      <c r="L481" s="14" t="str">
        <f aca="false">IF(H481="IM",0.1,"")</f>
        <v/>
      </c>
      <c r="M481" s="14" t="str">
        <f aca="false">IF(H481="SC",0.2,"")</f>
        <v/>
      </c>
      <c r="N481" s="15" t="str">
        <f aca="false">IF(H481="???",0.2,"")</f>
        <v/>
      </c>
      <c r="O481" s="40" t="s">
        <v>22</v>
      </c>
      <c r="P481" s="17" t="str">
        <f aca="false">IF(SUM(Q481:AI481)&gt;0,"",IF(SUM(Q481:AI481)=0,IF(O481&gt;0,1,"")))</f>
        <v/>
      </c>
      <c r="Q481" s="16" t="n">
        <f aca="false">IF(O481="🐭 Mouse",2,"")</f>
        <v>2</v>
      </c>
      <c r="R481" s="16" t="str">
        <f aca="false">IF(O481="🕊 Pigeon",7,"")</f>
        <v/>
      </c>
      <c r="S481" s="16" t="str">
        <f aca="false">IF(O481="🐇 Rabbit",6,"")</f>
        <v/>
      </c>
      <c r="T481" s="16" t="str">
        <f aca="false">IF(O481="🍼 Mammal",16,"")</f>
        <v/>
      </c>
      <c r="U481" s="16" t="str">
        <f aca="false">IF(O481="🐀 Rat",1,"")</f>
        <v/>
      </c>
      <c r="V481" s="16" t="str">
        <f aca="false">IF(O481="🐕 Dog",3,"")</f>
        <v/>
      </c>
      <c r="W481" s="16" t="str">
        <f aca="false">IF(O481="🐹 Guinea Pig",8,"")</f>
        <v/>
      </c>
      <c r="X481" s="16" t="str">
        <f aca="false">IF(O481="🐔 Chicken",9,"")</f>
        <v/>
      </c>
      <c r="Y481" s="16" t="str">
        <f aca="false">IF(O481="🐵 Monkey",5,"")</f>
        <v/>
      </c>
      <c r="Z481" s="16" t="str">
        <f aca="false">IF(O481="🐸 Frog",10,"")</f>
        <v/>
      </c>
      <c r="AA481" s="16" t="str">
        <f aca="false">IF(O481="🐈 Cat",4,"")</f>
        <v/>
      </c>
      <c r="AB481" s="16" t="str">
        <f aca="false">IF(O481="Gecko",15,"")</f>
        <v/>
      </c>
      <c r="AC481" s="16" t="str">
        <f aca="false">IF(O481="Skink",14,"")</f>
        <v/>
      </c>
      <c r="AD481" s="16" t="str">
        <f aca="false">IF(O481="🐄 Cattle",17,"")</f>
        <v/>
      </c>
      <c r="AE481" s="16" t="str">
        <f aca="false">IF(O481="🐷 Pig",19,"")</f>
        <v/>
      </c>
      <c r="AF481" s="16" t="str">
        <f aca="false">IF(O481="Squirrel",11,"")</f>
        <v/>
      </c>
      <c r="AG481" s="16" t="str">
        <f aca="false">IF(O481="🐝 Honey Bee",20,"")</f>
        <v/>
      </c>
      <c r="AH481" s="16" t="str">
        <f aca="false">IF(O481="🦆 Duck",12,"")</f>
        <v/>
      </c>
      <c r="AI481" s="16" t="str">
        <f aca="false">IF(O481="🐦 Bird",13,"")</f>
        <v/>
      </c>
      <c r="AJ481" s="41" t="s">
        <v>198</v>
      </c>
      <c r="AK481" s="40"/>
      <c r="AL481" s="42" t="s">
        <v>105</v>
      </c>
      <c r="AM481" s="40" t="s">
        <v>59</v>
      </c>
      <c r="AN481" s="40" t="s">
        <v>573</v>
      </c>
    </row>
    <row r="482" customFormat="false" ht="30" hidden="false" customHeight="true" outlineLevel="0" collapsed="false">
      <c r="A482" s="38" t="s">
        <v>571</v>
      </c>
      <c r="B482" s="38" t="n">
        <v>41</v>
      </c>
      <c r="C482" s="32" t="n">
        <f aca="false">B482+IF(H482="IV",-0.2,IF(H482="IP",-0.1,IF(H482="IM",0.1,IF(H482="SC",0.2,IF(H482="IC (cerebral)",-0.3,0)))))</f>
        <v>40.9</v>
      </c>
      <c r="D482" s="33" t="n">
        <f aca="false">VALUE(MID(AJ482,1,FIND(" ",AJ482)))</f>
        <v>0.52</v>
      </c>
      <c r="E482" s="34" t="n">
        <f aca="false">IF(G482="LD50 (median)",1,IF(G482="LDLo (lowest)",0,IF(G482="LD",-1,"")))</f>
        <v>1</v>
      </c>
      <c r="F482" s="34" t="n">
        <f aca="false">IF(O482="🐀 Rat",1,IF(O482="🐭 Mouse",2,IF(O482="🐕 Dog",3,IF(O482="🐵 Monkey",5,IF(O482="🐈 Cat",4,IF(O482="🐇 Rabbit",6,IF(O482="🕊 Pigeon",7,IF(O482="🐹 Guinea Pig",8,IF(O482="🐔 Chicken",9,IF(O482="🐸 Frog",10,IF(O482="🍼 Mammal",10,0)))))))))))</f>
        <v>2</v>
      </c>
      <c r="G482" s="39" t="s">
        <v>47</v>
      </c>
      <c r="H482" s="39" t="s">
        <v>16</v>
      </c>
      <c r="I482" s="14" t="str">
        <f aca="false">IF(H482="IC",-0.3,"")</f>
        <v/>
      </c>
      <c r="J482" s="14" t="str">
        <f aca="false">IF(H482="IV",-0.2,"")</f>
        <v/>
      </c>
      <c r="K482" s="14" t="n">
        <f aca="false">IF(H482="IP",-0.1,"")</f>
        <v>-0.1</v>
      </c>
      <c r="L482" s="14" t="str">
        <f aca="false">IF(H482="IM",0.1,"")</f>
        <v/>
      </c>
      <c r="M482" s="14" t="str">
        <f aca="false">IF(H482="SC",0.2,"")</f>
        <v/>
      </c>
      <c r="N482" s="15" t="str">
        <f aca="false">IF(H482="???",0.2,"")</f>
        <v/>
      </c>
      <c r="O482" s="40" t="s">
        <v>22</v>
      </c>
      <c r="P482" s="17" t="str">
        <f aca="false">IF(SUM(Q482:AI482)&gt;0,"",IF(SUM(Q482:AI482)=0,IF(O482&gt;0,1,"")))</f>
        <v/>
      </c>
      <c r="Q482" s="16" t="n">
        <f aca="false">IF(O482="🐭 Mouse",2,"")</f>
        <v>2</v>
      </c>
      <c r="R482" s="16" t="str">
        <f aca="false">IF(O482="🕊 Pigeon",7,"")</f>
        <v/>
      </c>
      <c r="S482" s="16" t="str">
        <f aca="false">IF(O482="🐇 Rabbit",6,"")</f>
        <v/>
      </c>
      <c r="T482" s="16" t="str">
        <f aca="false">IF(O482="🍼 Mammal",16,"")</f>
        <v/>
      </c>
      <c r="U482" s="16" t="str">
        <f aca="false">IF(O482="🐀 Rat",1,"")</f>
        <v/>
      </c>
      <c r="V482" s="16" t="str">
        <f aca="false">IF(O482="🐕 Dog",3,"")</f>
        <v/>
      </c>
      <c r="W482" s="16" t="str">
        <f aca="false">IF(O482="🐹 Guinea Pig",8,"")</f>
        <v/>
      </c>
      <c r="X482" s="16" t="str">
        <f aca="false">IF(O482="🐔 Chicken",9,"")</f>
        <v/>
      </c>
      <c r="Y482" s="16" t="str">
        <f aca="false">IF(O482="🐵 Monkey",5,"")</f>
        <v/>
      </c>
      <c r="Z482" s="16" t="str">
        <f aca="false">IF(O482="🐸 Frog",10,"")</f>
        <v/>
      </c>
      <c r="AA482" s="16" t="str">
        <f aca="false">IF(O482="🐈 Cat",4,"")</f>
        <v/>
      </c>
      <c r="AB482" s="16" t="str">
        <f aca="false">IF(O482="Gecko",15,"")</f>
        <v/>
      </c>
      <c r="AC482" s="16" t="str">
        <f aca="false">IF(O482="Skink",14,"")</f>
        <v/>
      </c>
      <c r="AD482" s="16" t="str">
        <f aca="false">IF(O482="🐄 Cattle",17,"")</f>
        <v/>
      </c>
      <c r="AE482" s="16" t="str">
        <f aca="false">IF(O482="🐷 Pig",19,"")</f>
        <v/>
      </c>
      <c r="AF482" s="16" t="str">
        <f aca="false">IF(O482="Squirrel",11,"")</f>
        <v/>
      </c>
      <c r="AG482" s="16" t="str">
        <f aca="false">IF(O482="🐝 Honey Bee",20,"")</f>
        <v/>
      </c>
      <c r="AH482" s="16" t="str">
        <f aca="false">IF(O482="🦆 Duck",12,"")</f>
        <v/>
      </c>
      <c r="AI482" s="16" t="str">
        <f aca="false">IF(O482="🐦 Bird",13,"")</f>
        <v/>
      </c>
      <c r="AJ482" s="41" t="s">
        <v>574</v>
      </c>
      <c r="AK482" s="40" t="s">
        <v>65</v>
      </c>
      <c r="AL482" s="42" t="s">
        <v>50</v>
      </c>
      <c r="AM482" s="40" t="s">
        <v>51</v>
      </c>
      <c r="AN482" s="40"/>
    </row>
    <row r="483" customFormat="false" ht="30.75" hidden="false" customHeight="false" outlineLevel="0" collapsed="false">
      <c r="A483" s="50" t="s">
        <v>571</v>
      </c>
      <c r="B483" s="50" t="n">
        <v>41</v>
      </c>
      <c r="C483" s="32" t="n">
        <f aca="false">B483+IF(H483="IV",-0.2,IF(H483="IP",-0.1,IF(H483="IM",0.1,IF(H483="SC",0.2,IF(H483="IC (cerebral)",-0.3,0)))))</f>
        <v>41.2</v>
      </c>
      <c r="D483" s="33" t="n">
        <f aca="false">VALUE(MID(AJ483,1,FIND(" ",AJ483)))</f>
        <v>1.91</v>
      </c>
      <c r="E483" s="34" t="n">
        <f aca="false">IF(G483="LD50 (median)",1,IF(G483="LDLo (lowest)",0,IF(G483="LD",-1,"")))</f>
        <v>1</v>
      </c>
      <c r="F483" s="34" t="n">
        <f aca="false">IF(O483="🐀 Rat",1,IF(O483="🐭 Mouse",2,IF(O483="🐕 Dog",3,IF(O483="🐵 Monkey",5,IF(O483="🐈 Cat",4,IF(O483="🐇 Rabbit",6,IF(O483="🕊 Pigeon",7,IF(O483="🐹 Guinea Pig",8,IF(O483="🐔 Chicken",9,IF(O483="🐸 Frog",10,IF(O483="🍼 Mammal",10,0)))))))))))</f>
        <v>2</v>
      </c>
      <c r="G483" s="51" t="s">
        <v>47</v>
      </c>
      <c r="H483" s="51" t="s">
        <v>18</v>
      </c>
      <c r="I483" s="14" t="str">
        <f aca="false">IF(H483="IC",-0.3,"")</f>
        <v/>
      </c>
      <c r="J483" s="14" t="str">
        <f aca="false">IF(H483="IV",-0.2,"")</f>
        <v/>
      </c>
      <c r="K483" s="14" t="str">
        <f aca="false">IF(H483="IP",-0.1,"")</f>
        <v/>
      </c>
      <c r="L483" s="14" t="str">
        <f aca="false">IF(H483="IM",0.1,"")</f>
        <v/>
      </c>
      <c r="M483" s="14" t="n">
        <f aca="false">IF(H483="SC",0.2,"")</f>
        <v>0.2</v>
      </c>
      <c r="N483" s="15" t="str">
        <f aca="false">IF(H483="???",0.2,"")</f>
        <v/>
      </c>
      <c r="O483" s="52" t="s">
        <v>22</v>
      </c>
      <c r="P483" s="17" t="str">
        <f aca="false">IF(SUM(Q483:AI483)&gt;0,"",IF(SUM(Q483:AI483)=0,IF(O483&gt;0,1,"")))</f>
        <v/>
      </c>
      <c r="Q483" s="16" t="n">
        <f aca="false">IF(O483="🐭 Mouse",2,"")</f>
        <v>2</v>
      </c>
      <c r="R483" s="16" t="str">
        <f aca="false">IF(O483="🕊 Pigeon",7,"")</f>
        <v/>
      </c>
      <c r="S483" s="16" t="str">
        <f aca="false">IF(O483="🐇 Rabbit",6,"")</f>
        <v/>
      </c>
      <c r="T483" s="16" t="str">
        <f aca="false">IF(O483="🍼 Mammal",16,"")</f>
        <v/>
      </c>
      <c r="U483" s="16" t="str">
        <f aca="false">IF(O483="🐀 Rat",1,"")</f>
        <v/>
      </c>
      <c r="V483" s="16" t="str">
        <f aca="false">IF(O483="🐕 Dog",3,"")</f>
        <v/>
      </c>
      <c r="W483" s="16" t="str">
        <f aca="false">IF(O483="🐹 Guinea Pig",8,"")</f>
        <v/>
      </c>
      <c r="X483" s="16" t="str">
        <f aca="false">IF(O483="🐔 Chicken",9,"")</f>
        <v/>
      </c>
      <c r="Y483" s="16" t="str">
        <f aca="false">IF(O483="🐵 Monkey",5,"")</f>
        <v/>
      </c>
      <c r="Z483" s="16" t="str">
        <f aca="false">IF(O483="🐸 Frog",10,"")</f>
        <v/>
      </c>
      <c r="AA483" s="16" t="str">
        <f aca="false">IF(O483="🐈 Cat",4,"")</f>
        <v/>
      </c>
      <c r="AB483" s="16" t="str">
        <f aca="false">IF(O483="Gecko",15,"")</f>
        <v/>
      </c>
      <c r="AC483" s="16" t="str">
        <f aca="false">IF(O483="Skink",14,"")</f>
        <v/>
      </c>
      <c r="AD483" s="16" t="str">
        <f aca="false">IF(O483="🐄 Cattle",17,"")</f>
        <v/>
      </c>
      <c r="AE483" s="16" t="str">
        <f aca="false">IF(O483="🐷 Pig",19,"")</f>
        <v/>
      </c>
      <c r="AF483" s="16" t="str">
        <f aca="false">IF(O483="Squirrel",11,"")</f>
        <v/>
      </c>
      <c r="AG483" s="16" t="str">
        <f aca="false">IF(O483="🐝 Honey Bee",20,"")</f>
        <v/>
      </c>
      <c r="AH483" s="16" t="str">
        <f aca="false">IF(O483="🦆 Duck",12,"")</f>
        <v/>
      </c>
      <c r="AI483" s="16" t="str">
        <f aca="false">IF(O483="🐦 Bird",13,"")</f>
        <v/>
      </c>
      <c r="AJ483" s="53" t="s">
        <v>427</v>
      </c>
      <c r="AK483" s="52" t="s">
        <v>57</v>
      </c>
      <c r="AL483" s="54" t="s">
        <v>58</v>
      </c>
      <c r="AM483" s="52" t="s">
        <v>59</v>
      </c>
      <c r="AN483" s="52" t="s">
        <v>60</v>
      </c>
    </row>
    <row r="484" customFormat="false" ht="15" hidden="false" customHeight="true" outlineLevel="0" collapsed="false">
      <c r="A484" s="38" t="s">
        <v>569</v>
      </c>
      <c r="B484" s="38" t="n">
        <v>40</v>
      </c>
      <c r="C484" s="32" t="n">
        <f aca="false">B484+IF(H484="IV",-0.2,IF(H484="IP",-0.1,IF(H484="IM",0.1,IF(H484="SC",0.2,IF(H484="IC (cerebral)",-0.3,0)))))</f>
        <v>39.9</v>
      </c>
      <c r="D484" s="33" t="n">
        <f aca="false">VALUE(MID(AJ484,1,FIND(" ",AJ484)))</f>
        <v>2.07</v>
      </c>
      <c r="E484" s="34" t="n">
        <f aca="false">IF(G484="LD50 (median)",1,IF(G484="LDLo (lowest)",0,IF(G484="LD",-1,"")))</f>
        <v>1</v>
      </c>
      <c r="F484" s="34" t="n">
        <f aca="false">IF(O484="🐀 Rat",1,IF(O484="🐭 Mouse",2,IF(O484="🐕 Dog",3,IF(O484="🐵 Monkey",5,IF(O484="🐈 Cat",4,IF(O484="🐇 Rabbit",6,IF(O484="🕊 Pigeon",7,IF(O484="🐹 Guinea Pig",8,IF(O484="🐔 Chicken",9,IF(O484="🐸 Frog",10,IF(O484="🍼 Mammal",10,0)))))))))))</f>
        <v>2</v>
      </c>
      <c r="G484" s="39" t="s">
        <v>47</v>
      </c>
      <c r="H484" s="39" t="s">
        <v>16</v>
      </c>
      <c r="I484" s="14" t="str">
        <f aca="false">IF(H484="IC",-0.3,"")</f>
        <v/>
      </c>
      <c r="J484" s="14" t="str">
        <f aca="false">IF(H484="IV",-0.2,"")</f>
        <v/>
      </c>
      <c r="K484" s="14" t="n">
        <f aca="false">IF(H484="IP",-0.1,"")</f>
        <v>-0.1</v>
      </c>
      <c r="L484" s="14" t="str">
        <f aca="false">IF(H484="IM",0.1,"")</f>
        <v/>
      </c>
      <c r="M484" s="14" t="str">
        <f aca="false">IF(H484="SC",0.2,"")</f>
        <v/>
      </c>
      <c r="N484" s="15" t="str">
        <f aca="false">IF(H484="???",0.2,"")</f>
        <v/>
      </c>
      <c r="O484" s="40" t="s">
        <v>22</v>
      </c>
      <c r="P484" s="17" t="str">
        <f aca="false">IF(SUM(Q484:AI484)&gt;0,"",IF(SUM(Q484:AI484)=0,IF(O484&gt;0,1,"")))</f>
        <v/>
      </c>
      <c r="Q484" s="16" t="n">
        <f aca="false">IF(O484="🐭 Mouse",2,"")</f>
        <v>2</v>
      </c>
      <c r="R484" s="16" t="str">
        <f aca="false">IF(O484="🕊 Pigeon",7,"")</f>
        <v/>
      </c>
      <c r="S484" s="16" t="str">
        <f aca="false">IF(O484="🐇 Rabbit",6,"")</f>
        <v/>
      </c>
      <c r="T484" s="16" t="str">
        <f aca="false">IF(O484="🍼 Mammal",16,"")</f>
        <v/>
      </c>
      <c r="U484" s="16" t="str">
        <f aca="false">IF(O484="🐀 Rat",1,"")</f>
        <v/>
      </c>
      <c r="V484" s="16" t="str">
        <f aca="false">IF(O484="🐕 Dog",3,"")</f>
        <v/>
      </c>
      <c r="W484" s="16" t="str">
        <f aca="false">IF(O484="🐹 Guinea Pig",8,"")</f>
        <v/>
      </c>
      <c r="X484" s="16" t="str">
        <f aca="false">IF(O484="🐔 Chicken",9,"")</f>
        <v/>
      </c>
      <c r="Y484" s="16" t="str">
        <f aca="false">IF(O484="🐵 Monkey",5,"")</f>
        <v/>
      </c>
      <c r="Z484" s="16" t="str">
        <f aca="false">IF(O484="🐸 Frog",10,"")</f>
        <v/>
      </c>
      <c r="AA484" s="16" t="str">
        <f aca="false">IF(O484="🐈 Cat",4,"")</f>
        <v/>
      </c>
      <c r="AB484" s="16" t="str">
        <f aca="false">IF(O484="Gecko",15,"")</f>
        <v/>
      </c>
      <c r="AC484" s="16" t="str">
        <f aca="false">IF(O484="Skink",14,"")</f>
        <v/>
      </c>
      <c r="AD484" s="16" t="str">
        <f aca="false">IF(O484="🐄 Cattle",17,"")</f>
        <v/>
      </c>
      <c r="AE484" s="16" t="str">
        <f aca="false">IF(O484="🐷 Pig",19,"")</f>
        <v/>
      </c>
      <c r="AF484" s="16" t="str">
        <f aca="false">IF(O484="Squirrel",11,"")</f>
        <v/>
      </c>
      <c r="AG484" s="16" t="str">
        <f aca="false">IF(O484="🐝 Honey Bee",20,"")</f>
        <v/>
      </c>
      <c r="AH484" s="16" t="str">
        <f aca="false">IF(O484="🦆 Duck",12,"")</f>
        <v/>
      </c>
      <c r="AI484" s="16" t="str">
        <f aca="false">IF(O484="🐦 Bird",13,"")</f>
        <v/>
      </c>
      <c r="AJ484" s="41" t="s">
        <v>575</v>
      </c>
      <c r="AK484" s="40" t="s">
        <v>576</v>
      </c>
      <c r="AL484" s="42" t="s">
        <v>50</v>
      </c>
      <c r="AM484" s="40" t="s">
        <v>51</v>
      </c>
      <c r="AN484" s="40"/>
    </row>
    <row r="485" customFormat="false" ht="15" hidden="false" customHeight="true" outlineLevel="0" collapsed="false">
      <c r="A485" s="38" t="s">
        <v>571</v>
      </c>
      <c r="B485" s="38" t="n">
        <v>41</v>
      </c>
      <c r="C485" s="32" t="n">
        <f aca="false">B485+IF(H485="IV",-0.2,IF(H485="IP",-0.1,IF(H485="IM",0.1,IF(H485="SC",0.2,IF(H485="IC (cerebral)",-0.3,0)))))</f>
        <v>41.2</v>
      </c>
      <c r="D485" s="33" t="n">
        <f aca="false">VALUE(MID(AJ485,1,FIND(" ",AJ485)))</f>
        <v>2.38</v>
      </c>
      <c r="E485" s="34" t="n">
        <f aca="false">IF(G485="LD50 (median)",1,IF(G485="LDLo (lowest)",0,IF(G485="LD",-1,"")))</f>
        <v>1</v>
      </c>
      <c r="F485" s="34" t="n">
        <f aca="false">IF(O485="🐀 Rat",1,IF(O485="🐭 Mouse",2,IF(O485="🐕 Dog",3,IF(O485="🐵 Monkey",5,IF(O485="🐈 Cat",4,IF(O485="🐇 Rabbit",6,IF(O485="🕊 Pigeon",7,IF(O485="🐹 Guinea Pig",8,IF(O485="🐔 Chicken",9,IF(O485="🐸 Frog",10,IF(O485="🍼 Mammal",10,0)))))))))))</f>
        <v>2</v>
      </c>
      <c r="G485" s="39" t="s">
        <v>47</v>
      </c>
      <c r="H485" s="39" t="s">
        <v>18</v>
      </c>
      <c r="I485" s="14" t="str">
        <f aca="false">IF(H485="IC",-0.3,"")</f>
        <v/>
      </c>
      <c r="J485" s="14" t="str">
        <f aca="false">IF(H485="IV",-0.2,"")</f>
        <v/>
      </c>
      <c r="K485" s="14" t="str">
        <f aca="false">IF(H485="IP",-0.1,"")</f>
        <v/>
      </c>
      <c r="L485" s="14" t="str">
        <f aca="false">IF(H485="IM",0.1,"")</f>
        <v/>
      </c>
      <c r="M485" s="14" t="n">
        <f aca="false">IF(H485="SC",0.2,"")</f>
        <v>0.2</v>
      </c>
      <c r="N485" s="15" t="str">
        <f aca="false">IF(H485="???",0.2,"")</f>
        <v/>
      </c>
      <c r="O485" s="40" t="s">
        <v>22</v>
      </c>
      <c r="P485" s="17" t="str">
        <f aca="false">IF(SUM(Q485:AI485)&gt;0,"",IF(SUM(Q485:AI485)=0,IF(O485&gt;0,1,"")))</f>
        <v/>
      </c>
      <c r="Q485" s="16" t="n">
        <f aca="false">IF(O485="🐭 Mouse",2,"")</f>
        <v>2</v>
      </c>
      <c r="R485" s="16" t="str">
        <f aca="false">IF(O485="🕊 Pigeon",7,"")</f>
        <v/>
      </c>
      <c r="S485" s="16" t="str">
        <f aca="false">IF(O485="🐇 Rabbit",6,"")</f>
        <v/>
      </c>
      <c r="T485" s="16" t="str">
        <f aca="false">IF(O485="🍼 Mammal",16,"")</f>
        <v/>
      </c>
      <c r="U485" s="16" t="str">
        <f aca="false">IF(O485="🐀 Rat",1,"")</f>
        <v/>
      </c>
      <c r="V485" s="16" t="str">
        <f aca="false">IF(O485="🐕 Dog",3,"")</f>
        <v/>
      </c>
      <c r="W485" s="16" t="str">
        <f aca="false">IF(O485="🐹 Guinea Pig",8,"")</f>
        <v/>
      </c>
      <c r="X485" s="16" t="str">
        <f aca="false">IF(O485="🐔 Chicken",9,"")</f>
        <v/>
      </c>
      <c r="Y485" s="16" t="str">
        <f aca="false">IF(O485="🐵 Monkey",5,"")</f>
        <v/>
      </c>
      <c r="Z485" s="16" t="str">
        <f aca="false">IF(O485="🐸 Frog",10,"")</f>
        <v/>
      </c>
      <c r="AA485" s="16" t="str">
        <f aca="false">IF(O485="🐈 Cat",4,"")</f>
        <v/>
      </c>
      <c r="AB485" s="16" t="str">
        <f aca="false">IF(O485="Gecko",15,"")</f>
        <v/>
      </c>
      <c r="AC485" s="16" t="str">
        <f aca="false">IF(O485="Skink",14,"")</f>
        <v/>
      </c>
      <c r="AD485" s="16" t="str">
        <f aca="false">IF(O485="🐄 Cattle",17,"")</f>
        <v/>
      </c>
      <c r="AE485" s="16" t="str">
        <f aca="false">IF(O485="🐷 Pig",19,"")</f>
        <v/>
      </c>
      <c r="AF485" s="16" t="str">
        <f aca="false">IF(O485="Squirrel",11,"")</f>
        <v/>
      </c>
      <c r="AG485" s="16" t="str">
        <f aca="false">IF(O485="🐝 Honey Bee",20,"")</f>
        <v/>
      </c>
      <c r="AH485" s="16" t="str">
        <f aca="false">IF(O485="🦆 Duck",12,"")</f>
        <v/>
      </c>
      <c r="AI485" s="16" t="str">
        <f aca="false">IF(O485="🐦 Bird",13,"")</f>
        <v/>
      </c>
      <c r="AJ485" s="41" t="s">
        <v>577</v>
      </c>
      <c r="AK485" s="40" t="s">
        <v>57</v>
      </c>
      <c r="AL485" s="42" t="s">
        <v>58</v>
      </c>
      <c r="AM485" s="40" t="s">
        <v>59</v>
      </c>
      <c r="AN485" s="40" t="s">
        <v>63</v>
      </c>
    </row>
    <row r="486" customFormat="false" ht="15" hidden="false" customHeight="true" outlineLevel="0" collapsed="false">
      <c r="A486" s="38" t="s">
        <v>571</v>
      </c>
      <c r="B486" s="38" t="n">
        <v>41</v>
      </c>
      <c r="C486" s="32" t="n">
        <f aca="false">B486+IF(H486="IV",-0.2,IF(H486="IP",-0.1,IF(H486="IM",0.1,IF(H486="SC",0.2,IF(H486="IC (cerebral)",-0.3,0)))))</f>
        <v>41.2</v>
      </c>
      <c r="D486" s="33" t="n">
        <f aca="false">VALUE(MID(AJ486,1,FIND(" ",AJ486)))</f>
        <v>2.38</v>
      </c>
      <c r="E486" s="34" t="n">
        <f aca="false">IF(G486="LD50 (median)",1,IF(G486="LDLo (lowest)",0,IF(G486="LD",-1,"")))</f>
        <v>1</v>
      </c>
      <c r="F486" s="34" t="n">
        <f aca="false">IF(O486="🐀 Rat",1,IF(O486="🐭 Mouse",2,IF(O486="🐕 Dog",3,IF(O486="🐵 Monkey",5,IF(O486="🐈 Cat",4,IF(O486="🐇 Rabbit",6,IF(O486="🕊 Pigeon",7,IF(O486="🐹 Guinea Pig",8,IF(O486="🐔 Chicken",9,IF(O486="🐸 Frog",10,IF(O486="🍼 Mammal",10,0)))))))))))</f>
        <v>2</v>
      </c>
      <c r="G486" s="39" t="s">
        <v>47</v>
      </c>
      <c r="H486" s="39" t="s">
        <v>18</v>
      </c>
      <c r="I486" s="14" t="str">
        <f aca="false">IF(H486="IC",-0.3,"")</f>
        <v/>
      </c>
      <c r="J486" s="14" t="str">
        <f aca="false">IF(H486="IV",-0.2,"")</f>
        <v/>
      </c>
      <c r="K486" s="14" t="str">
        <f aca="false">IF(H486="IP",-0.1,"")</f>
        <v/>
      </c>
      <c r="L486" s="14" t="str">
        <f aca="false">IF(H486="IM",0.1,"")</f>
        <v/>
      </c>
      <c r="M486" s="14" t="n">
        <f aca="false">IF(H486="SC",0.2,"")</f>
        <v>0.2</v>
      </c>
      <c r="N486" s="15" t="str">
        <f aca="false">IF(H486="???",0.2,"")</f>
        <v/>
      </c>
      <c r="O486" s="40" t="s">
        <v>22</v>
      </c>
      <c r="P486" s="17" t="str">
        <f aca="false">IF(SUM(Q486:AI486)&gt;0,"",IF(SUM(Q486:AI486)=0,IF(O486&gt;0,1,"")))</f>
        <v/>
      </c>
      <c r="Q486" s="16" t="n">
        <f aca="false">IF(O486="🐭 Mouse",2,"")</f>
        <v>2</v>
      </c>
      <c r="R486" s="16" t="str">
        <f aca="false">IF(O486="🕊 Pigeon",7,"")</f>
        <v/>
      </c>
      <c r="S486" s="16" t="str">
        <f aca="false">IF(O486="🐇 Rabbit",6,"")</f>
        <v/>
      </c>
      <c r="T486" s="16" t="str">
        <f aca="false">IF(O486="🍼 Mammal",16,"")</f>
        <v/>
      </c>
      <c r="U486" s="16" t="str">
        <f aca="false">IF(O486="🐀 Rat",1,"")</f>
        <v/>
      </c>
      <c r="V486" s="16" t="str">
        <f aca="false">IF(O486="🐕 Dog",3,"")</f>
        <v/>
      </c>
      <c r="W486" s="16" t="str">
        <f aca="false">IF(O486="🐹 Guinea Pig",8,"")</f>
        <v/>
      </c>
      <c r="X486" s="16" t="str">
        <f aca="false">IF(O486="🐔 Chicken",9,"")</f>
        <v/>
      </c>
      <c r="Y486" s="16" t="str">
        <f aca="false">IF(O486="🐵 Monkey",5,"")</f>
        <v/>
      </c>
      <c r="Z486" s="16" t="str">
        <f aca="false">IF(O486="🐸 Frog",10,"")</f>
        <v/>
      </c>
      <c r="AA486" s="16" t="str">
        <f aca="false">IF(O486="🐈 Cat",4,"")</f>
        <v/>
      </c>
      <c r="AB486" s="16" t="str">
        <f aca="false">IF(O486="Gecko",15,"")</f>
        <v/>
      </c>
      <c r="AC486" s="16" t="str">
        <f aca="false">IF(O486="Skink",14,"")</f>
        <v/>
      </c>
      <c r="AD486" s="16" t="str">
        <f aca="false">IF(O486="🐄 Cattle",17,"")</f>
        <v/>
      </c>
      <c r="AE486" s="16" t="str">
        <f aca="false">IF(O486="🐷 Pig",19,"")</f>
        <v/>
      </c>
      <c r="AF486" s="16" t="str">
        <f aca="false">IF(O486="Squirrel",11,"")</f>
        <v/>
      </c>
      <c r="AG486" s="16" t="str">
        <f aca="false">IF(O486="🐝 Honey Bee",20,"")</f>
        <v/>
      </c>
      <c r="AH486" s="16" t="str">
        <f aca="false">IF(O486="🦆 Duck",12,"")</f>
        <v/>
      </c>
      <c r="AI486" s="16" t="str">
        <f aca="false">IF(O486="🐦 Bird",13,"")</f>
        <v/>
      </c>
      <c r="AJ486" s="41" t="s">
        <v>577</v>
      </c>
      <c r="AK486" s="40" t="s">
        <v>61</v>
      </c>
      <c r="AL486" s="42" t="s">
        <v>50</v>
      </c>
      <c r="AM486" s="40" t="s">
        <v>51</v>
      </c>
      <c r="AN486" s="40"/>
    </row>
    <row r="487" customFormat="false" ht="15" hidden="false" customHeight="true" outlineLevel="0" collapsed="false">
      <c r="A487" s="38" t="s">
        <v>569</v>
      </c>
      <c r="B487" s="38" t="n">
        <v>40</v>
      </c>
      <c r="C487" s="32" t="n">
        <f aca="false">B487+IF(H487="IV",-0.2,IF(H487="IP",-0.1,IF(H487="IM",0.1,IF(H487="SC",0.2,IF(H487="IC (cerebral)",-0.3,0)))))</f>
        <v>40.2</v>
      </c>
      <c r="D487" s="33" t="n">
        <f aca="false">VALUE(MID(AJ487,1,FIND(" ",AJ487)))</f>
        <v>4.61</v>
      </c>
      <c r="E487" s="34" t="n">
        <f aca="false">IF(G487="LD50 (median)",1,IF(G487="LDLo (lowest)",0,IF(G487="LD",-1,"")))</f>
        <v>1</v>
      </c>
      <c r="F487" s="34" t="n">
        <f aca="false">IF(O487="🐀 Rat",1,IF(O487="🐭 Mouse",2,IF(O487="🐕 Dog",3,IF(O487="🐵 Monkey",5,IF(O487="🐈 Cat",4,IF(O487="🐇 Rabbit",6,IF(O487="🕊 Pigeon",7,IF(O487="🐹 Guinea Pig",8,IF(O487="🐔 Chicken",9,IF(O487="🐸 Frog",10,IF(O487="🍼 Mammal",10,0)))))))))))</f>
        <v>2</v>
      </c>
      <c r="G487" s="39" t="s">
        <v>47</v>
      </c>
      <c r="H487" s="39" t="s">
        <v>18</v>
      </c>
      <c r="I487" s="14" t="str">
        <f aca="false">IF(H487="IC",-0.3,"")</f>
        <v/>
      </c>
      <c r="J487" s="14" t="str">
        <f aca="false">IF(H487="IV",-0.2,"")</f>
        <v/>
      </c>
      <c r="K487" s="14" t="str">
        <f aca="false">IF(H487="IP",-0.1,"")</f>
        <v/>
      </c>
      <c r="L487" s="14" t="str">
        <f aca="false">IF(H487="IM",0.1,"")</f>
        <v/>
      </c>
      <c r="M487" s="14" t="n">
        <f aca="false">IF(H487="SC",0.2,"")</f>
        <v>0.2</v>
      </c>
      <c r="N487" s="15" t="str">
        <f aca="false">IF(H487="???",0.2,"")</f>
        <v/>
      </c>
      <c r="O487" s="40" t="s">
        <v>22</v>
      </c>
      <c r="P487" s="17" t="str">
        <f aca="false">IF(SUM(Q487:AI487)&gt;0,"",IF(SUM(Q487:AI487)=0,IF(O487&gt;0,1,"")))</f>
        <v/>
      </c>
      <c r="Q487" s="16" t="n">
        <f aca="false">IF(O487="🐭 Mouse",2,"")</f>
        <v>2</v>
      </c>
      <c r="R487" s="16" t="str">
        <f aca="false">IF(O487="🕊 Pigeon",7,"")</f>
        <v/>
      </c>
      <c r="S487" s="16" t="str">
        <f aca="false">IF(O487="🐇 Rabbit",6,"")</f>
        <v/>
      </c>
      <c r="T487" s="16" t="str">
        <f aca="false">IF(O487="🍼 Mammal",16,"")</f>
        <v/>
      </c>
      <c r="U487" s="16" t="str">
        <f aca="false">IF(O487="🐀 Rat",1,"")</f>
        <v/>
      </c>
      <c r="V487" s="16" t="str">
        <f aca="false">IF(O487="🐕 Dog",3,"")</f>
        <v/>
      </c>
      <c r="W487" s="16" t="str">
        <f aca="false">IF(O487="🐹 Guinea Pig",8,"")</f>
        <v/>
      </c>
      <c r="X487" s="16" t="str">
        <f aca="false">IF(O487="🐔 Chicken",9,"")</f>
        <v/>
      </c>
      <c r="Y487" s="16" t="str">
        <f aca="false">IF(O487="🐵 Monkey",5,"")</f>
        <v/>
      </c>
      <c r="Z487" s="16" t="str">
        <f aca="false">IF(O487="🐸 Frog",10,"")</f>
        <v/>
      </c>
      <c r="AA487" s="16" t="str">
        <f aca="false">IF(O487="🐈 Cat",4,"")</f>
        <v/>
      </c>
      <c r="AB487" s="16" t="str">
        <f aca="false">IF(O487="Gecko",15,"")</f>
        <v/>
      </c>
      <c r="AC487" s="16" t="str">
        <f aca="false">IF(O487="Skink",14,"")</f>
        <v/>
      </c>
      <c r="AD487" s="16" t="str">
        <f aca="false">IF(O487="🐄 Cattle",17,"")</f>
        <v/>
      </c>
      <c r="AE487" s="16" t="str">
        <f aca="false">IF(O487="🐷 Pig",19,"")</f>
        <v/>
      </c>
      <c r="AF487" s="16" t="str">
        <f aca="false">IF(O487="Squirrel",11,"")</f>
        <v/>
      </c>
      <c r="AG487" s="16" t="str">
        <f aca="false">IF(O487="🐝 Honey Bee",20,"")</f>
        <v/>
      </c>
      <c r="AH487" s="16" t="str">
        <f aca="false">IF(O487="🦆 Duck",12,"")</f>
        <v/>
      </c>
      <c r="AI487" s="16" t="str">
        <f aca="false">IF(O487="🐦 Bird",13,"")</f>
        <v/>
      </c>
      <c r="AJ487" s="41" t="s">
        <v>578</v>
      </c>
      <c r="AK487" s="40" t="s">
        <v>576</v>
      </c>
      <c r="AL487" s="42" t="s">
        <v>50</v>
      </c>
      <c r="AM487" s="40" t="s">
        <v>51</v>
      </c>
      <c r="AN487" s="40"/>
    </row>
    <row r="488" customFormat="false" ht="15" hidden="false" customHeight="true" outlineLevel="0" collapsed="false">
      <c r="A488" s="55"/>
      <c r="B488" s="55"/>
      <c r="C488" s="32"/>
      <c r="D488" s="33"/>
      <c r="E488" s="34"/>
      <c r="F488" s="34"/>
      <c r="G488" s="56"/>
      <c r="H488" s="56"/>
      <c r="I488" s="14" t="str">
        <f aca="false">IF(H488="IC",-0.3,"")</f>
        <v/>
      </c>
      <c r="J488" s="14" t="str">
        <f aca="false">IF(H488="IV",-0.2,"")</f>
        <v/>
      </c>
      <c r="K488" s="14" t="str">
        <f aca="false">IF(H488="IP",-0.1,"")</f>
        <v/>
      </c>
      <c r="L488" s="14" t="str">
        <f aca="false">IF(H488="IM",0.1,"")</f>
        <v/>
      </c>
      <c r="M488" s="14" t="str">
        <f aca="false">IF(H488="SC",0.2,"")</f>
        <v/>
      </c>
      <c r="N488" s="15" t="str">
        <f aca="false">IF(H488="???",0.2,"")</f>
        <v/>
      </c>
      <c r="O488" s="56"/>
      <c r="P488" s="17" t="str">
        <f aca="false">IF(SUM(Q488:AI488)&gt;0,"",IF(SUM(Q488:AI488)=0,IF(O488&gt;0,1,"")))</f>
        <v/>
      </c>
      <c r="Q488" s="16" t="str">
        <f aca="false">IF(O488="🐭 Mouse",2,"")</f>
        <v/>
      </c>
      <c r="R488" s="16" t="str">
        <f aca="false">IF(O488="🕊 Pigeon",7,"")</f>
        <v/>
      </c>
      <c r="S488" s="16" t="str">
        <f aca="false">IF(O488="🐇 Rabbit",6,"")</f>
        <v/>
      </c>
      <c r="T488" s="16" t="str">
        <f aca="false">IF(O488="🍼 Mammal",16,"")</f>
        <v/>
      </c>
      <c r="U488" s="16" t="str">
        <f aca="false">IF(O488="🐀 Rat",1,"")</f>
        <v/>
      </c>
      <c r="V488" s="16" t="str">
        <f aca="false">IF(O488="🐕 Dog",3,"")</f>
        <v/>
      </c>
      <c r="W488" s="16" t="str">
        <f aca="false">IF(O488="🐹 Guinea Pig",8,"")</f>
        <v/>
      </c>
      <c r="X488" s="16" t="str">
        <f aca="false">IF(O488="🐔 Chicken",9,"")</f>
        <v/>
      </c>
      <c r="Y488" s="16" t="str">
        <f aca="false">IF(O488="🐵 Monkey",5,"")</f>
        <v/>
      </c>
      <c r="Z488" s="16" t="str">
        <f aca="false">IF(O488="🐸 Frog",10,"")</f>
        <v/>
      </c>
      <c r="AA488" s="16" t="str">
        <f aca="false">IF(O488="🐈 Cat",4,"")</f>
        <v/>
      </c>
      <c r="AB488" s="16" t="str">
        <f aca="false">IF(O488="Gecko",15,"")</f>
        <v/>
      </c>
      <c r="AC488" s="16" t="str">
        <f aca="false">IF(O488="Skink",14,"")</f>
        <v/>
      </c>
      <c r="AD488" s="16" t="str">
        <f aca="false">IF(O488="🐄 Cattle",17,"")</f>
        <v/>
      </c>
      <c r="AE488" s="16" t="str">
        <f aca="false">IF(O488="🐷 Pig",19,"")</f>
        <v/>
      </c>
      <c r="AF488" s="16" t="str">
        <f aca="false">IF(O488="Squirrel",11,"")</f>
        <v/>
      </c>
      <c r="AG488" s="16" t="str">
        <f aca="false">IF(O488="🐝 Honey Bee",20,"")</f>
        <v/>
      </c>
      <c r="AH488" s="16" t="str">
        <f aca="false">IF(O488="🦆 Duck",12,"")</f>
        <v/>
      </c>
      <c r="AI488" s="16" t="str">
        <f aca="false">IF(O488="🐦 Bird",13,"")</f>
        <v/>
      </c>
      <c r="AJ488" s="56"/>
      <c r="AK488" s="56"/>
      <c r="AL488" s="56"/>
      <c r="AM488" s="56"/>
      <c r="AN488" s="56"/>
    </row>
    <row r="489" customFormat="false" ht="15.75" hidden="false" customHeight="false" outlineLevel="0" collapsed="false">
      <c r="C489" s="32"/>
      <c r="D489" s="33"/>
      <c r="E489" s="34"/>
      <c r="F489" s="34"/>
      <c r="G489" s="0"/>
      <c r="H489" s="0"/>
      <c r="I489" s="14" t="str">
        <f aca="false">IF(H489="IC",-0.3,"")</f>
        <v/>
      </c>
      <c r="J489" s="14" t="str">
        <f aca="false">IF(H489="IV",-0.2,"")</f>
        <v/>
      </c>
      <c r="K489" s="14" t="str">
        <f aca="false">IF(H489="IP",-0.1,"")</f>
        <v/>
      </c>
      <c r="L489" s="14" t="str">
        <f aca="false">IF(H489="IM",0.1,"")</f>
        <v/>
      </c>
      <c r="M489" s="14" t="str">
        <f aca="false">IF(H489="SC",0.2,"")</f>
        <v/>
      </c>
      <c r="N489" s="15" t="str">
        <f aca="false">IF(H489="???",0.2,"")</f>
        <v/>
      </c>
      <c r="O489" s="0"/>
      <c r="P489" s="17" t="str">
        <f aca="false">IF(SUM(Q489:AI489)&gt;0,"",IF(SUM(Q489:AI489)=0,IF(O489&gt;0,1,"")))</f>
        <v/>
      </c>
      <c r="Q489" s="16" t="str">
        <f aca="false">IF(O489="🐭 Mouse",2,"")</f>
        <v/>
      </c>
      <c r="R489" s="16" t="str">
        <f aca="false">IF(O489="🕊 Pigeon",7,"")</f>
        <v/>
      </c>
      <c r="S489" s="16" t="str">
        <f aca="false">IF(O489="🐇 Rabbit",6,"")</f>
        <v/>
      </c>
      <c r="T489" s="16" t="str">
        <f aca="false">IF(O489="🍼 Mammal",16,"")</f>
        <v/>
      </c>
      <c r="U489" s="16" t="str">
        <f aca="false">IF(O489="🐀 Rat",1,"")</f>
        <v/>
      </c>
      <c r="V489" s="16" t="str">
        <f aca="false">IF(O489="🐕 Dog",3,"")</f>
        <v/>
      </c>
      <c r="W489" s="16" t="str">
        <f aca="false">IF(O489="🐹 Guinea Pig",8,"")</f>
        <v/>
      </c>
      <c r="X489" s="16" t="str">
        <f aca="false">IF(O489="🐔 Chicken",9,"")</f>
        <v/>
      </c>
      <c r="Y489" s="16" t="str">
        <f aca="false">IF(O489="🐵 Monkey",5,"")</f>
        <v/>
      </c>
      <c r="Z489" s="16" t="str">
        <f aca="false">IF(O489="🐸 Frog",10,"")</f>
        <v/>
      </c>
      <c r="AA489" s="16" t="str">
        <f aca="false">IF(O489="🐈 Cat",4,"")</f>
        <v/>
      </c>
      <c r="AB489" s="16" t="str">
        <f aca="false">IF(O489="Gecko",15,"")</f>
        <v/>
      </c>
      <c r="AC489" s="16" t="str">
        <f aca="false">IF(O489="Skink",14,"")</f>
        <v/>
      </c>
      <c r="AD489" s="16" t="str">
        <f aca="false">IF(O489="🐄 Cattle",17,"")</f>
        <v/>
      </c>
      <c r="AE489" s="16" t="str">
        <f aca="false">IF(O489="🐷 Pig",19,"")</f>
        <v/>
      </c>
      <c r="AF489" s="16" t="str">
        <f aca="false">IF(O489="Squirrel",11,"")</f>
        <v/>
      </c>
      <c r="AG489" s="16" t="str">
        <f aca="false">IF(O489="🐝 Honey Bee",20,"")</f>
        <v/>
      </c>
      <c r="AH489" s="16" t="str">
        <f aca="false">IF(O489="🦆 Duck",12,"")</f>
        <v/>
      </c>
      <c r="AI489" s="16" t="str">
        <f aca="false">IF(O489="🐦 Bird",13,"")</f>
        <v/>
      </c>
      <c r="AJ489" s="0"/>
      <c r="AK489" s="0"/>
      <c r="AL489" s="0"/>
      <c r="AM489" s="0"/>
      <c r="AN489" s="0"/>
    </row>
    <row r="490" customFormat="false" ht="75" hidden="false" customHeight="true" outlineLevel="0" collapsed="false">
      <c r="A490" s="38" t="s">
        <v>579</v>
      </c>
      <c r="B490" s="38" t="n">
        <v>42</v>
      </c>
      <c r="C490" s="32" t="n">
        <f aca="false">B490+IF(H490="IV",-0.2,IF(H490="IP",-0.1,IF(H490="IM",0.1,IF(H490="SC",0.2,IF(H490="IC (cerebral)",-0.3,0)))))</f>
        <v>41.8</v>
      </c>
      <c r="D490" s="33" t="n">
        <f aca="false">VALUE(MID(AJ490,1,FIND(" ",AJ490)))</f>
        <v>0.23</v>
      </c>
      <c r="E490" s="34" t="n">
        <f aca="false">IF(G490="LD50 (median)",1,IF(G490="LDLo (lowest)",0,IF(G490="LD",-1,"")))</f>
        <v>1</v>
      </c>
      <c r="F490" s="34" t="n">
        <f aca="false">IF(O490="🐀 Rat",1,IF(O490="🐭 Mouse",2,IF(O490="🐕 Dog",3,IF(O490="🐵 Monkey",5,IF(O490="🐈 Cat",4,IF(O490="🐇 Rabbit",6,IF(O490="🕊 Pigeon",7,IF(O490="🐹 Guinea Pig",8,IF(O490="🐔 Chicken",9,IF(O490="🐸 Frog",10,IF(O490="🍼 Mammal",10,0)))))))))))</f>
        <v>2</v>
      </c>
      <c r="G490" s="39" t="s">
        <v>47</v>
      </c>
      <c r="H490" s="39" t="s">
        <v>15</v>
      </c>
      <c r="I490" s="14" t="str">
        <f aca="false">IF(H490="IC",-0.3,"")</f>
        <v/>
      </c>
      <c r="J490" s="14" t="n">
        <f aca="false">IF(H490="IV",-0.2,"")</f>
        <v>-0.2</v>
      </c>
      <c r="K490" s="14" t="str">
        <f aca="false">IF(H490="IP",-0.1,"")</f>
        <v/>
      </c>
      <c r="L490" s="14" t="str">
        <f aca="false">IF(H490="IM",0.1,"")</f>
        <v/>
      </c>
      <c r="M490" s="14" t="str">
        <f aca="false">IF(H490="SC",0.2,"")</f>
        <v/>
      </c>
      <c r="N490" s="15" t="str">
        <f aca="false">IF(H490="???",0.2,"")</f>
        <v/>
      </c>
      <c r="O490" s="40" t="s">
        <v>22</v>
      </c>
      <c r="P490" s="17" t="str">
        <f aca="false">IF(SUM(Q490:AI490)&gt;0,"",IF(SUM(Q490:AI490)=0,IF(O490&gt;0,1,"")))</f>
        <v/>
      </c>
      <c r="Q490" s="16" t="n">
        <f aca="false">IF(O490="🐭 Mouse",2,"")</f>
        <v>2</v>
      </c>
      <c r="R490" s="16" t="str">
        <f aca="false">IF(O490="🕊 Pigeon",7,"")</f>
        <v/>
      </c>
      <c r="S490" s="16" t="str">
        <f aca="false">IF(O490="🐇 Rabbit",6,"")</f>
        <v/>
      </c>
      <c r="T490" s="16" t="str">
        <f aca="false">IF(O490="🍼 Mammal",16,"")</f>
        <v/>
      </c>
      <c r="U490" s="16" t="str">
        <f aca="false">IF(O490="🐀 Rat",1,"")</f>
        <v/>
      </c>
      <c r="V490" s="16" t="str">
        <f aca="false">IF(O490="🐕 Dog",3,"")</f>
        <v/>
      </c>
      <c r="W490" s="16" t="str">
        <f aca="false">IF(O490="🐹 Guinea Pig",8,"")</f>
        <v/>
      </c>
      <c r="X490" s="16" t="str">
        <f aca="false">IF(O490="🐔 Chicken",9,"")</f>
        <v/>
      </c>
      <c r="Y490" s="16" t="str">
        <f aca="false">IF(O490="🐵 Monkey",5,"")</f>
        <v/>
      </c>
      <c r="Z490" s="16" t="str">
        <f aca="false">IF(O490="🐸 Frog",10,"")</f>
        <v/>
      </c>
      <c r="AA490" s="16" t="str">
        <f aca="false">IF(O490="🐈 Cat",4,"")</f>
        <v/>
      </c>
      <c r="AB490" s="16" t="str">
        <f aca="false">IF(O490="Gecko",15,"")</f>
        <v/>
      </c>
      <c r="AC490" s="16" t="str">
        <f aca="false">IF(O490="Skink",14,"")</f>
        <v/>
      </c>
      <c r="AD490" s="16" t="str">
        <f aca="false">IF(O490="🐄 Cattle",17,"")</f>
        <v/>
      </c>
      <c r="AE490" s="16" t="str">
        <f aca="false">IF(O490="🐷 Pig",19,"")</f>
        <v/>
      </c>
      <c r="AF490" s="16" t="str">
        <f aca="false">IF(O490="Squirrel",11,"")</f>
        <v/>
      </c>
      <c r="AG490" s="16" t="str">
        <f aca="false">IF(O490="🐝 Honey Bee",20,"")</f>
        <v/>
      </c>
      <c r="AH490" s="16" t="str">
        <f aca="false">IF(O490="🦆 Duck",12,"")</f>
        <v/>
      </c>
      <c r="AI490" s="16" t="str">
        <f aca="false">IF(O490="🐦 Bird",13,"")</f>
        <v/>
      </c>
      <c r="AJ490" s="41" t="s">
        <v>159</v>
      </c>
      <c r="AK490" s="40" t="s">
        <v>580</v>
      </c>
      <c r="AL490" s="42" t="s">
        <v>536</v>
      </c>
      <c r="AM490" s="40" t="s">
        <v>51</v>
      </c>
      <c r="AN490" s="40"/>
    </row>
    <row r="491" customFormat="false" ht="75" hidden="false" customHeight="true" outlineLevel="0" collapsed="false">
      <c r="A491" s="38" t="s">
        <v>579</v>
      </c>
      <c r="B491" s="38" t="n">
        <v>42</v>
      </c>
      <c r="C491" s="32" t="n">
        <f aca="false">B491+IF(H491="IV",-0.2,IF(H491="IP",-0.1,IF(H491="IM",0.1,IF(H491="SC",0.2,IF(H491="IC (cerebral)",-0.3,0)))))</f>
        <v>41.8</v>
      </c>
      <c r="D491" s="33" t="n">
        <f aca="false">VALUE(MID(AJ491,1,FIND(" ",AJ491)))</f>
        <v>0.55</v>
      </c>
      <c r="E491" s="34" t="n">
        <f aca="false">IF(G491="LD50 (median)",1,IF(G491="LDLo (lowest)",0,IF(G491="LD",-1,"")))</f>
        <v>1</v>
      </c>
      <c r="F491" s="34" t="n">
        <f aca="false">IF(O491="🐀 Rat",1,IF(O491="🐭 Mouse",2,IF(O491="🐕 Dog",3,IF(O491="🐵 Monkey",5,IF(O491="🐈 Cat",4,IF(O491="🐇 Rabbit",6,IF(O491="🕊 Pigeon",7,IF(O491="🐹 Guinea Pig",8,IF(O491="🐔 Chicken",9,IF(O491="🐸 Frog",10,IF(O491="🍼 Mammal",10,0)))))))))))</f>
        <v>2</v>
      </c>
      <c r="G491" s="39" t="s">
        <v>47</v>
      </c>
      <c r="H491" s="39" t="s">
        <v>15</v>
      </c>
      <c r="I491" s="14" t="str">
        <f aca="false">IF(H491="IC",-0.3,"")</f>
        <v/>
      </c>
      <c r="J491" s="14" t="n">
        <f aca="false">IF(H491="IV",-0.2,"")</f>
        <v>-0.2</v>
      </c>
      <c r="K491" s="14" t="str">
        <f aca="false">IF(H491="IP",-0.1,"")</f>
        <v/>
      </c>
      <c r="L491" s="14" t="str">
        <f aca="false">IF(H491="IM",0.1,"")</f>
        <v/>
      </c>
      <c r="M491" s="14" t="str">
        <f aca="false">IF(H491="SC",0.2,"")</f>
        <v/>
      </c>
      <c r="N491" s="15" t="str">
        <f aca="false">IF(H491="???",0.2,"")</f>
        <v/>
      </c>
      <c r="O491" s="40" t="s">
        <v>22</v>
      </c>
      <c r="P491" s="17" t="str">
        <f aca="false">IF(SUM(Q491:AI491)&gt;0,"",IF(SUM(Q491:AI491)=0,IF(O491&gt;0,1,"")))</f>
        <v/>
      </c>
      <c r="Q491" s="16" t="n">
        <f aca="false">IF(O491="🐭 Mouse",2,"")</f>
        <v>2</v>
      </c>
      <c r="R491" s="16" t="str">
        <f aca="false">IF(O491="🕊 Pigeon",7,"")</f>
        <v/>
      </c>
      <c r="S491" s="16" t="str">
        <f aca="false">IF(O491="🐇 Rabbit",6,"")</f>
        <v/>
      </c>
      <c r="T491" s="16" t="str">
        <f aca="false">IF(O491="🍼 Mammal",16,"")</f>
        <v/>
      </c>
      <c r="U491" s="16" t="str">
        <f aca="false">IF(O491="🐀 Rat",1,"")</f>
        <v/>
      </c>
      <c r="V491" s="16" t="str">
        <f aca="false">IF(O491="🐕 Dog",3,"")</f>
        <v/>
      </c>
      <c r="W491" s="16" t="str">
        <f aca="false">IF(O491="🐹 Guinea Pig",8,"")</f>
        <v/>
      </c>
      <c r="X491" s="16" t="str">
        <f aca="false">IF(O491="🐔 Chicken",9,"")</f>
        <v/>
      </c>
      <c r="Y491" s="16" t="str">
        <f aca="false">IF(O491="🐵 Monkey",5,"")</f>
        <v/>
      </c>
      <c r="Z491" s="16" t="str">
        <f aca="false">IF(O491="🐸 Frog",10,"")</f>
        <v/>
      </c>
      <c r="AA491" s="16" t="str">
        <f aca="false">IF(O491="🐈 Cat",4,"")</f>
        <v/>
      </c>
      <c r="AB491" s="16" t="str">
        <f aca="false">IF(O491="Gecko",15,"")</f>
        <v/>
      </c>
      <c r="AC491" s="16" t="str">
        <f aca="false">IF(O491="Skink",14,"")</f>
        <v/>
      </c>
      <c r="AD491" s="16" t="str">
        <f aca="false">IF(O491="🐄 Cattle",17,"")</f>
        <v/>
      </c>
      <c r="AE491" s="16" t="str">
        <f aca="false">IF(O491="🐷 Pig",19,"")</f>
        <v/>
      </c>
      <c r="AF491" s="16" t="str">
        <f aca="false">IF(O491="Squirrel",11,"")</f>
        <v/>
      </c>
      <c r="AG491" s="16" t="str">
        <f aca="false">IF(O491="🐝 Honey Bee",20,"")</f>
        <v/>
      </c>
      <c r="AH491" s="16" t="str">
        <f aca="false">IF(O491="🦆 Duck",12,"")</f>
        <v/>
      </c>
      <c r="AI491" s="16" t="str">
        <f aca="false">IF(O491="🐦 Bird",13,"")</f>
        <v/>
      </c>
      <c r="AJ491" s="41" t="s">
        <v>95</v>
      </c>
      <c r="AK491" s="40" t="s">
        <v>580</v>
      </c>
      <c r="AL491" s="42" t="s">
        <v>536</v>
      </c>
      <c r="AM491" s="40" t="s">
        <v>51</v>
      </c>
      <c r="AN491" s="40"/>
    </row>
    <row r="492" customFormat="false" ht="30" hidden="false" customHeight="true" outlineLevel="0" collapsed="false">
      <c r="A492" s="38" t="s">
        <v>579</v>
      </c>
      <c r="B492" s="38" t="n">
        <v>42</v>
      </c>
      <c r="C492" s="32" t="n">
        <f aca="false">B492+IF(H492="IV",-0.2,IF(H492="IP",-0.1,IF(H492="IM",0.1,IF(H492="SC",0.2,IF(H492="IC (cerebral)",-0.3,0)))))</f>
        <v>41.9</v>
      </c>
      <c r="D492" s="33" t="n">
        <f aca="false">VALUE(MID(AJ492,1,FIND(" ",AJ492)))</f>
        <v>0.113</v>
      </c>
      <c r="E492" s="34" t="n">
        <f aca="false">IF(G492="LD50 (median)",1,IF(G492="LDLo (lowest)",0,IF(G492="LD",-1,"")))</f>
        <v>1</v>
      </c>
      <c r="F492" s="34" t="n">
        <f aca="false">IF(O492="🐀 Rat",1,IF(O492="🐭 Mouse",2,IF(O492="🐕 Dog",3,IF(O492="🐵 Monkey",5,IF(O492="🐈 Cat",4,IF(O492="🐇 Rabbit",6,IF(O492="🕊 Pigeon",7,IF(O492="🐹 Guinea Pig",8,IF(O492="🐔 Chicken",9,IF(O492="🐸 Frog",10,IF(O492="🍼 Mammal",10,0)))))))))))</f>
        <v>2</v>
      </c>
      <c r="G492" s="39" t="s">
        <v>47</v>
      </c>
      <c r="H492" s="39" t="s">
        <v>16</v>
      </c>
      <c r="I492" s="14" t="str">
        <f aca="false">IF(H492="IC",-0.3,"")</f>
        <v/>
      </c>
      <c r="J492" s="14" t="str">
        <f aca="false">IF(H492="IV",-0.2,"")</f>
        <v/>
      </c>
      <c r="K492" s="14" t="n">
        <f aca="false">IF(H492="IP",-0.1,"")</f>
        <v>-0.1</v>
      </c>
      <c r="L492" s="14" t="str">
        <f aca="false">IF(H492="IM",0.1,"")</f>
        <v/>
      </c>
      <c r="M492" s="14" t="str">
        <f aca="false">IF(H492="SC",0.2,"")</f>
        <v/>
      </c>
      <c r="N492" s="15" t="str">
        <f aca="false">IF(H492="???",0.2,"")</f>
        <v/>
      </c>
      <c r="O492" s="40" t="s">
        <v>22</v>
      </c>
      <c r="P492" s="17" t="str">
        <f aca="false">IF(SUM(Q492:AI492)&gt;0,"",IF(SUM(Q492:AI492)=0,IF(O492&gt;0,1,"")))</f>
        <v/>
      </c>
      <c r="Q492" s="16" t="n">
        <f aca="false">IF(O492="🐭 Mouse",2,"")</f>
        <v>2</v>
      </c>
      <c r="R492" s="16" t="str">
        <f aca="false">IF(O492="🕊 Pigeon",7,"")</f>
        <v/>
      </c>
      <c r="S492" s="16" t="str">
        <f aca="false">IF(O492="🐇 Rabbit",6,"")</f>
        <v/>
      </c>
      <c r="T492" s="16" t="str">
        <f aca="false">IF(O492="🍼 Mammal",16,"")</f>
        <v/>
      </c>
      <c r="U492" s="16" t="str">
        <f aca="false">IF(O492="🐀 Rat",1,"")</f>
        <v/>
      </c>
      <c r="V492" s="16" t="str">
        <f aca="false">IF(O492="🐕 Dog",3,"")</f>
        <v/>
      </c>
      <c r="W492" s="16" t="str">
        <f aca="false">IF(O492="🐹 Guinea Pig",8,"")</f>
        <v/>
      </c>
      <c r="X492" s="16" t="str">
        <f aca="false">IF(O492="🐔 Chicken",9,"")</f>
        <v/>
      </c>
      <c r="Y492" s="16" t="str">
        <f aca="false">IF(O492="🐵 Monkey",5,"")</f>
        <v/>
      </c>
      <c r="Z492" s="16" t="str">
        <f aca="false">IF(O492="🐸 Frog",10,"")</f>
        <v/>
      </c>
      <c r="AA492" s="16" t="str">
        <f aca="false">IF(O492="🐈 Cat",4,"")</f>
        <v/>
      </c>
      <c r="AB492" s="16" t="str">
        <f aca="false">IF(O492="Gecko",15,"")</f>
        <v/>
      </c>
      <c r="AC492" s="16" t="str">
        <f aca="false">IF(O492="Skink",14,"")</f>
        <v/>
      </c>
      <c r="AD492" s="16" t="str">
        <f aca="false">IF(O492="🐄 Cattle",17,"")</f>
        <v/>
      </c>
      <c r="AE492" s="16" t="str">
        <f aca="false">IF(O492="🐷 Pig",19,"")</f>
        <v/>
      </c>
      <c r="AF492" s="16" t="str">
        <f aca="false">IF(O492="Squirrel",11,"")</f>
        <v/>
      </c>
      <c r="AG492" s="16" t="str">
        <f aca="false">IF(O492="🐝 Honey Bee",20,"")</f>
        <v/>
      </c>
      <c r="AH492" s="16" t="str">
        <f aca="false">IF(O492="🦆 Duck",12,"")</f>
        <v/>
      </c>
      <c r="AI492" s="16" t="str">
        <f aca="false">IF(O492="🐦 Bird",13,"")</f>
        <v/>
      </c>
      <c r="AJ492" s="41" t="s">
        <v>581</v>
      </c>
      <c r="AK492" s="40" t="s">
        <v>582</v>
      </c>
      <c r="AL492" s="42" t="s">
        <v>50</v>
      </c>
      <c r="AM492" s="40" t="s">
        <v>51</v>
      </c>
      <c r="AN492" s="40"/>
    </row>
    <row r="493" customFormat="false" ht="30" hidden="false" customHeight="true" outlineLevel="0" collapsed="false">
      <c r="A493" s="38" t="s">
        <v>579</v>
      </c>
      <c r="B493" s="38" t="n">
        <v>42</v>
      </c>
      <c r="C493" s="32" t="n">
        <f aca="false">B493+IF(H493="IV",-0.2,IF(H493="IP",-0.1,IF(H493="IM",0.1,IF(H493="SC",0.2,IF(H493="IC (cerebral)",-0.3,0)))))</f>
        <v>41.8</v>
      </c>
      <c r="D493" s="33" t="n">
        <f aca="false">VALUE(MID(AJ493,1,FIND(" ",AJ493)))</f>
        <v>0.75</v>
      </c>
      <c r="E493" s="34" t="n">
        <f aca="false">IF(G493="LD50 (median)",1,IF(G493="LDLo (lowest)",0,IF(G493="LD",-1,"")))</f>
        <v>1</v>
      </c>
      <c r="F493" s="34" t="n">
        <f aca="false">IF(O493="🐀 Rat",1,IF(O493="🐭 Mouse",2,IF(O493="🐕 Dog",3,IF(O493="🐵 Monkey",5,IF(O493="🐈 Cat",4,IF(O493="🐇 Rabbit",6,IF(O493="🕊 Pigeon",7,IF(O493="🐹 Guinea Pig",8,IF(O493="🐔 Chicken",9,IF(O493="🐸 Frog",10,IF(O493="🍼 Mammal",10,0)))))))))))</f>
        <v>2</v>
      </c>
      <c r="G493" s="39" t="s">
        <v>47</v>
      </c>
      <c r="H493" s="39" t="s">
        <v>15</v>
      </c>
      <c r="I493" s="14" t="str">
        <f aca="false">IF(H493="IC",-0.3,"")</f>
        <v/>
      </c>
      <c r="J493" s="14" t="n">
        <f aca="false">IF(H493="IV",-0.2,"")</f>
        <v>-0.2</v>
      </c>
      <c r="K493" s="14" t="str">
        <f aca="false">IF(H493="IP",-0.1,"")</f>
        <v/>
      </c>
      <c r="L493" s="14" t="str">
        <f aca="false">IF(H493="IM",0.1,"")</f>
        <v/>
      </c>
      <c r="M493" s="14" t="str">
        <f aca="false">IF(H493="SC",0.2,"")</f>
        <v/>
      </c>
      <c r="N493" s="15" t="str">
        <f aca="false">IF(H493="???",0.2,"")</f>
        <v/>
      </c>
      <c r="O493" s="40" t="s">
        <v>22</v>
      </c>
      <c r="P493" s="17" t="str">
        <f aca="false">IF(SUM(Q493:AI493)&gt;0,"",IF(SUM(Q493:AI493)=0,IF(O493&gt;0,1,"")))</f>
        <v/>
      </c>
      <c r="Q493" s="16" t="n">
        <f aca="false">IF(O493="🐭 Mouse",2,"")</f>
        <v>2</v>
      </c>
      <c r="R493" s="16" t="str">
        <f aca="false">IF(O493="🕊 Pigeon",7,"")</f>
        <v/>
      </c>
      <c r="S493" s="16" t="str">
        <f aca="false">IF(O493="🐇 Rabbit",6,"")</f>
        <v/>
      </c>
      <c r="T493" s="16" t="str">
        <f aca="false">IF(O493="🍼 Mammal",16,"")</f>
        <v/>
      </c>
      <c r="U493" s="16" t="str">
        <f aca="false">IF(O493="🐀 Rat",1,"")</f>
        <v/>
      </c>
      <c r="V493" s="16" t="str">
        <f aca="false">IF(O493="🐕 Dog",3,"")</f>
        <v/>
      </c>
      <c r="W493" s="16" t="str">
        <f aca="false">IF(O493="🐹 Guinea Pig",8,"")</f>
        <v/>
      </c>
      <c r="X493" s="16" t="str">
        <f aca="false">IF(O493="🐔 Chicken",9,"")</f>
        <v/>
      </c>
      <c r="Y493" s="16" t="str">
        <f aca="false">IF(O493="🐵 Monkey",5,"")</f>
        <v/>
      </c>
      <c r="Z493" s="16" t="str">
        <f aca="false">IF(O493="🐸 Frog",10,"")</f>
        <v/>
      </c>
      <c r="AA493" s="16" t="str">
        <f aca="false">IF(O493="🐈 Cat",4,"")</f>
        <v/>
      </c>
      <c r="AB493" s="16" t="str">
        <f aca="false">IF(O493="Gecko",15,"")</f>
        <v/>
      </c>
      <c r="AC493" s="16" t="str">
        <f aca="false">IF(O493="Skink",14,"")</f>
        <v/>
      </c>
      <c r="AD493" s="16" t="str">
        <f aca="false">IF(O493="🐄 Cattle",17,"")</f>
        <v/>
      </c>
      <c r="AE493" s="16" t="str">
        <f aca="false">IF(O493="🐷 Pig",19,"")</f>
        <v/>
      </c>
      <c r="AF493" s="16" t="str">
        <f aca="false">IF(O493="Squirrel",11,"")</f>
        <v/>
      </c>
      <c r="AG493" s="16" t="str">
        <f aca="false">IF(O493="🐝 Honey Bee",20,"")</f>
        <v/>
      </c>
      <c r="AH493" s="16" t="str">
        <f aca="false">IF(O493="🦆 Duck",12,"")</f>
        <v/>
      </c>
      <c r="AI493" s="16" t="str">
        <f aca="false">IF(O493="🐦 Bird",13,"")</f>
        <v/>
      </c>
      <c r="AJ493" s="41" t="s">
        <v>551</v>
      </c>
      <c r="AK493" s="40" t="s">
        <v>582</v>
      </c>
      <c r="AL493" s="42" t="s">
        <v>50</v>
      </c>
      <c r="AM493" s="40" t="s">
        <v>51</v>
      </c>
      <c r="AN493" s="40"/>
    </row>
    <row r="494" customFormat="false" ht="15.75" hidden="false" customHeight="false" outlineLevel="0" collapsed="false">
      <c r="C494" s="32"/>
      <c r="D494" s="33"/>
      <c r="E494" s="34"/>
      <c r="F494" s="34"/>
      <c r="G494" s="0"/>
      <c r="H494" s="0"/>
      <c r="I494" s="14" t="str">
        <f aca="false">IF(H494="IC",-0.3,"")</f>
        <v/>
      </c>
      <c r="J494" s="14" t="str">
        <f aca="false">IF(H494="IV",-0.2,"")</f>
        <v/>
      </c>
      <c r="K494" s="14" t="str">
        <f aca="false">IF(H494="IP",-0.1,"")</f>
        <v/>
      </c>
      <c r="L494" s="14" t="str">
        <f aca="false">IF(H494="IM",0.1,"")</f>
        <v/>
      </c>
      <c r="M494" s="14" t="str">
        <f aca="false">IF(H494="SC",0.2,"")</f>
        <v/>
      </c>
      <c r="N494" s="15" t="str">
        <f aca="false">IF(H494="???",0.2,"")</f>
        <v/>
      </c>
      <c r="O494" s="0"/>
      <c r="P494" s="17" t="str">
        <f aca="false">IF(SUM(Q494:AI494)&gt;0,"",IF(SUM(Q494:AI494)=0,IF(O494&gt;0,1,"")))</f>
        <v/>
      </c>
      <c r="Q494" s="16" t="str">
        <f aca="false">IF(O494="🐭 Mouse",2,"")</f>
        <v/>
      </c>
      <c r="R494" s="16" t="str">
        <f aca="false">IF(O494="🕊 Pigeon",7,"")</f>
        <v/>
      </c>
      <c r="S494" s="16" t="str">
        <f aca="false">IF(O494="🐇 Rabbit",6,"")</f>
        <v/>
      </c>
      <c r="T494" s="16" t="str">
        <f aca="false">IF(O494="🍼 Mammal",16,"")</f>
        <v/>
      </c>
      <c r="U494" s="16" t="str">
        <f aca="false">IF(O494="🐀 Rat",1,"")</f>
        <v/>
      </c>
      <c r="V494" s="16" t="str">
        <f aca="false">IF(O494="🐕 Dog",3,"")</f>
        <v/>
      </c>
      <c r="W494" s="16" t="str">
        <f aca="false">IF(O494="🐹 Guinea Pig",8,"")</f>
        <v/>
      </c>
      <c r="X494" s="16" t="str">
        <f aca="false">IF(O494="🐔 Chicken",9,"")</f>
        <v/>
      </c>
      <c r="Y494" s="16" t="str">
        <f aca="false">IF(O494="🐵 Monkey",5,"")</f>
        <v/>
      </c>
      <c r="Z494" s="16" t="str">
        <f aca="false">IF(O494="🐸 Frog",10,"")</f>
        <v/>
      </c>
      <c r="AA494" s="16" t="str">
        <f aca="false">IF(O494="🐈 Cat",4,"")</f>
        <v/>
      </c>
      <c r="AB494" s="16" t="str">
        <f aca="false">IF(O494="Gecko",15,"")</f>
        <v/>
      </c>
      <c r="AC494" s="16" t="str">
        <f aca="false">IF(O494="Skink",14,"")</f>
        <v/>
      </c>
      <c r="AD494" s="16" t="str">
        <f aca="false">IF(O494="🐄 Cattle",17,"")</f>
        <v/>
      </c>
      <c r="AE494" s="16" t="str">
        <f aca="false">IF(O494="🐷 Pig",19,"")</f>
        <v/>
      </c>
      <c r="AF494" s="16" t="str">
        <f aca="false">IF(O494="Squirrel",11,"")</f>
        <v/>
      </c>
      <c r="AG494" s="16" t="str">
        <f aca="false">IF(O494="🐝 Honey Bee",20,"")</f>
        <v/>
      </c>
      <c r="AH494" s="16" t="str">
        <f aca="false">IF(O494="🦆 Duck",12,"")</f>
        <v/>
      </c>
      <c r="AI494" s="16" t="str">
        <f aca="false">IF(O494="🐦 Bird",13,"")</f>
        <v/>
      </c>
      <c r="AJ494" s="0"/>
      <c r="AK494" s="0"/>
      <c r="AL494" s="0"/>
      <c r="AM494" s="0"/>
      <c r="AN494" s="0"/>
    </row>
    <row r="495" customFormat="false" ht="30.75" hidden="false" customHeight="false" outlineLevel="0" collapsed="false">
      <c r="A495" s="43" t="s">
        <v>583</v>
      </c>
      <c r="B495" s="43" t="n">
        <v>43</v>
      </c>
      <c r="C495" s="32" t="n">
        <f aca="false">B495+IF(H495="IV",-0.2,IF(H495="IP",-0.1,IF(H495="IM",0.1,IF(H495="SC",0.2,IF(H495="IC (cerebral)",-0.3,0)))))</f>
        <v>42.8</v>
      </c>
      <c r="D495" s="33" t="n">
        <f aca="false">VALUE(MID(AJ495,1,FIND(" ",AJ495)))</f>
        <v>0.1</v>
      </c>
      <c r="E495" s="34" t="n">
        <f aca="false">IF(G495="LD50 (median)",1,IF(G495="LDLo (lowest)",0,IF(G495="LD",-1,"")))</f>
        <v>0</v>
      </c>
      <c r="F495" s="34" t="n">
        <f aca="false">IF(O495="🐀 Rat",1,IF(O495="🐭 Mouse",2,IF(O495="🐕 Dog",3,IF(O495="🐵 Monkey",5,IF(O495="🐈 Cat",4,IF(O495="🐇 Rabbit",6,IF(O495="🕊 Pigeon",7,IF(O495="🐹 Guinea Pig",8,IF(O495="🐔 Chicken",9,IF(O495="🐸 Frog",10,IF(O495="🍼 Mammal",10,0)))))))))))</f>
        <v>3</v>
      </c>
      <c r="G495" s="44" t="s">
        <v>53</v>
      </c>
      <c r="H495" s="44" t="s">
        <v>15</v>
      </c>
      <c r="I495" s="14" t="str">
        <f aca="false">IF(H495="IC",-0.3,"")</f>
        <v/>
      </c>
      <c r="J495" s="14" t="n">
        <f aca="false">IF(H495="IV",-0.2,"")</f>
        <v>-0.2</v>
      </c>
      <c r="K495" s="14" t="str">
        <f aca="false">IF(H495="IP",-0.1,"")</f>
        <v/>
      </c>
      <c r="L495" s="14" t="str">
        <f aca="false">IF(H495="IM",0.1,"")</f>
        <v/>
      </c>
      <c r="M495" s="14" t="str">
        <f aca="false">IF(H495="SC",0.2,"")</f>
        <v/>
      </c>
      <c r="N495" s="15" t="str">
        <f aca="false">IF(H495="???",0.2,"")</f>
        <v/>
      </c>
      <c r="O495" s="45" t="s">
        <v>27</v>
      </c>
      <c r="P495" s="17" t="str">
        <f aca="false">IF(SUM(Q495:AI495)&gt;0,"",IF(SUM(Q495:AI495)=0,IF(O495&gt;0,1,"")))</f>
        <v/>
      </c>
      <c r="Q495" s="16" t="str">
        <f aca="false">IF(O495="🐭 Mouse",2,"")</f>
        <v/>
      </c>
      <c r="R495" s="16" t="str">
        <f aca="false">IF(O495="🕊 Pigeon",7,"")</f>
        <v/>
      </c>
      <c r="S495" s="16" t="str">
        <f aca="false">IF(O495="🐇 Rabbit",6,"")</f>
        <v/>
      </c>
      <c r="T495" s="16" t="str">
        <f aca="false">IF(O495="🍼 Mammal",16,"")</f>
        <v/>
      </c>
      <c r="U495" s="16" t="str">
        <f aca="false">IF(O495="🐀 Rat",1,"")</f>
        <v/>
      </c>
      <c r="V495" s="16" t="n">
        <f aca="false">IF(O495="🐕 Dog",3,"")</f>
        <v>3</v>
      </c>
      <c r="W495" s="16" t="str">
        <f aca="false">IF(O495="🐹 Guinea Pig",8,"")</f>
        <v/>
      </c>
      <c r="X495" s="16" t="str">
        <f aca="false">IF(O495="🐔 Chicken",9,"")</f>
        <v/>
      </c>
      <c r="Y495" s="16" t="str">
        <f aca="false">IF(O495="🐵 Monkey",5,"")</f>
        <v/>
      </c>
      <c r="Z495" s="16" t="str">
        <f aca="false">IF(O495="🐸 Frog",10,"")</f>
        <v/>
      </c>
      <c r="AA495" s="16" t="str">
        <f aca="false">IF(O495="🐈 Cat",4,"")</f>
        <v/>
      </c>
      <c r="AB495" s="16" t="str">
        <f aca="false">IF(O495="Gecko",15,"")</f>
        <v/>
      </c>
      <c r="AC495" s="16" t="str">
        <f aca="false">IF(O495="Skink",14,"")</f>
        <v/>
      </c>
      <c r="AD495" s="16" t="str">
        <f aca="false">IF(O495="🐄 Cattle",17,"")</f>
        <v/>
      </c>
      <c r="AE495" s="16" t="str">
        <f aca="false">IF(O495="🐷 Pig",19,"")</f>
        <v/>
      </c>
      <c r="AF495" s="16" t="str">
        <f aca="false">IF(O495="Squirrel",11,"")</f>
        <v/>
      </c>
      <c r="AG495" s="16" t="str">
        <f aca="false">IF(O495="🐝 Honey Bee",20,"")</f>
        <v/>
      </c>
      <c r="AH495" s="16" t="str">
        <f aca="false">IF(O495="🦆 Duck",12,"")</f>
        <v/>
      </c>
      <c r="AI495" s="16" t="str">
        <f aca="false">IF(O495="🐦 Bird",13,"")</f>
        <v/>
      </c>
      <c r="AJ495" s="46" t="s">
        <v>134</v>
      </c>
      <c r="AK495" s="45" t="s">
        <v>584</v>
      </c>
      <c r="AL495" s="47" t="s">
        <v>50</v>
      </c>
      <c r="AM495" s="45" t="s">
        <v>51</v>
      </c>
      <c r="AN495" s="45"/>
    </row>
    <row r="496" customFormat="false" ht="15" hidden="false" customHeight="true" outlineLevel="0" collapsed="false">
      <c r="A496" s="38" t="s">
        <v>583</v>
      </c>
      <c r="B496" s="43" t="n">
        <v>43</v>
      </c>
      <c r="C496" s="32" t="n">
        <f aca="false">B496+IF(H496="IV",-0.2,IF(H496="IP",-0.1,IF(H496="IM",0.1,IF(H496="SC",0.2,IF(H496="IC (cerebral)",-0.3,0)))))</f>
        <v>42.8</v>
      </c>
      <c r="D496" s="33" t="n">
        <f aca="false">VALUE(MID(AJ496,1,FIND(" ",AJ496)))</f>
        <v>0.25</v>
      </c>
      <c r="E496" s="34" t="n">
        <f aca="false">IF(G496="LD50 (median)",1,IF(G496="LDLo (lowest)",0,IF(G496="LD",-1,"")))</f>
        <v>1</v>
      </c>
      <c r="F496" s="34" t="n">
        <f aca="false">IF(O496="🐀 Rat",1,IF(O496="🐭 Mouse",2,IF(O496="🐕 Dog",3,IF(O496="🐵 Monkey",5,IF(O496="🐈 Cat",4,IF(O496="🐇 Rabbit",6,IF(O496="🕊 Pigeon",7,IF(O496="🐹 Guinea Pig",8,IF(O496="🐔 Chicken",9,IF(O496="🐸 Frog",10,IF(O496="🍼 Mammal",10,0)))))))))))</f>
        <v>2</v>
      </c>
      <c r="G496" s="39" t="s">
        <v>47</v>
      </c>
      <c r="H496" s="39" t="s">
        <v>15</v>
      </c>
      <c r="I496" s="14" t="str">
        <f aca="false">IF(H496="IC",-0.3,"")</f>
        <v/>
      </c>
      <c r="J496" s="14" t="n">
        <f aca="false">IF(H496="IV",-0.2,"")</f>
        <v>-0.2</v>
      </c>
      <c r="K496" s="14" t="str">
        <f aca="false">IF(H496="IP",-0.1,"")</f>
        <v/>
      </c>
      <c r="L496" s="14" t="str">
        <f aca="false">IF(H496="IM",0.1,"")</f>
        <v/>
      </c>
      <c r="M496" s="14" t="str">
        <f aca="false">IF(H496="SC",0.2,"")</f>
        <v/>
      </c>
      <c r="N496" s="15" t="str">
        <f aca="false">IF(H496="???",0.2,"")</f>
        <v/>
      </c>
      <c r="O496" s="40" t="s">
        <v>22</v>
      </c>
      <c r="P496" s="17" t="str">
        <f aca="false">IF(SUM(Q496:AI496)&gt;0,"",IF(SUM(Q496:AI496)=0,IF(O496&gt;0,1,"")))</f>
        <v/>
      </c>
      <c r="Q496" s="16" t="n">
        <f aca="false">IF(O496="🐭 Mouse",2,"")</f>
        <v>2</v>
      </c>
      <c r="R496" s="16" t="str">
        <f aca="false">IF(O496="🕊 Pigeon",7,"")</f>
        <v/>
      </c>
      <c r="S496" s="16" t="str">
        <f aca="false">IF(O496="🐇 Rabbit",6,"")</f>
        <v/>
      </c>
      <c r="T496" s="16" t="str">
        <f aca="false">IF(O496="🍼 Mammal",16,"")</f>
        <v/>
      </c>
      <c r="U496" s="16" t="str">
        <f aca="false">IF(O496="🐀 Rat",1,"")</f>
        <v/>
      </c>
      <c r="V496" s="16" t="str">
        <f aca="false">IF(O496="🐕 Dog",3,"")</f>
        <v/>
      </c>
      <c r="W496" s="16" t="str">
        <f aca="false">IF(O496="🐹 Guinea Pig",8,"")</f>
        <v/>
      </c>
      <c r="X496" s="16" t="str">
        <f aca="false">IF(O496="🐔 Chicken",9,"")</f>
        <v/>
      </c>
      <c r="Y496" s="16" t="str">
        <f aca="false">IF(O496="🐵 Monkey",5,"")</f>
        <v/>
      </c>
      <c r="Z496" s="16" t="str">
        <f aca="false">IF(O496="🐸 Frog",10,"")</f>
        <v/>
      </c>
      <c r="AA496" s="16" t="str">
        <f aca="false">IF(O496="🐈 Cat",4,"")</f>
        <v/>
      </c>
      <c r="AB496" s="16" t="str">
        <f aca="false">IF(O496="Gecko",15,"")</f>
        <v/>
      </c>
      <c r="AC496" s="16" t="str">
        <f aca="false">IF(O496="Skink",14,"")</f>
        <v/>
      </c>
      <c r="AD496" s="16" t="str">
        <f aca="false">IF(O496="🐄 Cattle",17,"")</f>
        <v/>
      </c>
      <c r="AE496" s="16" t="str">
        <f aca="false">IF(O496="🐷 Pig",19,"")</f>
        <v/>
      </c>
      <c r="AF496" s="16" t="str">
        <f aca="false">IF(O496="Squirrel",11,"")</f>
        <v/>
      </c>
      <c r="AG496" s="16" t="str">
        <f aca="false">IF(O496="🐝 Honey Bee",20,"")</f>
        <v/>
      </c>
      <c r="AH496" s="16" t="str">
        <f aca="false">IF(O496="🦆 Duck",12,"")</f>
        <v/>
      </c>
      <c r="AI496" s="16" t="str">
        <f aca="false">IF(O496="🐦 Bird",13,"")</f>
        <v/>
      </c>
      <c r="AJ496" s="41" t="s">
        <v>241</v>
      </c>
      <c r="AK496" s="40"/>
      <c r="AL496" s="42" t="s">
        <v>76</v>
      </c>
      <c r="AM496" s="40" t="s">
        <v>59</v>
      </c>
      <c r="AN496" s="40" t="s">
        <v>585</v>
      </c>
    </row>
    <row r="497" customFormat="false" ht="15" hidden="false" customHeight="true" outlineLevel="0" collapsed="false">
      <c r="A497" s="38" t="s">
        <v>583</v>
      </c>
      <c r="B497" s="43" t="n">
        <v>43</v>
      </c>
      <c r="C497" s="32" t="n">
        <f aca="false">B497+IF(H497="IV",-0.2,IF(H497="IP",-0.1,IF(H497="IM",0.1,IF(H497="SC",0.2,IF(H497="IC (cerebral)",-0.3,0)))))</f>
        <v>42.8</v>
      </c>
      <c r="D497" s="33" t="n">
        <f aca="false">VALUE(MID(AJ497,1,FIND(" ",AJ497)))</f>
        <v>0.2875</v>
      </c>
      <c r="E497" s="34" t="n">
        <f aca="false">IF(G497="LD50 (median)",1,IF(G497="LDLo (lowest)",0,IF(G497="LD",-1,"")))</f>
        <v>1</v>
      </c>
      <c r="F497" s="34" t="n">
        <f aca="false">IF(O497="🐀 Rat",1,IF(O497="🐭 Mouse",2,IF(O497="🐕 Dog",3,IF(O497="🐵 Monkey",5,IF(O497="🐈 Cat",4,IF(O497="🐇 Rabbit",6,IF(O497="🕊 Pigeon",7,IF(O497="🐹 Guinea Pig",8,IF(O497="🐔 Chicken",9,IF(O497="🐸 Frog",10,IF(O497="🍼 Mammal",10,0)))))))))))</f>
        <v>2</v>
      </c>
      <c r="G497" s="39" t="s">
        <v>47</v>
      </c>
      <c r="H497" s="39" t="s">
        <v>15</v>
      </c>
      <c r="I497" s="14" t="str">
        <f aca="false">IF(H497="IC",-0.3,"")</f>
        <v/>
      </c>
      <c r="J497" s="14" t="n">
        <f aca="false">IF(H497="IV",-0.2,"")</f>
        <v>-0.2</v>
      </c>
      <c r="K497" s="14" t="str">
        <f aca="false">IF(H497="IP",-0.1,"")</f>
        <v/>
      </c>
      <c r="L497" s="14" t="str">
        <f aca="false">IF(H497="IM",0.1,"")</f>
        <v/>
      </c>
      <c r="M497" s="14" t="str">
        <f aca="false">IF(H497="SC",0.2,"")</f>
        <v/>
      </c>
      <c r="N497" s="15" t="str">
        <f aca="false">IF(H497="???",0.2,"")</f>
        <v/>
      </c>
      <c r="O497" s="40" t="s">
        <v>22</v>
      </c>
      <c r="P497" s="17" t="str">
        <f aca="false">IF(SUM(Q497:AI497)&gt;0,"",IF(SUM(Q497:AI497)=0,IF(O497&gt;0,1,"")))</f>
        <v/>
      </c>
      <c r="Q497" s="16" t="n">
        <f aca="false">IF(O497="🐭 Mouse",2,"")</f>
        <v>2</v>
      </c>
      <c r="R497" s="16" t="str">
        <f aca="false">IF(O497="🕊 Pigeon",7,"")</f>
        <v/>
      </c>
      <c r="S497" s="16" t="str">
        <f aca="false">IF(O497="🐇 Rabbit",6,"")</f>
        <v/>
      </c>
      <c r="T497" s="16" t="str">
        <f aca="false">IF(O497="🍼 Mammal",16,"")</f>
        <v/>
      </c>
      <c r="U497" s="16" t="str">
        <f aca="false">IF(O497="🐀 Rat",1,"")</f>
        <v/>
      </c>
      <c r="V497" s="16" t="str">
        <f aca="false">IF(O497="🐕 Dog",3,"")</f>
        <v/>
      </c>
      <c r="W497" s="16" t="str">
        <f aca="false">IF(O497="🐹 Guinea Pig",8,"")</f>
        <v/>
      </c>
      <c r="X497" s="16" t="str">
        <f aca="false">IF(O497="🐔 Chicken",9,"")</f>
        <v/>
      </c>
      <c r="Y497" s="16" t="str">
        <f aca="false">IF(O497="🐵 Monkey",5,"")</f>
        <v/>
      </c>
      <c r="Z497" s="16" t="str">
        <f aca="false">IF(O497="🐸 Frog",10,"")</f>
        <v/>
      </c>
      <c r="AA497" s="16" t="str">
        <f aca="false">IF(O497="🐈 Cat",4,"")</f>
        <v/>
      </c>
      <c r="AB497" s="16" t="str">
        <f aca="false">IF(O497="Gecko",15,"")</f>
        <v/>
      </c>
      <c r="AC497" s="16" t="str">
        <f aca="false">IF(O497="Skink",14,"")</f>
        <v/>
      </c>
      <c r="AD497" s="16" t="str">
        <f aca="false">IF(O497="🐄 Cattle",17,"")</f>
        <v/>
      </c>
      <c r="AE497" s="16" t="str">
        <f aca="false">IF(O497="🐷 Pig",19,"")</f>
        <v/>
      </c>
      <c r="AF497" s="16" t="str">
        <f aca="false">IF(O497="Squirrel",11,"")</f>
        <v/>
      </c>
      <c r="AG497" s="16" t="str">
        <f aca="false">IF(O497="🐝 Honey Bee",20,"")</f>
        <v/>
      </c>
      <c r="AH497" s="16" t="str">
        <f aca="false">IF(O497="🦆 Duck",12,"")</f>
        <v/>
      </c>
      <c r="AI497" s="16" t="str">
        <f aca="false">IF(O497="🐦 Bird",13,"")</f>
        <v/>
      </c>
      <c r="AJ497" s="41" t="s">
        <v>586</v>
      </c>
      <c r="AK497" s="40"/>
      <c r="AL497" s="42" t="s">
        <v>587</v>
      </c>
      <c r="AM497" s="40" t="s">
        <v>158</v>
      </c>
      <c r="AN497" s="40"/>
    </row>
    <row r="498" customFormat="false" ht="15" hidden="false" customHeight="true" outlineLevel="0" collapsed="false">
      <c r="A498" s="38" t="s">
        <v>583</v>
      </c>
      <c r="B498" s="43" t="n">
        <v>43</v>
      </c>
      <c r="C498" s="32" t="n">
        <f aca="false">B498+IF(H498="IV",-0.2,IF(H498="IP",-0.1,IF(H498="IM",0.1,IF(H498="SC",0.2,IF(H498="IC (cerebral)",-0.3,0)))))</f>
        <v>42.9</v>
      </c>
      <c r="D498" s="33" t="n">
        <f aca="false">VALUE(MID(AJ498,1,FIND(" ",AJ498)))</f>
        <v>0.296</v>
      </c>
      <c r="E498" s="34" t="n">
        <f aca="false">IF(G498="LD50 (median)",1,IF(G498="LDLo (lowest)",0,IF(G498="LD",-1,"")))</f>
        <v>1</v>
      </c>
      <c r="F498" s="34" t="n">
        <f aca="false">IF(O498="🐀 Rat",1,IF(O498="🐭 Mouse",2,IF(O498="🐕 Dog",3,IF(O498="🐵 Monkey",5,IF(O498="🐈 Cat",4,IF(O498="🐇 Rabbit",6,IF(O498="🕊 Pigeon",7,IF(O498="🐹 Guinea Pig",8,IF(O498="🐔 Chicken",9,IF(O498="🐸 Frog",10,IF(O498="🍼 Mammal",10,0)))))))))))</f>
        <v>2</v>
      </c>
      <c r="G498" s="39" t="s">
        <v>47</v>
      </c>
      <c r="H498" s="39" t="s">
        <v>16</v>
      </c>
      <c r="I498" s="14" t="str">
        <f aca="false">IF(H498="IC",-0.3,"")</f>
        <v/>
      </c>
      <c r="J498" s="14" t="str">
        <f aca="false">IF(H498="IV",-0.2,"")</f>
        <v/>
      </c>
      <c r="K498" s="14" t="n">
        <f aca="false">IF(H498="IP",-0.1,"")</f>
        <v>-0.1</v>
      </c>
      <c r="L498" s="14" t="str">
        <f aca="false">IF(H498="IM",0.1,"")</f>
        <v/>
      </c>
      <c r="M498" s="14" t="str">
        <f aca="false">IF(H498="SC",0.2,"")</f>
        <v/>
      </c>
      <c r="N498" s="15" t="str">
        <f aca="false">IF(H498="???",0.2,"")</f>
        <v/>
      </c>
      <c r="O498" s="40" t="s">
        <v>22</v>
      </c>
      <c r="P498" s="17" t="str">
        <f aca="false">IF(SUM(Q498:AI498)&gt;0,"",IF(SUM(Q498:AI498)=0,IF(O498&gt;0,1,"")))</f>
        <v/>
      </c>
      <c r="Q498" s="16" t="n">
        <f aca="false">IF(O498="🐭 Mouse",2,"")</f>
        <v>2</v>
      </c>
      <c r="R498" s="16" t="str">
        <f aca="false">IF(O498="🕊 Pigeon",7,"")</f>
        <v/>
      </c>
      <c r="S498" s="16" t="str">
        <f aca="false">IF(O498="🐇 Rabbit",6,"")</f>
        <v/>
      </c>
      <c r="T498" s="16" t="str">
        <f aca="false">IF(O498="🍼 Mammal",16,"")</f>
        <v/>
      </c>
      <c r="U498" s="16" t="str">
        <f aca="false">IF(O498="🐀 Rat",1,"")</f>
        <v/>
      </c>
      <c r="V498" s="16" t="str">
        <f aca="false">IF(O498="🐕 Dog",3,"")</f>
        <v/>
      </c>
      <c r="W498" s="16" t="str">
        <f aca="false">IF(O498="🐹 Guinea Pig",8,"")</f>
        <v/>
      </c>
      <c r="X498" s="16" t="str">
        <f aca="false">IF(O498="🐔 Chicken",9,"")</f>
        <v/>
      </c>
      <c r="Y498" s="16" t="str">
        <f aca="false">IF(O498="🐵 Monkey",5,"")</f>
        <v/>
      </c>
      <c r="Z498" s="16" t="str">
        <f aca="false">IF(O498="🐸 Frog",10,"")</f>
        <v/>
      </c>
      <c r="AA498" s="16" t="str">
        <f aca="false">IF(O498="🐈 Cat",4,"")</f>
        <v/>
      </c>
      <c r="AB498" s="16" t="str">
        <f aca="false">IF(O498="Gecko",15,"")</f>
        <v/>
      </c>
      <c r="AC498" s="16" t="str">
        <f aca="false">IF(O498="Skink",14,"")</f>
        <v/>
      </c>
      <c r="AD498" s="16" t="str">
        <f aca="false">IF(O498="🐄 Cattle",17,"")</f>
        <v/>
      </c>
      <c r="AE498" s="16" t="str">
        <f aca="false">IF(O498="🐷 Pig",19,"")</f>
        <v/>
      </c>
      <c r="AF498" s="16" t="str">
        <f aca="false">IF(O498="Squirrel",11,"")</f>
        <v/>
      </c>
      <c r="AG498" s="16" t="str">
        <f aca="false">IF(O498="🐝 Honey Bee",20,"")</f>
        <v/>
      </c>
      <c r="AH498" s="16" t="str">
        <f aca="false">IF(O498="🦆 Duck",12,"")</f>
        <v/>
      </c>
      <c r="AI498" s="16" t="str">
        <f aca="false">IF(O498="🐦 Bird",13,"")</f>
        <v/>
      </c>
      <c r="AJ498" s="41" t="s">
        <v>588</v>
      </c>
      <c r="AK498" s="40" t="s">
        <v>589</v>
      </c>
      <c r="AL498" s="42" t="s">
        <v>50</v>
      </c>
      <c r="AM498" s="40" t="s">
        <v>51</v>
      </c>
      <c r="AN498" s="40"/>
    </row>
    <row r="499" customFormat="false" ht="30" hidden="false" customHeight="true" outlineLevel="0" collapsed="false">
      <c r="A499" s="38" t="s">
        <v>583</v>
      </c>
      <c r="B499" s="43" t="n">
        <v>43</v>
      </c>
      <c r="C499" s="32" t="n">
        <f aca="false">B499+IF(H499="IV",-0.2,IF(H499="IP",-0.1,IF(H499="IM",0.1,IF(H499="SC",0.2,IF(H499="IC (cerebral)",-0.3,0)))))</f>
        <v>42.8</v>
      </c>
      <c r="D499" s="33" t="n">
        <f aca="false">VALUE(MID(AJ499,1,FIND(" ",AJ499)))</f>
        <v>0.375</v>
      </c>
      <c r="E499" s="34" t="n">
        <f aca="false">IF(G499="LD50 (median)",1,IF(G499="LDLo (lowest)",0,IF(G499="LD",-1,"")))</f>
        <v>1</v>
      </c>
      <c r="F499" s="34" t="n">
        <f aca="false">IF(O499="🐀 Rat",1,IF(O499="🐭 Mouse",2,IF(O499="🐕 Dog",3,IF(O499="🐵 Monkey",5,IF(O499="🐈 Cat",4,IF(O499="🐇 Rabbit",6,IF(O499="🕊 Pigeon",7,IF(O499="🐹 Guinea Pig",8,IF(O499="🐔 Chicken",9,IF(O499="🐸 Frog",10,IF(O499="🍼 Mammal",10,0)))))))))))</f>
        <v>2</v>
      </c>
      <c r="G499" s="39" t="s">
        <v>47</v>
      </c>
      <c r="H499" s="39" t="s">
        <v>15</v>
      </c>
      <c r="I499" s="14" t="str">
        <f aca="false">IF(H499="IC",-0.3,"")</f>
        <v/>
      </c>
      <c r="J499" s="14" t="n">
        <f aca="false">IF(H499="IV",-0.2,"")</f>
        <v>-0.2</v>
      </c>
      <c r="K499" s="14" t="str">
        <f aca="false">IF(H499="IP",-0.1,"")</f>
        <v/>
      </c>
      <c r="L499" s="14" t="str">
        <f aca="false">IF(H499="IM",0.1,"")</f>
        <v/>
      </c>
      <c r="M499" s="14" t="str">
        <f aca="false">IF(H499="SC",0.2,"")</f>
        <v/>
      </c>
      <c r="N499" s="15" t="str">
        <f aca="false">IF(H499="???",0.2,"")</f>
        <v/>
      </c>
      <c r="O499" s="40" t="s">
        <v>22</v>
      </c>
      <c r="P499" s="17" t="str">
        <f aca="false">IF(SUM(Q499:AI499)&gt;0,"",IF(SUM(Q499:AI499)=0,IF(O499&gt;0,1,"")))</f>
        <v/>
      </c>
      <c r="Q499" s="16" t="n">
        <f aca="false">IF(O499="🐭 Mouse",2,"")</f>
        <v>2</v>
      </c>
      <c r="R499" s="16" t="str">
        <f aca="false">IF(O499="🕊 Pigeon",7,"")</f>
        <v/>
      </c>
      <c r="S499" s="16" t="str">
        <f aca="false">IF(O499="🐇 Rabbit",6,"")</f>
        <v/>
      </c>
      <c r="T499" s="16" t="str">
        <f aca="false">IF(O499="🍼 Mammal",16,"")</f>
        <v/>
      </c>
      <c r="U499" s="16" t="str">
        <f aca="false">IF(O499="🐀 Rat",1,"")</f>
        <v/>
      </c>
      <c r="V499" s="16" t="str">
        <f aca="false">IF(O499="🐕 Dog",3,"")</f>
        <v/>
      </c>
      <c r="W499" s="16" t="str">
        <f aca="false">IF(O499="🐹 Guinea Pig",8,"")</f>
        <v/>
      </c>
      <c r="X499" s="16" t="str">
        <f aca="false">IF(O499="🐔 Chicken",9,"")</f>
        <v/>
      </c>
      <c r="Y499" s="16" t="str">
        <f aca="false">IF(O499="🐵 Monkey",5,"")</f>
        <v/>
      </c>
      <c r="Z499" s="16" t="str">
        <f aca="false">IF(O499="🐸 Frog",10,"")</f>
        <v/>
      </c>
      <c r="AA499" s="16" t="str">
        <f aca="false">IF(O499="🐈 Cat",4,"")</f>
        <v/>
      </c>
      <c r="AB499" s="16" t="str">
        <f aca="false">IF(O499="Gecko",15,"")</f>
        <v/>
      </c>
      <c r="AC499" s="16" t="str">
        <f aca="false">IF(O499="Skink",14,"")</f>
        <v/>
      </c>
      <c r="AD499" s="16" t="str">
        <f aca="false">IF(O499="🐄 Cattle",17,"")</f>
        <v/>
      </c>
      <c r="AE499" s="16" t="str">
        <f aca="false">IF(O499="🐷 Pig",19,"")</f>
        <v/>
      </c>
      <c r="AF499" s="16" t="str">
        <f aca="false">IF(O499="Squirrel",11,"")</f>
        <v/>
      </c>
      <c r="AG499" s="16" t="str">
        <f aca="false">IF(O499="🐝 Honey Bee",20,"")</f>
        <v/>
      </c>
      <c r="AH499" s="16" t="str">
        <f aca="false">IF(O499="🦆 Duck",12,"")</f>
        <v/>
      </c>
      <c r="AI499" s="16" t="str">
        <f aca="false">IF(O499="🐦 Bird",13,"")</f>
        <v/>
      </c>
      <c r="AJ499" s="41" t="s">
        <v>590</v>
      </c>
      <c r="AK499" s="40" t="s">
        <v>430</v>
      </c>
      <c r="AL499" s="42" t="s">
        <v>50</v>
      </c>
      <c r="AM499" s="40" t="s">
        <v>51</v>
      </c>
      <c r="AN499" s="40"/>
    </row>
    <row r="500" customFormat="false" ht="30" hidden="false" customHeight="true" outlineLevel="0" collapsed="false">
      <c r="A500" s="38" t="s">
        <v>583</v>
      </c>
      <c r="B500" s="43" t="n">
        <v>43</v>
      </c>
      <c r="C500" s="32" t="n">
        <f aca="false">B500+IF(H500="IV",-0.2,IF(H500="IP",-0.1,IF(H500="IM",0.1,IF(H500="SC",0.2,IF(H500="IC (cerebral)",-0.3,0)))))</f>
        <v>43.2</v>
      </c>
      <c r="D500" s="33" t="n">
        <f aca="false">VALUE(MID(AJ500,1,FIND(" ",AJ500)))</f>
        <v>0.475</v>
      </c>
      <c r="E500" s="34" t="n">
        <f aca="false">IF(G500="LD50 (median)",1,IF(G500="LDLo (lowest)",0,IF(G500="LD",-1,"")))</f>
        <v>1</v>
      </c>
      <c r="F500" s="34" t="n">
        <f aca="false">IF(O500="🐀 Rat",1,IF(O500="🐭 Mouse",2,IF(O500="🐕 Dog",3,IF(O500="🐵 Monkey",5,IF(O500="🐈 Cat",4,IF(O500="🐇 Rabbit",6,IF(O500="🕊 Pigeon",7,IF(O500="🐹 Guinea Pig",8,IF(O500="🐔 Chicken",9,IF(O500="🐸 Frog",10,IF(O500="🍼 Mammal",10,0)))))))))))</f>
        <v>2</v>
      </c>
      <c r="G500" s="39" t="s">
        <v>47</v>
      </c>
      <c r="H500" s="39" t="s">
        <v>18</v>
      </c>
      <c r="I500" s="14" t="str">
        <f aca="false">IF(H500="IC",-0.3,"")</f>
        <v/>
      </c>
      <c r="J500" s="14" t="str">
        <f aca="false">IF(H500="IV",-0.2,"")</f>
        <v/>
      </c>
      <c r="K500" s="14" t="str">
        <f aca="false">IF(H500="IP",-0.1,"")</f>
        <v/>
      </c>
      <c r="L500" s="14" t="str">
        <f aca="false">IF(H500="IM",0.1,"")</f>
        <v/>
      </c>
      <c r="M500" s="14" t="n">
        <f aca="false">IF(H500="SC",0.2,"")</f>
        <v>0.2</v>
      </c>
      <c r="N500" s="15" t="str">
        <f aca="false">IF(H500="???",0.2,"")</f>
        <v/>
      </c>
      <c r="O500" s="40" t="s">
        <v>22</v>
      </c>
      <c r="P500" s="17" t="str">
        <f aca="false">IF(SUM(Q500:AI500)&gt;0,"",IF(SUM(Q500:AI500)=0,IF(O500&gt;0,1,"")))</f>
        <v/>
      </c>
      <c r="Q500" s="16" t="n">
        <f aca="false">IF(O500="🐭 Mouse",2,"")</f>
        <v>2</v>
      </c>
      <c r="R500" s="16" t="str">
        <f aca="false">IF(O500="🕊 Pigeon",7,"")</f>
        <v/>
      </c>
      <c r="S500" s="16" t="str">
        <f aca="false">IF(O500="🐇 Rabbit",6,"")</f>
        <v/>
      </c>
      <c r="T500" s="16" t="str">
        <f aca="false">IF(O500="🍼 Mammal",16,"")</f>
        <v/>
      </c>
      <c r="U500" s="16" t="str">
        <f aca="false">IF(O500="🐀 Rat",1,"")</f>
        <v/>
      </c>
      <c r="V500" s="16" t="str">
        <f aca="false">IF(O500="🐕 Dog",3,"")</f>
        <v/>
      </c>
      <c r="W500" s="16" t="str">
        <f aca="false">IF(O500="🐹 Guinea Pig",8,"")</f>
        <v/>
      </c>
      <c r="X500" s="16" t="str">
        <f aca="false">IF(O500="🐔 Chicken",9,"")</f>
        <v/>
      </c>
      <c r="Y500" s="16" t="str">
        <f aca="false">IF(O500="🐵 Monkey",5,"")</f>
        <v/>
      </c>
      <c r="Z500" s="16" t="str">
        <f aca="false">IF(O500="🐸 Frog",10,"")</f>
        <v/>
      </c>
      <c r="AA500" s="16" t="str">
        <f aca="false">IF(O500="🐈 Cat",4,"")</f>
        <v/>
      </c>
      <c r="AB500" s="16" t="str">
        <f aca="false">IF(O500="Gecko",15,"")</f>
        <v/>
      </c>
      <c r="AC500" s="16" t="str">
        <f aca="false">IF(O500="Skink",14,"")</f>
        <v/>
      </c>
      <c r="AD500" s="16" t="str">
        <f aca="false">IF(O500="🐄 Cattle",17,"")</f>
        <v/>
      </c>
      <c r="AE500" s="16" t="str">
        <f aca="false">IF(O500="🐷 Pig",19,"")</f>
        <v/>
      </c>
      <c r="AF500" s="16" t="str">
        <f aca="false">IF(O500="Squirrel",11,"")</f>
        <v/>
      </c>
      <c r="AG500" s="16" t="str">
        <f aca="false">IF(O500="🐝 Honey Bee",20,"")</f>
        <v/>
      </c>
      <c r="AH500" s="16" t="str">
        <f aca="false">IF(O500="🦆 Duck",12,"")</f>
        <v/>
      </c>
      <c r="AI500" s="16" t="str">
        <f aca="false">IF(O500="🐦 Bird",13,"")</f>
        <v/>
      </c>
      <c r="AJ500" s="41" t="s">
        <v>591</v>
      </c>
      <c r="AK500" s="40" t="s">
        <v>592</v>
      </c>
      <c r="AL500" s="42" t="s">
        <v>50</v>
      </c>
      <c r="AM500" s="40" t="s">
        <v>51</v>
      </c>
      <c r="AN500" s="40"/>
    </row>
    <row r="501" customFormat="false" ht="30" hidden="false" customHeight="true" outlineLevel="0" collapsed="false">
      <c r="A501" s="38" t="s">
        <v>583</v>
      </c>
      <c r="B501" s="43" t="n">
        <v>43</v>
      </c>
      <c r="C501" s="32" t="n">
        <f aca="false">B501+IF(H501="IV",-0.2,IF(H501="IP",-0.1,IF(H501="IM",0.1,IF(H501="SC",0.2,IF(H501="IC (cerebral)",-0.3,0)))))</f>
        <v>42.8</v>
      </c>
      <c r="D501" s="33" t="n">
        <f aca="false">VALUE(MID(AJ501,1,FIND(" ",AJ501)))</f>
        <v>0.481</v>
      </c>
      <c r="E501" s="34" t="n">
        <f aca="false">IF(G501="LD50 (median)",1,IF(G501="LDLo (lowest)",0,IF(G501="LD",-1,"")))</f>
        <v>1</v>
      </c>
      <c r="F501" s="34" t="n">
        <f aca="false">IF(O501="🐀 Rat",1,IF(O501="🐭 Mouse",2,IF(O501="🐕 Dog",3,IF(O501="🐵 Monkey",5,IF(O501="🐈 Cat",4,IF(O501="🐇 Rabbit",6,IF(O501="🕊 Pigeon",7,IF(O501="🐹 Guinea Pig",8,IF(O501="🐔 Chicken",9,IF(O501="🐸 Frog",10,IF(O501="🍼 Mammal",10,0)))))))))))</f>
        <v>2</v>
      </c>
      <c r="G501" s="39" t="s">
        <v>47</v>
      </c>
      <c r="H501" s="39" t="s">
        <v>15</v>
      </c>
      <c r="I501" s="14" t="str">
        <f aca="false">IF(H501="IC",-0.3,"")</f>
        <v/>
      </c>
      <c r="J501" s="14" t="n">
        <f aca="false">IF(H501="IV",-0.2,"")</f>
        <v>-0.2</v>
      </c>
      <c r="K501" s="14" t="str">
        <f aca="false">IF(H501="IP",-0.1,"")</f>
        <v/>
      </c>
      <c r="L501" s="14" t="str">
        <f aca="false">IF(H501="IM",0.1,"")</f>
        <v/>
      </c>
      <c r="M501" s="14" t="str">
        <f aca="false">IF(H501="SC",0.2,"")</f>
        <v/>
      </c>
      <c r="N501" s="15" t="str">
        <f aca="false">IF(H501="???",0.2,"")</f>
        <v/>
      </c>
      <c r="O501" s="40" t="s">
        <v>22</v>
      </c>
      <c r="P501" s="17" t="str">
        <f aca="false">IF(SUM(Q501:AI501)&gt;0,"",IF(SUM(Q501:AI501)=0,IF(O501&gt;0,1,"")))</f>
        <v/>
      </c>
      <c r="Q501" s="16" t="n">
        <f aca="false">IF(O501="🐭 Mouse",2,"")</f>
        <v>2</v>
      </c>
      <c r="R501" s="16" t="str">
        <f aca="false">IF(O501="🕊 Pigeon",7,"")</f>
        <v/>
      </c>
      <c r="S501" s="16" t="str">
        <f aca="false">IF(O501="🐇 Rabbit",6,"")</f>
        <v/>
      </c>
      <c r="T501" s="16" t="str">
        <f aca="false">IF(O501="🍼 Mammal",16,"")</f>
        <v/>
      </c>
      <c r="U501" s="16" t="str">
        <f aca="false">IF(O501="🐀 Rat",1,"")</f>
        <v/>
      </c>
      <c r="V501" s="16" t="str">
        <f aca="false">IF(O501="🐕 Dog",3,"")</f>
        <v/>
      </c>
      <c r="W501" s="16" t="str">
        <f aca="false">IF(O501="🐹 Guinea Pig",8,"")</f>
        <v/>
      </c>
      <c r="X501" s="16" t="str">
        <f aca="false">IF(O501="🐔 Chicken",9,"")</f>
        <v/>
      </c>
      <c r="Y501" s="16" t="str">
        <f aca="false">IF(O501="🐵 Monkey",5,"")</f>
        <v/>
      </c>
      <c r="Z501" s="16" t="str">
        <f aca="false">IF(O501="🐸 Frog",10,"")</f>
        <v/>
      </c>
      <c r="AA501" s="16" t="str">
        <f aca="false">IF(O501="🐈 Cat",4,"")</f>
        <v/>
      </c>
      <c r="AB501" s="16" t="str">
        <f aca="false">IF(O501="Gecko",15,"")</f>
        <v/>
      </c>
      <c r="AC501" s="16" t="str">
        <f aca="false">IF(O501="Skink",14,"")</f>
        <v/>
      </c>
      <c r="AD501" s="16" t="str">
        <f aca="false">IF(O501="🐄 Cattle",17,"")</f>
        <v/>
      </c>
      <c r="AE501" s="16" t="str">
        <f aca="false">IF(O501="🐷 Pig",19,"")</f>
        <v/>
      </c>
      <c r="AF501" s="16" t="str">
        <f aca="false">IF(O501="Squirrel",11,"")</f>
        <v/>
      </c>
      <c r="AG501" s="16" t="str">
        <f aca="false">IF(O501="🐝 Honey Bee",20,"")</f>
        <v/>
      </c>
      <c r="AH501" s="16" t="str">
        <f aca="false">IF(O501="🦆 Duck",12,"")</f>
        <v/>
      </c>
      <c r="AI501" s="16" t="str">
        <f aca="false">IF(O501="🐦 Bird",13,"")</f>
        <v/>
      </c>
      <c r="AJ501" s="41" t="s">
        <v>593</v>
      </c>
      <c r="AK501" s="40" t="s">
        <v>137</v>
      </c>
      <c r="AL501" s="42" t="s">
        <v>50</v>
      </c>
      <c r="AM501" s="40" t="s">
        <v>51</v>
      </c>
      <c r="AN501" s="40" t="s">
        <v>594</v>
      </c>
    </row>
    <row r="502" customFormat="false" ht="30" hidden="false" customHeight="true" outlineLevel="0" collapsed="false">
      <c r="A502" s="38" t="s">
        <v>583</v>
      </c>
      <c r="B502" s="43" t="n">
        <v>43</v>
      </c>
      <c r="C502" s="32" t="n">
        <f aca="false">B502+IF(H502="IV",-0.2,IF(H502="IP",-0.1,IF(H502="IM",0.1,IF(H502="SC",0.2,IF(H502="IC (cerebral)",-0.3,0)))))</f>
        <v>42.8</v>
      </c>
      <c r="D502" s="33" t="n">
        <f aca="false">VALUE(MID(AJ502,1,FIND(" ",AJ502)))</f>
        <v>0.5</v>
      </c>
      <c r="E502" s="34" t="n">
        <f aca="false">IF(G502="LD50 (median)",1,IF(G502="LDLo (lowest)",0,IF(G502="LD",-1,"")))</f>
        <v>1</v>
      </c>
      <c r="F502" s="34" t="n">
        <f aca="false">IF(O502="🐀 Rat",1,IF(O502="🐭 Mouse",2,IF(O502="🐕 Dog",3,IF(O502="🐵 Monkey",5,IF(O502="🐈 Cat",4,IF(O502="🐇 Rabbit",6,IF(O502="🕊 Pigeon",7,IF(O502="🐹 Guinea Pig",8,IF(O502="🐔 Chicken",9,IF(O502="🐸 Frog",10,IF(O502="🍼 Mammal",10,0)))))))))))</f>
        <v>2</v>
      </c>
      <c r="G502" s="39" t="s">
        <v>47</v>
      </c>
      <c r="H502" s="39" t="s">
        <v>15</v>
      </c>
      <c r="I502" s="14" t="str">
        <f aca="false">IF(H502="IC",-0.3,"")</f>
        <v/>
      </c>
      <c r="J502" s="14" t="n">
        <f aca="false">IF(H502="IV",-0.2,"")</f>
        <v>-0.2</v>
      </c>
      <c r="K502" s="14" t="str">
        <f aca="false">IF(H502="IP",-0.1,"")</f>
        <v/>
      </c>
      <c r="L502" s="14" t="str">
        <f aca="false">IF(H502="IM",0.1,"")</f>
        <v/>
      </c>
      <c r="M502" s="14" t="str">
        <f aca="false">IF(H502="SC",0.2,"")</f>
        <v/>
      </c>
      <c r="N502" s="15" t="str">
        <f aca="false">IF(H502="???",0.2,"")</f>
        <v/>
      </c>
      <c r="O502" s="40" t="s">
        <v>22</v>
      </c>
      <c r="P502" s="17" t="str">
        <f aca="false">IF(SUM(Q502:AI502)&gt;0,"",IF(SUM(Q502:AI502)=0,IF(O502&gt;0,1,"")))</f>
        <v/>
      </c>
      <c r="Q502" s="16" t="n">
        <f aca="false">IF(O502="🐭 Mouse",2,"")</f>
        <v>2</v>
      </c>
      <c r="R502" s="16" t="str">
        <f aca="false">IF(O502="🕊 Pigeon",7,"")</f>
        <v/>
      </c>
      <c r="S502" s="16" t="str">
        <f aca="false">IF(O502="🐇 Rabbit",6,"")</f>
        <v/>
      </c>
      <c r="T502" s="16" t="str">
        <f aca="false">IF(O502="🍼 Mammal",16,"")</f>
        <v/>
      </c>
      <c r="U502" s="16" t="str">
        <f aca="false">IF(O502="🐀 Rat",1,"")</f>
        <v/>
      </c>
      <c r="V502" s="16" t="str">
        <f aca="false">IF(O502="🐕 Dog",3,"")</f>
        <v/>
      </c>
      <c r="W502" s="16" t="str">
        <f aca="false">IF(O502="🐹 Guinea Pig",8,"")</f>
        <v/>
      </c>
      <c r="X502" s="16" t="str">
        <f aca="false">IF(O502="🐔 Chicken",9,"")</f>
        <v/>
      </c>
      <c r="Y502" s="16" t="str">
        <f aca="false">IF(O502="🐵 Monkey",5,"")</f>
        <v/>
      </c>
      <c r="Z502" s="16" t="str">
        <f aca="false">IF(O502="🐸 Frog",10,"")</f>
        <v/>
      </c>
      <c r="AA502" s="16" t="str">
        <f aca="false">IF(O502="🐈 Cat",4,"")</f>
        <v/>
      </c>
      <c r="AB502" s="16" t="str">
        <f aca="false">IF(O502="Gecko",15,"")</f>
        <v/>
      </c>
      <c r="AC502" s="16" t="str">
        <f aca="false">IF(O502="Skink",14,"")</f>
        <v/>
      </c>
      <c r="AD502" s="16" t="str">
        <f aca="false">IF(O502="🐄 Cattle",17,"")</f>
        <v/>
      </c>
      <c r="AE502" s="16" t="str">
        <f aca="false">IF(O502="🐷 Pig",19,"")</f>
        <v/>
      </c>
      <c r="AF502" s="16" t="str">
        <f aca="false">IF(O502="Squirrel",11,"")</f>
        <v/>
      </c>
      <c r="AG502" s="16" t="str">
        <f aca="false">IF(O502="🐝 Honey Bee",20,"")</f>
        <v/>
      </c>
      <c r="AH502" s="16" t="str">
        <f aca="false">IF(O502="🦆 Duck",12,"")</f>
        <v/>
      </c>
      <c r="AI502" s="16" t="str">
        <f aca="false">IF(O502="🐦 Bird",13,"")</f>
        <v/>
      </c>
      <c r="AJ502" s="41" t="s">
        <v>66</v>
      </c>
      <c r="AK502" s="40"/>
      <c r="AL502" s="42" t="s">
        <v>76</v>
      </c>
      <c r="AM502" s="40" t="s">
        <v>59</v>
      </c>
      <c r="AN502" s="40" t="s">
        <v>595</v>
      </c>
    </row>
    <row r="503" customFormat="false" ht="30" hidden="false" customHeight="true" outlineLevel="0" collapsed="false">
      <c r="A503" s="38" t="s">
        <v>583</v>
      </c>
      <c r="B503" s="43" t="n">
        <v>43</v>
      </c>
      <c r="C503" s="32" t="n">
        <f aca="false">B503+IF(H503="IV",-0.2,IF(H503="IP",-0.1,IF(H503="IM",0.1,IF(H503="SC",0.2,IF(H503="IC (cerebral)",-0.3,0)))))</f>
        <v>42.8</v>
      </c>
      <c r="D503" s="33" t="n">
        <f aca="false">VALUE(MID(AJ503,1,FIND(" ",AJ503)))</f>
        <v>0.5</v>
      </c>
      <c r="E503" s="34" t="n">
        <f aca="false">IF(G503="LD50 (median)",1,IF(G503="LDLo (lowest)",0,IF(G503="LD",-1,"")))</f>
        <v>0</v>
      </c>
      <c r="F503" s="34" t="n">
        <f aca="false">IF(O503="🐀 Rat",1,IF(O503="🐭 Mouse",2,IF(O503="🐕 Dog",3,IF(O503="🐵 Monkey",5,IF(O503="🐈 Cat",4,IF(O503="🐇 Rabbit",6,IF(O503="🕊 Pigeon",7,IF(O503="🐹 Guinea Pig",8,IF(O503="🐔 Chicken",9,IF(O503="🐸 Frog",10,IF(O503="🍼 Mammal",10,0)))))))))))</f>
        <v>6</v>
      </c>
      <c r="G503" s="39" t="s">
        <v>53</v>
      </c>
      <c r="H503" s="39" t="s">
        <v>15</v>
      </c>
      <c r="I503" s="14" t="str">
        <f aca="false">IF(H503="IC",-0.3,"")</f>
        <v/>
      </c>
      <c r="J503" s="14" t="n">
        <f aca="false">IF(H503="IV",-0.2,"")</f>
        <v>-0.2</v>
      </c>
      <c r="K503" s="14" t="str">
        <f aca="false">IF(H503="IP",-0.1,"")</f>
        <v/>
      </c>
      <c r="L503" s="14" t="str">
        <f aca="false">IF(H503="IM",0.1,"")</f>
        <v/>
      </c>
      <c r="M503" s="14" t="str">
        <f aca="false">IF(H503="SC",0.2,"")</f>
        <v/>
      </c>
      <c r="N503" s="15" t="str">
        <f aca="false">IF(H503="???",0.2,"")</f>
        <v/>
      </c>
      <c r="O503" s="40" t="s">
        <v>24</v>
      </c>
      <c r="P503" s="17" t="str">
        <f aca="false">IF(SUM(Q503:AI503)&gt;0,"",IF(SUM(Q503:AI503)=0,IF(O503&gt;0,1,"")))</f>
        <v/>
      </c>
      <c r="Q503" s="16" t="str">
        <f aca="false">IF(O503="🐭 Mouse",2,"")</f>
        <v/>
      </c>
      <c r="R503" s="16" t="str">
        <f aca="false">IF(O503="🕊 Pigeon",7,"")</f>
        <v/>
      </c>
      <c r="S503" s="16" t="n">
        <f aca="false">IF(O503="🐇 Rabbit",6,"")</f>
        <v>6</v>
      </c>
      <c r="T503" s="16" t="str">
        <f aca="false">IF(O503="🍼 Mammal",16,"")</f>
        <v/>
      </c>
      <c r="U503" s="16" t="str">
        <f aca="false">IF(O503="🐀 Rat",1,"")</f>
        <v/>
      </c>
      <c r="V503" s="16" t="str">
        <f aca="false">IF(O503="🐕 Dog",3,"")</f>
        <v/>
      </c>
      <c r="W503" s="16" t="str">
        <f aca="false">IF(O503="🐹 Guinea Pig",8,"")</f>
        <v/>
      </c>
      <c r="X503" s="16" t="str">
        <f aca="false">IF(O503="🐔 Chicken",9,"")</f>
        <v/>
      </c>
      <c r="Y503" s="16" t="str">
        <f aca="false">IF(O503="🐵 Monkey",5,"")</f>
        <v/>
      </c>
      <c r="Z503" s="16" t="str">
        <f aca="false">IF(O503="🐸 Frog",10,"")</f>
        <v/>
      </c>
      <c r="AA503" s="16" t="str">
        <f aca="false">IF(O503="🐈 Cat",4,"")</f>
        <v/>
      </c>
      <c r="AB503" s="16" t="str">
        <f aca="false">IF(O503="Gecko",15,"")</f>
        <v/>
      </c>
      <c r="AC503" s="16" t="str">
        <f aca="false">IF(O503="Skink",14,"")</f>
        <v/>
      </c>
      <c r="AD503" s="16" t="str">
        <f aca="false">IF(O503="🐄 Cattle",17,"")</f>
        <v/>
      </c>
      <c r="AE503" s="16" t="str">
        <f aca="false">IF(O503="🐷 Pig",19,"")</f>
        <v/>
      </c>
      <c r="AF503" s="16" t="str">
        <f aca="false">IF(O503="Squirrel",11,"")</f>
        <v/>
      </c>
      <c r="AG503" s="16" t="str">
        <f aca="false">IF(O503="🐝 Honey Bee",20,"")</f>
        <v/>
      </c>
      <c r="AH503" s="16" t="str">
        <f aca="false">IF(O503="🦆 Duck",12,"")</f>
        <v/>
      </c>
      <c r="AI503" s="16" t="str">
        <f aca="false">IF(O503="🐦 Bird",13,"")</f>
        <v/>
      </c>
      <c r="AJ503" s="41" t="s">
        <v>66</v>
      </c>
      <c r="AK503" s="40" t="s">
        <v>137</v>
      </c>
      <c r="AL503" s="42" t="s">
        <v>50</v>
      </c>
      <c r="AM503" s="40" t="s">
        <v>51</v>
      </c>
      <c r="AN503" s="40" t="s">
        <v>594</v>
      </c>
    </row>
    <row r="504" customFormat="false" ht="30" hidden="false" customHeight="true" outlineLevel="0" collapsed="false">
      <c r="A504" s="38" t="s">
        <v>583</v>
      </c>
      <c r="B504" s="43" t="n">
        <v>43</v>
      </c>
      <c r="C504" s="32" t="n">
        <f aca="false">B504+IF(H504="IV",-0.2,IF(H504="IP",-0.1,IF(H504="IM",0.1,IF(H504="SC",0.2,IF(H504="IC (cerebral)",-0.3,0)))))</f>
        <v>42.8</v>
      </c>
      <c r="D504" s="33" t="n">
        <f aca="false">VALUE(MID(AJ504,1,FIND(" ",AJ504)))</f>
        <v>0.625</v>
      </c>
      <c r="E504" s="34" t="n">
        <f aca="false">IF(G504="LD50 (median)",1,IF(G504="LDLo (lowest)",0,IF(G504="LD",-1,"")))</f>
        <v>1</v>
      </c>
      <c r="F504" s="34" t="n">
        <f aca="false">IF(O504="🐀 Rat",1,IF(O504="🐭 Mouse",2,IF(O504="🐕 Dog",3,IF(O504="🐵 Monkey",5,IF(O504="🐈 Cat",4,IF(O504="🐇 Rabbit",6,IF(O504="🕊 Pigeon",7,IF(O504="🐹 Guinea Pig",8,IF(O504="🐔 Chicken",9,IF(O504="🐸 Frog",10,IF(O504="🍼 Mammal",10,0)))))))))))</f>
        <v>2</v>
      </c>
      <c r="G504" s="39" t="s">
        <v>47</v>
      </c>
      <c r="H504" s="39" t="s">
        <v>15</v>
      </c>
      <c r="I504" s="14" t="str">
        <f aca="false">IF(H504="IC",-0.3,"")</f>
        <v/>
      </c>
      <c r="J504" s="14" t="n">
        <f aca="false">IF(H504="IV",-0.2,"")</f>
        <v>-0.2</v>
      </c>
      <c r="K504" s="14" t="str">
        <f aca="false">IF(H504="IP",-0.1,"")</f>
        <v/>
      </c>
      <c r="L504" s="14" t="str">
        <f aca="false">IF(H504="IM",0.1,"")</f>
        <v/>
      </c>
      <c r="M504" s="14" t="str">
        <f aca="false">IF(H504="SC",0.2,"")</f>
        <v/>
      </c>
      <c r="N504" s="15" t="str">
        <f aca="false">IF(H504="???",0.2,"")</f>
        <v/>
      </c>
      <c r="O504" s="40" t="s">
        <v>22</v>
      </c>
      <c r="P504" s="17" t="str">
        <f aca="false">IF(SUM(Q504:AI504)&gt;0,"",IF(SUM(Q504:AI504)=0,IF(O504&gt;0,1,"")))</f>
        <v/>
      </c>
      <c r="Q504" s="16" t="n">
        <f aca="false">IF(O504="🐭 Mouse",2,"")</f>
        <v>2</v>
      </c>
      <c r="R504" s="16" t="str">
        <f aca="false">IF(O504="🕊 Pigeon",7,"")</f>
        <v/>
      </c>
      <c r="S504" s="16" t="str">
        <f aca="false">IF(O504="🐇 Rabbit",6,"")</f>
        <v/>
      </c>
      <c r="T504" s="16" t="str">
        <f aca="false">IF(O504="🍼 Mammal",16,"")</f>
        <v/>
      </c>
      <c r="U504" s="16" t="str">
        <f aca="false">IF(O504="🐀 Rat",1,"")</f>
        <v/>
      </c>
      <c r="V504" s="16" t="str">
        <f aca="false">IF(O504="🐕 Dog",3,"")</f>
        <v/>
      </c>
      <c r="W504" s="16" t="str">
        <f aca="false">IF(O504="🐹 Guinea Pig",8,"")</f>
        <v/>
      </c>
      <c r="X504" s="16" t="str">
        <f aca="false">IF(O504="🐔 Chicken",9,"")</f>
        <v/>
      </c>
      <c r="Y504" s="16" t="str">
        <f aca="false">IF(O504="🐵 Monkey",5,"")</f>
        <v/>
      </c>
      <c r="Z504" s="16" t="str">
        <f aca="false">IF(O504="🐸 Frog",10,"")</f>
        <v/>
      </c>
      <c r="AA504" s="16" t="str">
        <f aca="false">IF(O504="🐈 Cat",4,"")</f>
        <v/>
      </c>
      <c r="AB504" s="16" t="str">
        <f aca="false">IF(O504="Gecko",15,"")</f>
        <v/>
      </c>
      <c r="AC504" s="16" t="str">
        <f aca="false">IF(O504="Skink",14,"")</f>
        <v/>
      </c>
      <c r="AD504" s="16" t="str">
        <f aca="false">IF(O504="🐄 Cattle",17,"")</f>
        <v/>
      </c>
      <c r="AE504" s="16" t="str">
        <f aca="false">IF(O504="🐷 Pig",19,"")</f>
        <v/>
      </c>
      <c r="AF504" s="16" t="str">
        <f aca="false">IF(O504="Squirrel",11,"")</f>
        <v/>
      </c>
      <c r="AG504" s="16" t="str">
        <f aca="false">IF(O504="🐝 Honey Bee",20,"")</f>
        <v/>
      </c>
      <c r="AH504" s="16" t="str">
        <f aca="false">IF(O504="🦆 Duck",12,"")</f>
        <v/>
      </c>
      <c r="AI504" s="16" t="str">
        <f aca="false">IF(O504="🐦 Bird",13,"")</f>
        <v/>
      </c>
      <c r="AJ504" s="41" t="s">
        <v>596</v>
      </c>
      <c r="AK504" s="40"/>
      <c r="AL504" s="42" t="s">
        <v>76</v>
      </c>
      <c r="AM504" s="40" t="s">
        <v>59</v>
      </c>
      <c r="AN504" s="40" t="s">
        <v>597</v>
      </c>
    </row>
    <row r="505" customFormat="false" ht="15.75" hidden="false" customHeight="false" outlineLevel="0" collapsed="false">
      <c r="C505" s="32"/>
      <c r="D505" s="33"/>
      <c r="E505" s="34"/>
      <c r="F505" s="34"/>
      <c r="G505" s="0"/>
      <c r="H505" s="0"/>
      <c r="I505" s="14" t="str">
        <f aca="false">IF(H505="IC",-0.3,"")</f>
        <v/>
      </c>
      <c r="J505" s="14" t="str">
        <f aca="false">IF(H505="IV",-0.2,"")</f>
        <v/>
      </c>
      <c r="K505" s="14" t="str">
        <f aca="false">IF(H505="IP",-0.1,"")</f>
        <v/>
      </c>
      <c r="L505" s="14" t="str">
        <f aca="false">IF(H505="IM",0.1,"")</f>
        <v/>
      </c>
      <c r="M505" s="14" t="str">
        <f aca="false">IF(H505="SC",0.2,"")</f>
        <v/>
      </c>
      <c r="N505" s="15" t="str">
        <f aca="false">IF(H505="???",0.2,"")</f>
        <v/>
      </c>
      <c r="O505" s="0"/>
      <c r="P505" s="17" t="str">
        <f aca="false">IF(SUM(Q505:AI505)&gt;0,"",IF(SUM(Q505:AI505)=0,IF(O505&gt;0,1,"")))</f>
        <v/>
      </c>
      <c r="Q505" s="16" t="str">
        <f aca="false">IF(O505="🐭 Mouse",2,"")</f>
        <v/>
      </c>
      <c r="R505" s="16" t="str">
        <f aca="false">IF(O505="🕊 Pigeon",7,"")</f>
        <v/>
      </c>
      <c r="S505" s="16" t="str">
        <f aca="false">IF(O505="🐇 Rabbit",6,"")</f>
        <v/>
      </c>
      <c r="T505" s="16" t="str">
        <f aca="false">IF(O505="🍼 Mammal",16,"")</f>
        <v/>
      </c>
      <c r="U505" s="16" t="str">
        <f aca="false">IF(O505="🐀 Rat",1,"")</f>
        <v/>
      </c>
      <c r="V505" s="16" t="str">
        <f aca="false">IF(O505="🐕 Dog",3,"")</f>
        <v/>
      </c>
      <c r="W505" s="16" t="str">
        <f aca="false">IF(O505="🐹 Guinea Pig",8,"")</f>
        <v/>
      </c>
      <c r="X505" s="16" t="str">
        <f aca="false">IF(O505="🐔 Chicken",9,"")</f>
        <v/>
      </c>
      <c r="Y505" s="16" t="str">
        <f aca="false">IF(O505="🐵 Monkey",5,"")</f>
        <v/>
      </c>
      <c r="Z505" s="16" t="str">
        <f aca="false">IF(O505="🐸 Frog",10,"")</f>
        <v/>
      </c>
      <c r="AA505" s="16" t="str">
        <f aca="false">IF(O505="🐈 Cat",4,"")</f>
        <v/>
      </c>
      <c r="AB505" s="16" t="str">
        <f aca="false">IF(O505="Gecko",15,"")</f>
        <v/>
      </c>
      <c r="AC505" s="16" t="str">
        <f aca="false">IF(O505="Skink",14,"")</f>
        <v/>
      </c>
      <c r="AD505" s="16" t="str">
        <f aca="false">IF(O505="🐄 Cattle",17,"")</f>
        <v/>
      </c>
      <c r="AE505" s="16" t="str">
        <f aca="false">IF(O505="🐷 Pig",19,"")</f>
        <v/>
      </c>
      <c r="AF505" s="16" t="str">
        <f aca="false">IF(O505="Squirrel",11,"")</f>
        <v/>
      </c>
      <c r="AG505" s="16" t="str">
        <f aca="false">IF(O505="🐝 Honey Bee",20,"")</f>
        <v/>
      </c>
      <c r="AH505" s="16" t="str">
        <f aca="false">IF(O505="🦆 Duck",12,"")</f>
        <v/>
      </c>
      <c r="AI505" s="16" t="str">
        <f aca="false">IF(O505="🐦 Bird",13,"")</f>
        <v/>
      </c>
      <c r="AJ505" s="0"/>
      <c r="AK505" s="0"/>
      <c r="AL505" s="0"/>
      <c r="AM505" s="0"/>
      <c r="AN505" s="0"/>
    </row>
    <row r="506" customFormat="false" ht="15" hidden="false" customHeight="true" outlineLevel="0" collapsed="false">
      <c r="A506" s="38" t="s">
        <v>598</v>
      </c>
      <c r="B506" s="38" t="n">
        <v>44</v>
      </c>
      <c r="C506" s="32" t="n">
        <f aca="false">B506+IF(H506="IV",-0.2,IF(H506="IP",-0.1,IF(H506="IM",0.1,IF(H506="SC",0.2,IF(H506="IC (cerebral)",-0.3,0)))))</f>
        <v>43.9</v>
      </c>
      <c r="D506" s="33" t="n">
        <f aca="false">VALUE(MID(AJ506,1,FIND(" ",AJ506)))</f>
        <v>0.25</v>
      </c>
      <c r="E506" s="34" t="n">
        <f aca="false">IF(G506="LD50 (median)",1,IF(G506="LDLo (lowest)",0,IF(G506="LD",-1,"")))</f>
        <v>0</v>
      </c>
      <c r="F506" s="34" t="n">
        <f aca="false">IF(O506="🐀 Rat",1,IF(O506="🐭 Mouse",2,IF(O506="🐕 Dog",3,IF(O506="🐵 Monkey",5,IF(O506="🐈 Cat",4,IF(O506="🐇 Rabbit",6,IF(O506="🕊 Pigeon",7,IF(O506="🐹 Guinea Pig",8,IF(O506="🐔 Chicken",9,IF(O506="🐸 Frog",10,IF(O506="🍼 Mammal",10,0)))))))))))</f>
        <v>8</v>
      </c>
      <c r="G506" s="39" t="s">
        <v>53</v>
      </c>
      <c r="H506" s="39" t="s">
        <v>16</v>
      </c>
      <c r="I506" s="14" t="str">
        <f aca="false">IF(H506="IC",-0.3,"")</f>
        <v/>
      </c>
      <c r="J506" s="14" t="str">
        <f aca="false">IF(H506="IV",-0.2,"")</f>
        <v/>
      </c>
      <c r="K506" s="14" t="n">
        <f aca="false">IF(H506="IP",-0.1,"")</f>
        <v>-0.1</v>
      </c>
      <c r="L506" s="14" t="str">
        <f aca="false">IF(H506="IM",0.1,"")</f>
        <v/>
      </c>
      <c r="M506" s="14" t="str">
        <f aca="false">IF(H506="SC",0.2,"")</f>
        <v/>
      </c>
      <c r="N506" s="15" t="str">
        <f aca="false">IF(H506="???",0.2,"")</f>
        <v/>
      </c>
      <c r="O506" s="40" t="s">
        <v>28</v>
      </c>
      <c r="P506" s="17" t="str">
        <f aca="false">IF(SUM(Q506:AI506)&gt;0,"",IF(SUM(Q506:AI506)=0,IF(O506&gt;0,1,"")))</f>
        <v/>
      </c>
      <c r="Q506" s="16" t="str">
        <f aca="false">IF(O506="🐭 Mouse",2,"")</f>
        <v/>
      </c>
      <c r="R506" s="16" t="str">
        <f aca="false">IF(O506="🕊 Pigeon",7,"")</f>
        <v/>
      </c>
      <c r="S506" s="16" t="str">
        <f aca="false">IF(O506="🐇 Rabbit",6,"")</f>
        <v/>
      </c>
      <c r="T506" s="16" t="str">
        <f aca="false">IF(O506="🍼 Mammal",16,"")</f>
        <v/>
      </c>
      <c r="U506" s="16" t="str">
        <f aca="false">IF(O506="🐀 Rat",1,"")</f>
        <v/>
      </c>
      <c r="V506" s="16" t="str">
        <f aca="false">IF(O506="🐕 Dog",3,"")</f>
        <v/>
      </c>
      <c r="W506" s="16" t="n">
        <f aca="false">IF(O506="🐹 Guinea Pig",8,"")</f>
        <v>8</v>
      </c>
      <c r="X506" s="16" t="str">
        <f aca="false">IF(O506="🐔 Chicken",9,"")</f>
        <v/>
      </c>
      <c r="Y506" s="16" t="str">
        <f aca="false">IF(O506="🐵 Monkey",5,"")</f>
        <v/>
      </c>
      <c r="Z506" s="16" t="str">
        <f aca="false">IF(O506="🐸 Frog",10,"")</f>
        <v/>
      </c>
      <c r="AA506" s="16" t="str">
        <f aca="false">IF(O506="🐈 Cat",4,"")</f>
        <v/>
      </c>
      <c r="AB506" s="16" t="str">
        <f aca="false">IF(O506="Gecko",15,"")</f>
        <v/>
      </c>
      <c r="AC506" s="16" t="str">
        <f aca="false">IF(O506="Skink",14,"")</f>
        <v/>
      </c>
      <c r="AD506" s="16" t="str">
        <f aca="false">IF(O506="🐄 Cattle",17,"")</f>
        <v/>
      </c>
      <c r="AE506" s="16" t="str">
        <f aca="false">IF(O506="🐷 Pig",19,"")</f>
        <v/>
      </c>
      <c r="AF506" s="16" t="str">
        <f aca="false">IF(O506="Squirrel",11,"")</f>
        <v/>
      </c>
      <c r="AG506" s="16" t="str">
        <f aca="false">IF(O506="🐝 Honey Bee",20,"")</f>
        <v/>
      </c>
      <c r="AH506" s="16" t="str">
        <f aca="false">IF(O506="🦆 Duck",12,"")</f>
        <v/>
      </c>
      <c r="AI506" s="16" t="str">
        <f aca="false">IF(O506="🐦 Bird",13,"")</f>
        <v/>
      </c>
      <c r="AJ506" s="41" t="s">
        <v>241</v>
      </c>
      <c r="AK506" s="40" t="s">
        <v>599</v>
      </c>
      <c r="AL506" s="42" t="s">
        <v>50</v>
      </c>
      <c r="AM506" s="40" t="s">
        <v>51</v>
      </c>
      <c r="AN506" s="40"/>
    </row>
    <row r="507" customFormat="false" ht="30" hidden="false" customHeight="true" outlineLevel="0" collapsed="false">
      <c r="A507" s="38" t="s">
        <v>598</v>
      </c>
      <c r="B507" s="38" t="n">
        <v>44</v>
      </c>
      <c r="C507" s="32" t="n">
        <f aca="false">B507+IF(H507="IV",-0.2,IF(H507="IP",-0.1,IF(H507="IM",0.1,IF(H507="SC",0.2,IF(H507="IC (cerebral)",-0.3,0)))))</f>
        <v>43.8</v>
      </c>
      <c r="D507" s="33" t="n">
        <f aca="false">VALUE(MID(AJ507,1,FIND(" ",AJ507)))</f>
        <v>0.25</v>
      </c>
      <c r="E507" s="34" t="n">
        <f aca="false">IF(G507="LD50 (median)",1,IF(G507="LDLo (lowest)",0,IF(G507="LD",-1,"")))</f>
        <v>1</v>
      </c>
      <c r="F507" s="34" t="n">
        <f aca="false">IF(O507="🐀 Rat",1,IF(O507="🐭 Mouse",2,IF(O507="🐕 Dog",3,IF(O507="🐵 Monkey",5,IF(O507="🐈 Cat",4,IF(O507="🐇 Rabbit",6,IF(O507="🕊 Pigeon",7,IF(O507="🐹 Guinea Pig",8,IF(O507="🐔 Chicken",9,IF(O507="🐸 Frog",10,IF(O507="🍼 Mammal",10,0)))))))))))</f>
        <v>2</v>
      </c>
      <c r="G507" s="39" t="s">
        <v>47</v>
      </c>
      <c r="H507" s="39" t="s">
        <v>15</v>
      </c>
      <c r="I507" s="14" t="str">
        <f aca="false">IF(H507="IC",-0.3,"")</f>
        <v/>
      </c>
      <c r="J507" s="14" t="n">
        <f aca="false">IF(H507="IV",-0.2,"")</f>
        <v>-0.2</v>
      </c>
      <c r="K507" s="14" t="str">
        <f aca="false">IF(H507="IP",-0.1,"")</f>
        <v/>
      </c>
      <c r="L507" s="14" t="str">
        <f aca="false">IF(H507="IM",0.1,"")</f>
        <v/>
      </c>
      <c r="M507" s="14" t="str">
        <f aca="false">IF(H507="SC",0.2,"")</f>
        <v/>
      </c>
      <c r="N507" s="15" t="str">
        <f aca="false">IF(H507="???",0.2,"")</f>
        <v/>
      </c>
      <c r="O507" s="40" t="s">
        <v>22</v>
      </c>
      <c r="P507" s="17" t="str">
        <f aca="false">IF(SUM(Q507:AI507)&gt;0,"",IF(SUM(Q507:AI507)=0,IF(O507&gt;0,1,"")))</f>
        <v/>
      </c>
      <c r="Q507" s="16" t="n">
        <f aca="false">IF(O507="🐭 Mouse",2,"")</f>
        <v>2</v>
      </c>
      <c r="R507" s="16" t="str">
        <f aca="false">IF(O507="🕊 Pigeon",7,"")</f>
        <v/>
      </c>
      <c r="S507" s="16" t="str">
        <f aca="false">IF(O507="🐇 Rabbit",6,"")</f>
        <v/>
      </c>
      <c r="T507" s="16" t="str">
        <f aca="false">IF(O507="🍼 Mammal",16,"")</f>
        <v/>
      </c>
      <c r="U507" s="16" t="str">
        <f aca="false">IF(O507="🐀 Rat",1,"")</f>
        <v/>
      </c>
      <c r="V507" s="16" t="str">
        <f aca="false">IF(O507="🐕 Dog",3,"")</f>
        <v/>
      </c>
      <c r="W507" s="16" t="str">
        <f aca="false">IF(O507="🐹 Guinea Pig",8,"")</f>
        <v/>
      </c>
      <c r="X507" s="16" t="str">
        <f aca="false">IF(O507="🐔 Chicken",9,"")</f>
        <v/>
      </c>
      <c r="Y507" s="16" t="str">
        <f aca="false">IF(O507="🐵 Monkey",5,"")</f>
        <v/>
      </c>
      <c r="Z507" s="16" t="str">
        <f aca="false">IF(O507="🐸 Frog",10,"")</f>
        <v/>
      </c>
      <c r="AA507" s="16" t="str">
        <f aca="false">IF(O507="🐈 Cat",4,"")</f>
        <v/>
      </c>
      <c r="AB507" s="16" t="str">
        <f aca="false">IF(O507="Gecko",15,"")</f>
        <v/>
      </c>
      <c r="AC507" s="16" t="str">
        <f aca="false">IF(O507="Skink",14,"")</f>
        <v/>
      </c>
      <c r="AD507" s="16" t="str">
        <f aca="false">IF(O507="🐄 Cattle",17,"")</f>
        <v/>
      </c>
      <c r="AE507" s="16" t="str">
        <f aca="false">IF(O507="🐷 Pig",19,"")</f>
        <v/>
      </c>
      <c r="AF507" s="16" t="str">
        <f aca="false">IF(O507="Squirrel",11,"")</f>
        <v/>
      </c>
      <c r="AG507" s="16" t="str">
        <f aca="false">IF(O507="🐝 Honey Bee",20,"")</f>
        <v/>
      </c>
      <c r="AH507" s="16" t="str">
        <f aca="false">IF(O507="🦆 Duck",12,"")</f>
        <v/>
      </c>
      <c r="AI507" s="16" t="str">
        <f aca="false">IF(O507="🐦 Bird",13,"")</f>
        <v/>
      </c>
      <c r="AJ507" s="41" t="s">
        <v>241</v>
      </c>
      <c r="AK507" s="40" t="s">
        <v>600</v>
      </c>
      <c r="AL507" s="42" t="s">
        <v>50</v>
      </c>
      <c r="AM507" s="40" t="s">
        <v>51</v>
      </c>
      <c r="AN507" s="40"/>
    </row>
    <row r="508" customFormat="false" ht="30" hidden="false" customHeight="true" outlineLevel="0" collapsed="false">
      <c r="A508" s="38" t="s">
        <v>598</v>
      </c>
      <c r="B508" s="38" t="n">
        <v>44</v>
      </c>
      <c r="C508" s="32" t="n">
        <f aca="false">B508+IF(H508="IV",-0.2,IF(H508="IP",-0.1,IF(H508="IM",0.1,IF(H508="SC",0.2,IF(H508="IC (cerebral)",-0.3,0)))))</f>
        <v>43.9</v>
      </c>
      <c r="D508" s="33" t="n">
        <f aca="false">VALUE(MID(AJ508,1,FIND(" ",AJ508)))</f>
        <v>0.376</v>
      </c>
      <c r="E508" s="34" t="n">
        <f aca="false">IF(G508="LD50 (median)",1,IF(G508="LDLo (lowest)",0,IF(G508="LD",-1,"")))</f>
        <v>1</v>
      </c>
      <c r="F508" s="34" t="n">
        <f aca="false">IF(O508="🐀 Rat",1,IF(O508="🐭 Mouse",2,IF(O508="🐕 Dog",3,IF(O508="🐵 Monkey",5,IF(O508="🐈 Cat",4,IF(O508="🐇 Rabbit",6,IF(O508="🕊 Pigeon",7,IF(O508="🐹 Guinea Pig",8,IF(O508="🐔 Chicken",9,IF(O508="🐸 Frog",10,IF(O508="🍼 Mammal",10,0)))))))))))</f>
        <v>2</v>
      </c>
      <c r="G508" s="39" t="s">
        <v>47</v>
      </c>
      <c r="H508" s="39" t="s">
        <v>16</v>
      </c>
      <c r="I508" s="14" t="str">
        <f aca="false">IF(H508="IC",-0.3,"")</f>
        <v/>
      </c>
      <c r="J508" s="14" t="str">
        <f aca="false">IF(H508="IV",-0.2,"")</f>
        <v/>
      </c>
      <c r="K508" s="14" t="n">
        <f aca="false">IF(H508="IP",-0.1,"")</f>
        <v>-0.1</v>
      </c>
      <c r="L508" s="14" t="str">
        <f aca="false">IF(H508="IM",0.1,"")</f>
        <v/>
      </c>
      <c r="M508" s="14" t="str">
        <f aca="false">IF(H508="SC",0.2,"")</f>
        <v/>
      </c>
      <c r="N508" s="15" t="str">
        <f aca="false">IF(H508="???",0.2,"")</f>
        <v/>
      </c>
      <c r="O508" s="40" t="s">
        <v>22</v>
      </c>
      <c r="P508" s="17" t="str">
        <f aca="false">IF(SUM(Q508:AI508)&gt;0,"",IF(SUM(Q508:AI508)=0,IF(O508&gt;0,1,"")))</f>
        <v/>
      </c>
      <c r="Q508" s="16" t="n">
        <f aca="false">IF(O508="🐭 Mouse",2,"")</f>
        <v>2</v>
      </c>
      <c r="R508" s="16" t="str">
        <f aca="false">IF(O508="🕊 Pigeon",7,"")</f>
        <v/>
      </c>
      <c r="S508" s="16" t="str">
        <f aca="false">IF(O508="🐇 Rabbit",6,"")</f>
        <v/>
      </c>
      <c r="T508" s="16" t="str">
        <f aca="false">IF(O508="🍼 Mammal",16,"")</f>
        <v/>
      </c>
      <c r="U508" s="16" t="str">
        <f aca="false">IF(O508="🐀 Rat",1,"")</f>
        <v/>
      </c>
      <c r="V508" s="16" t="str">
        <f aca="false">IF(O508="🐕 Dog",3,"")</f>
        <v/>
      </c>
      <c r="W508" s="16" t="str">
        <f aca="false">IF(O508="🐹 Guinea Pig",8,"")</f>
        <v/>
      </c>
      <c r="X508" s="16" t="str">
        <f aca="false">IF(O508="🐔 Chicken",9,"")</f>
        <v/>
      </c>
      <c r="Y508" s="16" t="str">
        <f aca="false">IF(O508="🐵 Monkey",5,"")</f>
        <v/>
      </c>
      <c r="Z508" s="16" t="str">
        <f aca="false">IF(O508="🐸 Frog",10,"")</f>
        <v/>
      </c>
      <c r="AA508" s="16" t="str">
        <f aca="false">IF(O508="🐈 Cat",4,"")</f>
        <v/>
      </c>
      <c r="AB508" s="16" t="str">
        <f aca="false">IF(O508="Gecko",15,"")</f>
        <v/>
      </c>
      <c r="AC508" s="16" t="str">
        <f aca="false">IF(O508="Skink",14,"")</f>
        <v/>
      </c>
      <c r="AD508" s="16" t="str">
        <f aca="false">IF(O508="🐄 Cattle",17,"")</f>
        <v/>
      </c>
      <c r="AE508" s="16" t="str">
        <f aca="false">IF(O508="🐷 Pig",19,"")</f>
        <v/>
      </c>
      <c r="AF508" s="16" t="str">
        <f aca="false">IF(O508="Squirrel",11,"")</f>
        <v/>
      </c>
      <c r="AG508" s="16" t="str">
        <f aca="false">IF(O508="🐝 Honey Bee",20,"")</f>
        <v/>
      </c>
      <c r="AH508" s="16" t="str">
        <f aca="false">IF(O508="🦆 Duck",12,"")</f>
        <v/>
      </c>
      <c r="AI508" s="16" t="str">
        <f aca="false">IF(O508="🐦 Bird",13,"")</f>
        <v/>
      </c>
      <c r="AJ508" s="41" t="s">
        <v>601</v>
      </c>
      <c r="AK508" s="40" t="s">
        <v>589</v>
      </c>
      <c r="AL508" s="42" t="s">
        <v>50</v>
      </c>
      <c r="AM508" s="40" t="s">
        <v>51</v>
      </c>
      <c r="AN508" s="40"/>
    </row>
    <row r="509" customFormat="false" ht="30" hidden="false" customHeight="true" outlineLevel="0" collapsed="false">
      <c r="A509" s="38" t="s">
        <v>598</v>
      </c>
      <c r="B509" s="38" t="n">
        <v>44</v>
      </c>
      <c r="C509" s="32" t="n">
        <f aca="false">B509+IF(H509="IV",-0.2,IF(H509="IP",-0.1,IF(H509="IM",0.1,IF(H509="SC",0.2,IF(H509="IC (cerebral)",-0.3,0)))))</f>
        <v>43.9</v>
      </c>
      <c r="D509" s="33" t="n">
        <f aca="false">VALUE(MID(AJ509,1,FIND(" ",AJ509)))</f>
        <v>0.376</v>
      </c>
      <c r="E509" s="34" t="n">
        <f aca="false">IF(G509="LD50 (median)",1,IF(G509="LDLo (lowest)",0,IF(G509="LD",-1,"")))</f>
        <v>1</v>
      </c>
      <c r="F509" s="34" t="n">
        <f aca="false">IF(O509="🐀 Rat",1,IF(O509="🐭 Mouse",2,IF(O509="🐕 Dog",3,IF(O509="🐵 Monkey",5,IF(O509="🐈 Cat",4,IF(O509="🐇 Rabbit",6,IF(O509="🕊 Pigeon",7,IF(O509="🐹 Guinea Pig",8,IF(O509="🐔 Chicken",9,IF(O509="🐸 Frog",10,IF(O509="🍼 Mammal",10,0)))))))))))</f>
        <v>2</v>
      </c>
      <c r="G509" s="39" t="s">
        <v>47</v>
      </c>
      <c r="H509" s="39" t="s">
        <v>16</v>
      </c>
      <c r="I509" s="14" t="str">
        <f aca="false">IF(H509="IC",-0.3,"")</f>
        <v/>
      </c>
      <c r="J509" s="14" t="str">
        <f aca="false">IF(H509="IV",-0.2,"")</f>
        <v/>
      </c>
      <c r="K509" s="14" t="n">
        <f aca="false">IF(H509="IP",-0.1,"")</f>
        <v>-0.1</v>
      </c>
      <c r="L509" s="14" t="str">
        <f aca="false">IF(H509="IM",0.1,"")</f>
        <v/>
      </c>
      <c r="M509" s="14" t="str">
        <f aca="false">IF(H509="SC",0.2,"")</f>
        <v/>
      </c>
      <c r="N509" s="15" t="str">
        <f aca="false">IF(H509="???",0.2,"")</f>
        <v/>
      </c>
      <c r="O509" s="40" t="s">
        <v>22</v>
      </c>
      <c r="P509" s="17" t="str">
        <f aca="false">IF(SUM(Q509:AI509)&gt;0,"",IF(SUM(Q509:AI509)=0,IF(O509&gt;0,1,"")))</f>
        <v/>
      </c>
      <c r="Q509" s="16" t="n">
        <f aca="false">IF(O509="🐭 Mouse",2,"")</f>
        <v>2</v>
      </c>
      <c r="R509" s="16" t="str">
        <f aca="false">IF(O509="🕊 Pigeon",7,"")</f>
        <v/>
      </c>
      <c r="S509" s="16" t="str">
        <f aca="false">IF(O509="🐇 Rabbit",6,"")</f>
        <v/>
      </c>
      <c r="T509" s="16" t="str">
        <f aca="false">IF(O509="🍼 Mammal",16,"")</f>
        <v/>
      </c>
      <c r="U509" s="16" t="str">
        <f aca="false">IF(O509="🐀 Rat",1,"")</f>
        <v/>
      </c>
      <c r="V509" s="16" t="str">
        <f aca="false">IF(O509="🐕 Dog",3,"")</f>
        <v/>
      </c>
      <c r="W509" s="16" t="str">
        <f aca="false">IF(O509="🐹 Guinea Pig",8,"")</f>
        <v/>
      </c>
      <c r="X509" s="16" t="str">
        <f aca="false">IF(O509="🐔 Chicken",9,"")</f>
        <v/>
      </c>
      <c r="Y509" s="16" t="str">
        <f aca="false">IF(O509="🐵 Monkey",5,"")</f>
        <v/>
      </c>
      <c r="Z509" s="16" t="str">
        <f aca="false">IF(O509="🐸 Frog",10,"")</f>
        <v/>
      </c>
      <c r="AA509" s="16" t="str">
        <f aca="false">IF(O509="🐈 Cat",4,"")</f>
        <v/>
      </c>
      <c r="AB509" s="16" t="str">
        <f aca="false">IF(O509="Gecko",15,"")</f>
        <v/>
      </c>
      <c r="AC509" s="16" t="str">
        <f aca="false">IF(O509="Skink",14,"")</f>
        <v/>
      </c>
      <c r="AD509" s="16" t="str">
        <f aca="false">IF(O509="🐄 Cattle",17,"")</f>
        <v/>
      </c>
      <c r="AE509" s="16" t="str">
        <f aca="false">IF(O509="🐷 Pig",19,"")</f>
        <v/>
      </c>
      <c r="AF509" s="16" t="str">
        <f aca="false">IF(O509="Squirrel",11,"")</f>
        <v/>
      </c>
      <c r="AG509" s="16" t="str">
        <f aca="false">IF(O509="🐝 Honey Bee",20,"")</f>
        <v/>
      </c>
      <c r="AH509" s="16" t="str">
        <f aca="false">IF(O509="🦆 Duck",12,"")</f>
        <v/>
      </c>
      <c r="AI509" s="16" t="str">
        <f aca="false">IF(O509="🐦 Bird",13,"")</f>
        <v/>
      </c>
      <c r="AJ509" s="41" t="s">
        <v>601</v>
      </c>
      <c r="AK509" s="40" t="s">
        <v>589</v>
      </c>
      <c r="AL509" s="42" t="s">
        <v>50</v>
      </c>
      <c r="AM509" s="40" t="s">
        <v>51</v>
      </c>
      <c r="AN509" s="40"/>
    </row>
    <row r="510" customFormat="false" ht="30" hidden="false" customHeight="true" outlineLevel="0" collapsed="false">
      <c r="A510" s="38" t="s">
        <v>598</v>
      </c>
      <c r="B510" s="38" t="n">
        <v>44</v>
      </c>
      <c r="C510" s="32" t="n">
        <f aca="false">B510+IF(H510="IV",-0.2,IF(H510="IP",-0.1,IF(H510="IM",0.1,IF(H510="SC",0.2,IF(H510="IC (cerebral)",-0.3,0)))))</f>
        <v>43.9</v>
      </c>
      <c r="D510" s="33" t="n">
        <f aca="false">VALUE(MID(AJ510,1,FIND(" ",AJ510)))</f>
        <v>0.8</v>
      </c>
      <c r="E510" s="34" t="n">
        <f aca="false">IF(G510="LD50 (median)",1,IF(G510="LDLo (lowest)",0,IF(G510="LD",-1,"")))</f>
        <v>0</v>
      </c>
      <c r="F510" s="34" t="n">
        <f aca="false">IF(O510="🐀 Rat",1,IF(O510="🐭 Mouse",2,IF(O510="🐕 Dog",3,IF(O510="🐵 Monkey",5,IF(O510="🐈 Cat",4,IF(O510="🐇 Rabbit",6,IF(O510="🕊 Pigeon",7,IF(O510="🐹 Guinea Pig",8,IF(O510="🐔 Chicken",9,IF(O510="🐸 Frog",10,IF(O510="🍼 Mammal",10,0)))))))))))</f>
        <v>8</v>
      </c>
      <c r="G510" s="39" t="s">
        <v>53</v>
      </c>
      <c r="H510" s="39" t="s">
        <v>16</v>
      </c>
      <c r="I510" s="14" t="str">
        <f aca="false">IF(H510="IC",-0.3,"")</f>
        <v/>
      </c>
      <c r="J510" s="14" t="str">
        <f aca="false">IF(H510="IV",-0.2,"")</f>
        <v/>
      </c>
      <c r="K510" s="14" t="n">
        <f aca="false">IF(H510="IP",-0.1,"")</f>
        <v>-0.1</v>
      </c>
      <c r="L510" s="14" t="str">
        <f aca="false">IF(H510="IM",0.1,"")</f>
        <v/>
      </c>
      <c r="M510" s="14" t="str">
        <f aca="false">IF(H510="SC",0.2,"")</f>
        <v/>
      </c>
      <c r="N510" s="15" t="str">
        <f aca="false">IF(H510="???",0.2,"")</f>
        <v/>
      </c>
      <c r="O510" s="40" t="s">
        <v>28</v>
      </c>
      <c r="P510" s="17" t="str">
        <f aca="false">IF(SUM(Q510:AI510)&gt;0,"",IF(SUM(Q510:AI510)=0,IF(O510&gt;0,1,"")))</f>
        <v/>
      </c>
      <c r="Q510" s="16" t="str">
        <f aca="false">IF(O510="🐭 Mouse",2,"")</f>
        <v/>
      </c>
      <c r="R510" s="16" t="str">
        <f aca="false">IF(O510="🕊 Pigeon",7,"")</f>
        <v/>
      </c>
      <c r="S510" s="16" t="str">
        <f aca="false">IF(O510="🐇 Rabbit",6,"")</f>
        <v/>
      </c>
      <c r="T510" s="16" t="str">
        <f aca="false">IF(O510="🍼 Mammal",16,"")</f>
        <v/>
      </c>
      <c r="U510" s="16" t="str">
        <f aca="false">IF(O510="🐀 Rat",1,"")</f>
        <v/>
      </c>
      <c r="V510" s="16" t="str">
        <f aca="false">IF(O510="🐕 Dog",3,"")</f>
        <v/>
      </c>
      <c r="W510" s="16" t="n">
        <f aca="false">IF(O510="🐹 Guinea Pig",8,"")</f>
        <v>8</v>
      </c>
      <c r="X510" s="16" t="str">
        <f aca="false">IF(O510="🐔 Chicken",9,"")</f>
        <v/>
      </c>
      <c r="Y510" s="16" t="str">
        <f aca="false">IF(O510="🐵 Monkey",5,"")</f>
        <v/>
      </c>
      <c r="Z510" s="16" t="str">
        <f aca="false">IF(O510="🐸 Frog",10,"")</f>
        <v/>
      </c>
      <c r="AA510" s="16" t="str">
        <f aca="false">IF(O510="🐈 Cat",4,"")</f>
        <v/>
      </c>
      <c r="AB510" s="16" t="str">
        <f aca="false">IF(O510="Gecko",15,"")</f>
        <v/>
      </c>
      <c r="AC510" s="16" t="str">
        <f aca="false">IF(O510="Skink",14,"")</f>
        <v/>
      </c>
      <c r="AD510" s="16" t="str">
        <f aca="false">IF(O510="🐄 Cattle",17,"")</f>
        <v/>
      </c>
      <c r="AE510" s="16" t="str">
        <f aca="false">IF(O510="🐷 Pig",19,"")</f>
        <v/>
      </c>
      <c r="AF510" s="16" t="str">
        <f aca="false">IF(O510="Squirrel",11,"")</f>
        <v/>
      </c>
      <c r="AG510" s="16" t="str">
        <f aca="false">IF(O510="🐝 Honey Bee",20,"")</f>
        <v/>
      </c>
      <c r="AH510" s="16" t="str">
        <f aca="false">IF(O510="🦆 Duck",12,"")</f>
        <v/>
      </c>
      <c r="AI510" s="16" t="str">
        <f aca="false">IF(O510="🐦 Bird",13,"")</f>
        <v/>
      </c>
      <c r="AJ510" s="41" t="s">
        <v>124</v>
      </c>
      <c r="AK510" s="40" t="s">
        <v>602</v>
      </c>
      <c r="AL510" s="42" t="s">
        <v>50</v>
      </c>
      <c r="AM510" s="40" t="s">
        <v>51</v>
      </c>
      <c r="AN510" s="40"/>
    </row>
    <row r="511" customFormat="false" ht="30" hidden="false" customHeight="true" outlineLevel="0" collapsed="false">
      <c r="A511" s="38" t="s">
        <v>598</v>
      </c>
      <c r="B511" s="38" t="n">
        <v>44</v>
      </c>
      <c r="C511" s="32" t="n">
        <f aca="false">B511+IF(H511="IV",-0.2,IF(H511="IP",-0.1,IF(H511="IM",0.1,IF(H511="SC",0.2,IF(H511="IC (cerebral)",-0.3,0)))))</f>
        <v>43.8</v>
      </c>
      <c r="D511" s="33" t="n">
        <f aca="false">VALUE(MID(AJ511,1,FIND(" ",AJ511)))</f>
        <v>0.8</v>
      </c>
      <c r="E511" s="34" t="n">
        <f aca="false">IF(G511="LD50 (median)",1,IF(G511="LDLo (lowest)",0,IF(G511="LD",-1,"")))</f>
        <v>0</v>
      </c>
      <c r="F511" s="34" t="n">
        <f aca="false">IF(O511="🐀 Rat",1,IF(O511="🐭 Mouse",2,IF(O511="🐕 Dog",3,IF(O511="🐵 Monkey",5,IF(O511="🐈 Cat",4,IF(O511="🐇 Rabbit",6,IF(O511="🕊 Pigeon",7,IF(O511="🐹 Guinea Pig",8,IF(O511="🐔 Chicken",9,IF(O511="🐸 Frog",10,IF(O511="🍼 Mammal",10,0)))))))))))</f>
        <v>8</v>
      </c>
      <c r="G511" s="39" t="s">
        <v>53</v>
      </c>
      <c r="H511" s="39" t="s">
        <v>15</v>
      </c>
      <c r="I511" s="14" t="str">
        <f aca="false">IF(H511="IC",-0.3,"")</f>
        <v/>
      </c>
      <c r="J511" s="14" t="n">
        <f aca="false">IF(H511="IV",-0.2,"")</f>
        <v>-0.2</v>
      </c>
      <c r="K511" s="14" t="str">
        <f aca="false">IF(H511="IP",-0.1,"")</f>
        <v/>
      </c>
      <c r="L511" s="14" t="str">
        <f aca="false">IF(H511="IM",0.1,"")</f>
        <v/>
      </c>
      <c r="M511" s="14" t="str">
        <f aca="false">IF(H511="SC",0.2,"")</f>
        <v/>
      </c>
      <c r="N511" s="15" t="str">
        <f aca="false">IF(H511="???",0.2,"")</f>
        <v/>
      </c>
      <c r="O511" s="40" t="s">
        <v>28</v>
      </c>
      <c r="P511" s="17" t="str">
        <f aca="false">IF(SUM(Q511:AI511)&gt;0,"",IF(SUM(Q511:AI511)=0,IF(O511&gt;0,1,"")))</f>
        <v/>
      </c>
      <c r="Q511" s="16" t="str">
        <f aca="false">IF(O511="🐭 Mouse",2,"")</f>
        <v/>
      </c>
      <c r="R511" s="16" t="str">
        <f aca="false">IF(O511="🕊 Pigeon",7,"")</f>
        <v/>
      </c>
      <c r="S511" s="16" t="str">
        <f aca="false">IF(O511="🐇 Rabbit",6,"")</f>
        <v/>
      </c>
      <c r="T511" s="16" t="str">
        <f aca="false">IF(O511="🍼 Mammal",16,"")</f>
        <v/>
      </c>
      <c r="U511" s="16" t="str">
        <f aca="false">IF(O511="🐀 Rat",1,"")</f>
        <v/>
      </c>
      <c r="V511" s="16" t="str">
        <f aca="false">IF(O511="🐕 Dog",3,"")</f>
        <v/>
      </c>
      <c r="W511" s="16" t="n">
        <f aca="false">IF(O511="🐹 Guinea Pig",8,"")</f>
        <v>8</v>
      </c>
      <c r="X511" s="16" t="str">
        <f aca="false">IF(O511="🐔 Chicken",9,"")</f>
        <v/>
      </c>
      <c r="Y511" s="16" t="str">
        <f aca="false">IF(O511="🐵 Monkey",5,"")</f>
        <v/>
      </c>
      <c r="Z511" s="16" t="str">
        <f aca="false">IF(O511="🐸 Frog",10,"")</f>
        <v/>
      </c>
      <c r="AA511" s="16" t="str">
        <f aca="false">IF(O511="🐈 Cat",4,"")</f>
        <v/>
      </c>
      <c r="AB511" s="16" t="str">
        <f aca="false">IF(O511="Gecko",15,"")</f>
        <v/>
      </c>
      <c r="AC511" s="16" t="str">
        <f aca="false">IF(O511="Skink",14,"")</f>
        <v/>
      </c>
      <c r="AD511" s="16" t="str">
        <f aca="false">IF(O511="🐄 Cattle",17,"")</f>
        <v/>
      </c>
      <c r="AE511" s="16" t="str">
        <f aca="false">IF(O511="🐷 Pig",19,"")</f>
        <v/>
      </c>
      <c r="AF511" s="16" t="str">
        <f aca="false">IF(O511="Squirrel",11,"")</f>
        <v/>
      </c>
      <c r="AG511" s="16" t="str">
        <f aca="false">IF(O511="🐝 Honey Bee",20,"")</f>
        <v/>
      </c>
      <c r="AH511" s="16" t="str">
        <f aca="false">IF(O511="🦆 Duck",12,"")</f>
        <v/>
      </c>
      <c r="AI511" s="16" t="str">
        <f aca="false">IF(O511="🐦 Bird",13,"")</f>
        <v/>
      </c>
      <c r="AJ511" s="41" t="s">
        <v>124</v>
      </c>
      <c r="AK511" s="40" t="s">
        <v>602</v>
      </c>
      <c r="AL511" s="42" t="s">
        <v>50</v>
      </c>
      <c r="AM511" s="40" t="s">
        <v>51</v>
      </c>
      <c r="AN511" s="40"/>
    </row>
    <row r="512" customFormat="false" ht="30" hidden="false" customHeight="true" outlineLevel="0" collapsed="false">
      <c r="A512" s="38" t="s">
        <v>598</v>
      </c>
      <c r="B512" s="38" t="n">
        <v>44</v>
      </c>
      <c r="C512" s="32" t="n">
        <f aca="false">B512+IF(H512="IV",-0.2,IF(H512="IP",-0.1,IF(H512="IM",0.1,IF(H512="SC",0.2,IF(H512="IC (cerebral)",-0.3,0)))))</f>
        <v>43.8</v>
      </c>
      <c r="D512" s="33" t="n">
        <f aca="false">VALUE(MID(AJ512,1,FIND(" ",AJ512)))</f>
        <v>1.245</v>
      </c>
      <c r="E512" s="34" t="n">
        <f aca="false">IF(G512="LD50 (median)",1,IF(G512="LDLo (lowest)",0,IF(G512="LD",-1,"")))</f>
        <v>1</v>
      </c>
      <c r="F512" s="34" t="n">
        <f aca="false">IF(O512="🐀 Rat",1,IF(O512="🐭 Mouse",2,IF(O512="🐕 Dog",3,IF(O512="🐵 Monkey",5,IF(O512="🐈 Cat",4,IF(O512="🐇 Rabbit",6,IF(O512="🕊 Pigeon",7,IF(O512="🐹 Guinea Pig",8,IF(O512="🐔 Chicken",9,IF(O512="🐸 Frog",10,IF(O512="🍼 Mammal",10,0)))))))))))</f>
        <v>2</v>
      </c>
      <c r="G512" s="39" t="s">
        <v>47</v>
      </c>
      <c r="H512" s="39" t="s">
        <v>15</v>
      </c>
      <c r="I512" s="14" t="str">
        <f aca="false">IF(H512="IC",-0.3,"")</f>
        <v/>
      </c>
      <c r="J512" s="14" t="n">
        <f aca="false">IF(H512="IV",-0.2,"")</f>
        <v>-0.2</v>
      </c>
      <c r="K512" s="14" t="str">
        <f aca="false">IF(H512="IP",-0.1,"")</f>
        <v/>
      </c>
      <c r="L512" s="14" t="str">
        <f aca="false">IF(H512="IM",0.1,"")</f>
        <v/>
      </c>
      <c r="M512" s="14" t="str">
        <f aca="false">IF(H512="SC",0.2,"")</f>
        <v/>
      </c>
      <c r="N512" s="15" t="str">
        <f aca="false">IF(H512="???",0.2,"")</f>
        <v/>
      </c>
      <c r="O512" s="40" t="s">
        <v>22</v>
      </c>
      <c r="P512" s="17" t="str">
        <f aca="false">IF(SUM(Q512:AI512)&gt;0,"",IF(SUM(Q512:AI512)=0,IF(O512&gt;0,1,"")))</f>
        <v/>
      </c>
      <c r="Q512" s="16" t="n">
        <f aca="false">IF(O512="🐭 Mouse",2,"")</f>
        <v>2</v>
      </c>
      <c r="R512" s="16" t="str">
        <f aca="false">IF(O512="🕊 Pigeon",7,"")</f>
        <v/>
      </c>
      <c r="S512" s="16" t="str">
        <f aca="false">IF(O512="🐇 Rabbit",6,"")</f>
        <v/>
      </c>
      <c r="T512" s="16" t="str">
        <f aca="false">IF(O512="🍼 Mammal",16,"")</f>
        <v/>
      </c>
      <c r="U512" s="16" t="str">
        <f aca="false">IF(O512="🐀 Rat",1,"")</f>
        <v/>
      </c>
      <c r="V512" s="16" t="str">
        <f aca="false">IF(O512="🐕 Dog",3,"")</f>
        <v/>
      </c>
      <c r="W512" s="16" t="str">
        <f aca="false">IF(O512="🐹 Guinea Pig",8,"")</f>
        <v/>
      </c>
      <c r="X512" s="16" t="str">
        <f aca="false">IF(O512="🐔 Chicken",9,"")</f>
        <v/>
      </c>
      <c r="Y512" s="16" t="str">
        <f aca="false">IF(O512="🐵 Monkey",5,"")</f>
        <v/>
      </c>
      <c r="Z512" s="16" t="str">
        <f aca="false">IF(O512="🐸 Frog",10,"")</f>
        <v/>
      </c>
      <c r="AA512" s="16" t="str">
        <f aca="false">IF(O512="🐈 Cat",4,"")</f>
        <v/>
      </c>
      <c r="AB512" s="16" t="str">
        <f aca="false">IF(O512="Gecko",15,"")</f>
        <v/>
      </c>
      <c r="AC512" s="16" t="str">
        <f aca="false">IF(O512="Skink",14,"")</f>
        <v/>
      </c>
      <c r="AD512" s="16" t="str">
        <f aca="false">IF(O512="🐄 Cattle",17,"")</f>
        <v/>
      </c>
      <c r="AE512" s="16" t="str">
        <f aca="false">IF(O512="🐷 Pig",19,"")</f>
        <v/>
      </c>
      <c r="AF512" s="16" t="str">
        <f aca="false">IF(O512="Squirrel",11,"")</f>
        <v/>
      </c>
      <c r="AG512" s="16" t="str">
        <f aca="false">IF(O512="🐝 Honey Bee",20,"")</f>
        <v/>
      </c>
      <c r="AH512" s="16" t="str">
        <f aca="false">IF(O512="🦆 Duck",12,"")</f>
        <v/>
      </c>
      <c r="AI512" s="16" t="str">
        <f aca="false">IF(O512="🐦 Bird",13,"")</f>
        <v/>
      </c>
      <c r="AJ512" s="41" t="s">
        <v>603</v>
      </c>
      <c r="AK512" s="40"/>
      <c r="AL512" s="42" t="s">
        <v>76</v>
      </c>
      <c r="AM512" s="40" t="s">
        <v>59</v>
      </c>
      <c r="AN512" s="40" t="s">
        <v>604</v>
      </c>
    </row>
    <row r="513" customFormat="false" ht="30" hidden="false" customHeight="true" outlineLevel="0" collapsed="false">
      <c r="A513" s="38" t="s">
        <v>598</v>
      </c>
      <c r="B513" s="38" t="n">
        <v>44</v>
      </c>
      <c r="C513" s="32" t="n">
        <f aca="false">B513+IF(H513="IV",-0.2,IF(H513="IP",-0.1,IF(H513="IM",0.1,IF(H513="SC",0.2,IF(H513="IC (cerebral)",-0.3,0)))))</f>
        <v>44.2</v>
      </c>
      <c r="D513" s="33" t="n">
        <f aca="false">VALUE(MID(AJ513,1,FIND(" ",AJ513)))</f>
        <v>5.167</v>
      </c>
      <c r="E513" s="34" t="n">
        <f aca="false">IF(G513="LD50 (median)",1,IF(G513="LDLo (lowest)",0,IF(G513="LD",-1,"")))</f>
        <v>1</v>
      </c>
      <c r="F513" s="34" t="n">
        <f aca="false">IF(O513="🐀 Rat",1,IF(O513="🐭 Mouse",2,IF(O513="🐕 Dog",3,IF(O513="🐵 Monkey",5,IF(O513="🐈 Cat",4,IF(O513="🐇 Rabbit",6,IF(O513="🕊 Pigeon",7,IF(O513="🐹 Guinea Pig",8,IF(O513="🐔 Chicken",9,IF(O513="🐸 Frog",10,IF(O513="🍼 Mammal",10,0)))))))))))</f>
        <v>2</v>
      </c>
      <c r="G513" s="39" t="s">
        <v>47</v>
      </c>
      <c r="H513" s="39" t="s">
        <v>18</v>
      </c>
      <c r="I513" s="14" t="str">
        <f aca="false">IF(H513="IC",-0.3,"")</f>
        <v/>
      </c>
      <c r="J513" s="14" t="str">
        <f aca="false">IF(H513="IV",-0.2,"")</f>
        <v/>
      </c>
      <c r="K513" s="14" t="str">
        <f aca="false">IF(H513="IP",-0.1,"")</f>
        <v/>
      </c>
      <c r="L513" s="14" t="str">
        <f aca="false">IF(H513="IM",0.1,"")</f>
        <v/>
      </c>
      <c r="M513" s="14" t="n">
        <f aca="false">IF(H513="SC",0.2,"")</f>
        <v>0.2</v>
      </c>
      <c r="N513" s="15" t="str">
        <f aca="false">IF(H513="???",0.2,"")</f>
        <v/>
      </c>
      <c r="O513" s="40" t="s">
        <v>22</v>
      </c>
      <c r="P513" s="17" t="str">
        <f aca="false">IF(SUM(Q513:AI513)&gt;0,"",IF(SUM(Q513:AI513)=0,IF(O513&gt;0,1,"")))</f>
        <v/>
      </c>
      <c r="Q513" s="16" t="n">
        <f aca="false">IF(O513="🐭 Mouse",2,"")</f>
        <v>2</v>
      </c>
      <c r="R513" s="16" t="str">
        <f aca="false">IF(O513="🕊 Pigeon",7,"")</f>
        <v/>
      </c>
      <c r="S513" s="16" t="str">
        <f aca="false">IF(O513="🐇 Rabbit",6,"")</f>
        <v/>
      </c>
      <c r="T513" s="16" t="str">
        <f aca="false">IF(O513="🍼 Mammal",16,"")</f>
        <v/>
      </c>
      <c r="U513" s="16" t="str">
        <f aca="false">IF(O513="🐀 Rat",1,"")</f>
        <v/>
      </c>
      <c r="V513" s="16" t="str">
        <f aca="false">IF(O513="🐕 Dog",3,"")</f>
        <v/>
      </c>
      <c r="W513" s="16" t="str">
        <f aca="false">IF(O513="🐹 Guinea Pig",8,"")</f>
        <v/>
      </c>
      <c r="X513" s="16" t="str">
        <f aca="false">IF(O513="🐔 Chicken",9,"")</f>
        <v/>
      </c>
      <c r="Y513" s="16" t="str">
        <f aca="false">IF(O513="🐵 Monkey",5,"")</f>
        <v/>
      </c>
      <c r="Z513" s="16" t="str">
        <f aca="false">IF(O513="🐸 Frog",10,"")</f>
        <v/>
      </c>
      <c r="AA513" s="16" t="str">
        <f aca="false">IF(O513="🐈 Cat",4,"")</f>
        <v/>
      </c>
      <c r="AB513" s="16" t="str">
        <f aca="false">IF(O513="Gecko",15,"")</f>
        <v/>
      </c>
      <c r="AC513" s="16" t="str">
        <f aca="false">IF(O513="Skink",14,"")</f>
        <v/>
      </c>
      <c r="AD513" s="16" t="str">
        <f aca="false">IF(O513="🐄 Cattle",17,"")</f>
        <v/>
      </c>
      <c r="AE513" s="16" t="str">
        <f aca="false">IF(O513="🐷 Pig",19,"")</f>
        <v/>
      </c>
      <c r="AF513" s="16" t="str">
        <f aca="false">IF(O513="Squirrel",11,"")</f>
        <v/>
      </c>
      <c r="AG513" s="16" t="str">
        <f aca="false">IF(O513="🐝 Honey Bee",20,"")</f>
        <v/>
      </c>
      <c r="AH513" s="16" t="str">
        <f aca="false">IF(O513="🦆 Duck",12,"")</f>
        <v/>
      </c>
      <c r="AI513" s="16" t="str">
        <f aca="false">IF(O513="🐦 Bird",13,"")</f>
        <v/>
      </c>
      <c r="AJ513" s="41" t="s">
        <v>605</v>
      </c>
      <c r="AK513" s="40" t="s">
        <v>606</v>
      </c>
      <c r="AL513" s="42" t="s">
        <v>50</v>
      </c>
      <c r="AM513" s="40" t="s">
        <v>51</v>
      </c>
      <c r="AN513" s="40"/>
    </row>
    <row r="514" customFormat="false" ht="30" hidden="false" customHeight="true" outlineLevel="0" collapsed="false">
      <c r="A514" s="38" t="s">
        <v>598</v>
      </c>
      <c r="B514" s="38" t="n">
        <v>44</v>
      </c>
      <c r="C514" s="32" t="n">
        <f aca="false">B514+IF(H514="IV",-0.2,IF(H514="IP",-0.1,IF(H514="IM",0.1,IF(H514="SC",0.2,IF(H514="IC (cerebral)",-0.3,0)))))</f>
        <v>43.8</v>
      </c>
      <c r="D514" s="33" t="n">
        <f aca="false">VALUE(MID(AJ514,1,FIND(" ",AJ514)))</f>
        <v>50</v>
      </c>
      <c r="E514" s="34" t="n">
        <f aca="false">IF(G514="LD50 (median)",1,IF(G514="LDLo (lowest)",0,IF(G514="LD",-1,"")))</f>
        <v>0</v>
      </c>
      <c r="F514" s="34" t="n">
        <f aca="false">IF(O514="🐀 Rat",1,IF(O514="🐭 Mouse",2,IF(O514="🐕 Dog",3,IF(O514="🐵 Monkey",5,IF(O514="🐈 Cat",4,IF(O514="🐇 Rabbit",6,IF(O514="🕊 Pigeon",7,IF(O514="🐹 Guinea Pig",8,IF(O514="🐔 Chicken",9,IF(O514="🐸 Frog",10,IF(O514="🍼 Mammal",10,0)))))))))))</f>
        <v>3</v>
      </c>
      <c r="G514" s="39" t="s">
        <v>53</v>
      </c>
      <c r="H514" s="39" t="s">
        <v>15</v>
      </c>
      <c r="I514" s="14" t="str">
        <f aca="false">IF(H514="IC",-0.3,"")</f>
        <v/>
      </c>
      <c r="J514" s="14" t="n">
        <f aca="false">IF(H514="IV",-0.2,"")</f>
        <v>-0.2</v>
      </c>
      <c r="K514" s="14" t="str">
        <f aca="false">IF(H514="IP",-0.1,"")</f>
        <v/>
      </c>
      <c r="L514" s="14" t="str">
        <f aca="false">IF(H514="IM",0.1,"")</f>
        <v/>
      </c>
      <c r="M514" s="14" t="str">
        <f aca="false">IF(H514="SC",0.2,"")</f>
        <v/>
      </c>
      <c r="N514" s="15" t="str">
        <f aca="false">IF(H514="???",0.2,"")</f>
        <v/>
      </c>
      <c r="O514" s="40" t="s">
        <v>27</v>
      </c>
      <c r="P514" s="17" t="str">
        <f aca="false">IF(SUM(Q514:AI514)&gt;0,"",IF(SUM(Q514:AI514)=0,IF(O514&gt;0,1,"")))</f>
        <v/>
      </c>
      <c r="Q514" s="16" t="str">
        <f aca="false">IF(O514="🐭 Mouse",2,"")</f>
        <v/>
      </c>
      <c r="R514" s="16" t="str">
        <f aca="false">IF(O514="🕊 Pigeon",7,"")</f>
        <v/>
      </c>
      <c r="S514" s="16" t="str">
        <f aca="false">IF(O514="🐇 Rabbit",6,"")</f>
        <v/>
      </c>
      <c r="T514" s="16" t="str">
        <f aca="false">IF(O514="🍼 Mammal",16,"")</f>
        <v/>
      </c>
      <c r="U514" s="16" t="str">
        <f aca="false">IF(O514="🐀 Rat",1,"")</f>
        <v/>
      </c>
      <c r="V514" s="16" t="n">
        <f aca="false">IF(O514="🐕 Dog",3,"")</f>
        <v>3</v>
      </c>
      <c r="W514" s="16" t="str">
        <f aca="false">IF(O514="🐹 Guinea Pig",8,"")</f>
        <v/>
      </c>
      <c r="X514" s="16" t="str">
        <f aca="false">IF(O514="🐔 Chicken",9,"")</f>
        <v/>
      </c>
      <c r="Y514" s="16" t="str">
        <f aca="false">IF(O514="🐵 Monkey",5,"")</f>
        <v/>
      </c>
      <c r="Z514" s="16" t="str">
        <f aca="false">IF(O514="🐸 Frog",10,"")</f>
        <v/>
      </c>
      <c r="AA514" s="16" t="str">
        <f aca="false">IF(O514="🐈 Cat",4,"")</f>
        <v/>
      </c>
      <c r="AB514" s="16" t="str">
        <f aca="false">IF(O514="Gecko",15,"")</f>
        <v/>
      </c>
      <c r="AC514" s="16" t="str">
        <f aca="false">IF(O514="Skink",14,"")</f>
        <v/>
      </c>
      <c r="AD514" s="16" t="str">
        <f aca="false">IF(O514="🐄 Cattle",17,"")</f>
        <v/>
      </c>
      <c r="AE514" s="16" t="str">
        <f aca="false">IF(O514="🐷 Pig",19,"")</f>
        <v/>
      </c>
      <c r="AF514" s="16" t="str">
        <f aca="false">IF(O514="Squirrel",11,"")</f>
        <v/>
      </c>
      <c r="AG514" s="16" t="str">
        <f aca="false">IF(O514="🐝 Honey Bee",20,"")</f>
        <v/>
      </c>
      <c r="AH514" s="16" t="str">
        <f aca="false">IF(O514="🦆 Duck",12,"")</f>
        <v/>
      </c>
      <c r="AI514" s="16" t="str">
        <f aca="false">IF(O514="🐦 Bird",13,"")</f>
        <v/>
      </c>
      <c r="AJ514" s="41" t="s">
        <v>476</v>
      </c>
      <c r="AK514" s="40" t="s">
        <v>607</v>
      </c>
      <c r="AL514" s="42" t="s">
        <v>50</v>
      </c>
      <c r="AM514" s="40" t="s">
        <v>51</v>
      </c>
      <c r="AN514" s="40"/>
    </row>
    <row r="515" customFormat="false" ht="15.75" hidden="false" customHeight="false" outlineLevel="0" collapsed="false">
      <c r="C515" s="32"/>
      <c r="D515" s="33"/>
      <c r="E515" s="34"/>
      <c r="F515" s="34"/>
      <c r="G515" s="0"/>
      <c r="H515" s="0"/>
      <c r="I515" s="14" t="str">
        <f aca="false">IF(H515="IC",-0.3,"")</f>
        <v/>
      </c>
      <c r="J515" s="14" t="str">
        <f aca="false">IF(H515="IV",-0.2,"")</f>
        <v/>
      </c>
      <c r="K515" s="14" t="str">
        <f aca="false">IF(H515="IP",-0.1,"")</f>
        <v/>
      </c>
      <c r="L515" s="14" t="str">
        <f aca="false">IF(H515="IM",0.1,"")</f>
        <v/>
      </c>
      <c r="M515" s="14" t="str">
        <f aca="false">IF(H515="SC",0.2,"")</f>
        <v/>
      </c>
      <c r="N515" s="15" t="str">
        <f aca="false">IF(H515="???",0.2,"")</f>
        <v/>
      </c>
      <c r="O515" s="0"/>
      <c r="P515" s="17" t="str">
        <f aca="false">IF(SUM(Q515:AI515)&gt;0,"",IF(SUM(Q515:AI515)=0,IF(O515&gt;0,1,"")))</f>
        <v/>
      </c>
      <c r="Q515" s="16" t="str">
        <f aca="false">IF(O515="🐭 Mouse",2,"")</f>
        <v/>
      </c>
      <c r="R515" s="16" t="str">
        <f aca="false">IF(O515="🕊 Pigeon",7,"")</f>
        <v/>
      </c>
      <c r="S515" s="16" t="str">
        <f aca="false">IF(O515="🐇 Rabbit",6,"")</f>
        <v/>
      </c>
      <c r="T515" s="16" t="str">
        <f aca="false">IF(O515="🍼 Mammal",16,"")</f>
        <v/>
      </c>
      <c r="U515" s="16" t="str">
        <f aca="false">IF(O515="🐀 Rat",1,"")</f>
        <v/>
      </c>
      <c r="V515" s="16" t="str">
        <f aca="false">IF(O515="🐕 Dog",3,"")</f>
        <v/>
      </c>
      <c r="W515" s="16" t="str">
        <f aca="false">IF(O515="🐹 Guinea Pig",8,"")</f>
        <v/>
      </c>
      <c r="X515" s="16" t="str">
        <f aca="false">IF(O515="🐔 Chicken",9,"")</f>
        <v/>
      </c>
      <c r="Y515" s="16" t="str">
        <f aca="false">IF(O515="🐵 Monkey",5,"")</f>
        <v/>
      </c>
      <c r="Z515" s="16" t="str">
        <f aca="false">IF(O515="🐸 Frog",10,"")</f>
        <v/>
      </c>
      <c r="AA515" s="16" t="str">
        <f aca="false">IF(O515="🐈 Cat",4,"")</f>
        <v/>
      </c>
      <c r="AB515" s="16" t="str">
        <f aca="false">IF(O515="Gecko",15,"")</f>
        <v/>
      </c>
      <c r="AC515" s="16" t="str">
        <f aca="false">IF(O515="Skink",14,"")</f>
        <v/>
      </c>
      <c r="AD515" s="16" t="str">
        <f aca="false">IF(O515="🐄 Cattle",17,"")</f>
        <v/>
      </c>
      <c r="AE515" s="16" t="str">
        <f aca="false">IF(O515="🐷 Pig",19,"")</f>
        <v/>
      </c>
      <c r="AF515" s="16" t="str">
        <f aca="false">IF(O515="Squirrel",11,"")</f>
        <v/>
      </c>
      <c r="AG515" s="16" t="str">
        <f aca="false">IF(O515="🐝 Honey Bee",20,"")</f>
        <v/>
      </c>
      <c r="AH515" s="16" t="str">
        <f aca="false">IF(O515="🦆 Duck",12,"")</f>
        <v/>
      </c>
      <c r="AI515" s="16" t="str">
        <f aca="false">IF(O515="🐦 Bird",13,"")</f>
        <v/>
      </c>
      <c r="AJ515" s="0"/>
      <c r="AK515" s="0"/>
      <c r="AL515" s="0"/>
      <c r="AM515" s="0"/>
      <c r="AN515" s="0"/>
    </row>
    <row r="516" customFormat="false" ht="15" hidden="false" customHeight="true" outlineLevel="0" collapsed="false">
      <c r="A516" s="38" t="s">
        <v>608</v>
      </c>
      <c r="B516" s="38" t="n">
        <v>45</v>
      </c>
      <c r="C516" s="32" t="n">
        <f aca="false">B516+IF(H516="IV",-0.2,IF(H516="IP",-0.1,IF(H516="IM",0.1,IF(H516="SC",0.2,IF(H516="IC (cerebral)",-0.3,0)))))</f>
        <v>45.2</v>
      </c>
      <c r="D516" s="33" t="n">
        <f aca="false">VALUE(MID(AJ516,1,FIND(" ",AJ516)))</f>
        <v>0.055</v>
      </c>
      <c r="E516" s="34" t="n">
        <f aca="false">IF(G516="LD50 (median)",1,IF(G516="LDLo (lowest)",0,IF(G516="LD",-1,"")))</f>
        <v>1</v>
      </c>
      <c r="F516" s="34" t="n">
        <f aca="false">IF(O516="🐀 Rat",1,IF(O516="🐭 Mouse",2,IF(O516="🐕 Dog",3,IF(O516="🐵 Monkey",5,IF(O516="🐈 Cat",4,IF(O516="🐇 Rabbit",6,IF(O516="🕊 Pigeon",7,IF(O516="🐹 Guinea Pig",8,IF(O516="🐔 Chicken",9,IF(O516="🐸 Frog",10,IF(O516="🍼 Mammal",10,0)))))))))))</f>
        <v>2</v>
      </c>
      <c r="G516" s="39" t="s">
        <v>47</v>
      </c>
      <c r="H516" s="39" t="s">
        <v>18</v>
      </c>
      <c r="I516" s="14" t="str">
        <f aca="false">IF(H516="IC",-0.3,"")</f>
        <v/>
      </c>
      <c r="J516" s="14" t="str">
        <f aca="false">IF(H516="IV",-0.2,"")</f>
        <v/>
      </c>
      <c r="K516" s="14" t="str">
        <f aca="false">IF(H516="IP",-0.1,"")</f>
        <v/>
      </c>
      <c r="L516" s="14" t="str">
        <f aca="false">IF(H516="IM",0.1,"")</f>
        <v/>
      </c>
      <c r="M516" s="14" t="n">
        <f aca="false">IF(H516="SC",0.2,"")</f>
        <v>0.2</v>
      </c>
      <c r="N516" s="15" t="str">
        <f aca="false">IF(H516="???",0.2,"")</f>
        <v/>
      </c>
      <c r="O516" s="40" t="s">
        <v>22</v>
      </c>
      <c r="P516" s="17" t="str">
        <f aca="false">IF(SUM(Q516:AI516)&gt;0,"",IF(SUM(Q516:AI516)=0,IF(O516&gt;0,1,"")))</f>
        <v/>
      </c>
      <c r="Q516" s="16" t="n">
        <f aca="false">IF(O516="🐭 Mouse",2,"")</f>
        <v>2</v>
      </c>
      <c r="R516" s="16" t="str">
        <f aca="false">IF(O516="🕊 Pigeon",7,"")</f>
        <v/>
      </c>
      <c r="S516" s="16" t="str">
        <f aca="false">IF(O516="🐇 Rabbit",6,"")</f>
        <v/>
      </c>
      <c r="T516" s="16" t="str">
        <f aca="false">IF(O516="🍼 Mammal",16,"")</f>
        <v/>
      </c>
      <c r="U516" s="16" t="str">
        <f aca="false">IF(O516="🐀 Rat",1,"")</f>
        <v/>
      </c>
      <c r="V516" s="16" t="str">
        <f aca="false">IF(O516="🐕 Dog",3,"")</f>
        <v/>
      </c>
      <c r="W516" s="16" t="str">
        <f aca="false">IF(O516="🐹 Guinea Pig",8,"")</f>
        <v/>
      </c>
      <c r="X516" s="16" t="str">
        <f aca="false">IF(O516="🐔 Chicken",9,"")</f>
        <v/>
      </c>
      <c r="Y516" s="16" t="str">
        <f aca="false">IF(O516="🐵 Monkey",5,"")</f>
        <v/>
      </c>
      <c r="Z516" s="16" t="str">
        <f aca="false">IF(O516="🐸 Frog",10,"")</f>
        <v/>
      </c>
      <c r="AA516" s="16" t="str">
        <f aca="false">IF(O516="🐈 Cat",4,"")</f>
        <v/>
      </c>
      <c r="AB516" s="16" t="str">
        <f aca="false">IF(O516="Gecko",15,"")</f>
        <v/>
      </c>
      <c r="AC516" s="16" t="str">
        <f aca="false">IF(O516="Skink",14,"")</f>
        <v/>
      </c>
      <c r="AD516" s="16" t="str">
        <f aca="false">IF(O516="🐄 Cattle",17,"")</f>
        <v/>
      </c>
      <c r="AE516" s="16" t="str">
        <f aca="false">IF(O516="🐷 Pig",19,"")</f>
        <v/>
      </c>
      <c r="AF516" s="16" t="str">
        <f aca="false">IF(O516="Squirrel",11,"")</f>
        <v/>
      </c>
      <c r="AG516" s="16" t="str">
        <f aca="false">IF(O516="🐝 Honey Bee",20,"")</f>
        <v/>
      </c>
      <c r="AH516" s="16" t="str">
        <f aca="false">IF(O516="🦆 Duck",12,"")</f>
        <v/>
      </c>
      <c r="AI516" s="16" t="str">
        <f aca="false">IF(O516="🐦 Bird",13,"")</f>
        <v/>
      </c>
      <c r="AJ516" s="41" t="s">
        <v>373</v>
      </c>
      <c r="AK516" s="40" t="s">
        <v>609</v>
      </c>
      <c r="AL516" s="42" t="s">
        <v>50</v>
      </c>
      <c r="AM516" s="40" t="s">
        <v>51</v>
      </c>
      <c r="AN516" s="40"/>
    </row>
    <row r="517" customFormat="false" ht="30" hidden="false" customHeight="true" outlineLevel="0" collapsed="false">
      <c r="A517" s="38" t="s">
        <v>608</v>
      </c>
      <c r="B517" s="38" t="n">
        <v>45</v>
      </c>
      <c r="C517" s="32" t="n">
        <f aca="false">B517+IF(H517="IV",-0.2,IF(H517="IP",-0.1,IF(H517="IM",0.1,IF(H517="SC",0.2,IF(H517="IC (cerebral)",-0.3,0)))))</f>
        <v>44.9</v>
      </c>
      <c r="D517" s="33" t="n">
        <f aca="false">VALUE(MID(AJ517,1,FIND(" ",AJ517)))</f>
        <v>0.256</v>
      </c>
      <c r="E517" s="34" t="n">
        <f aca="false">IF(G517="LD50 (median)",1,IF(G517="LDLo (lowest)",0,IF(G517="LD",-1,"")))</f>
        <v>1</v>
      </c>
      <c r="F517" s="34" t="n">
        <f aca="false">IF(O517="🐀 Rat",1,IF(O517="🐭 Mouse",2,IF(O517="🐕 Dog",3,IF(O517="🐵 Monkey",5,IF(O517="🐈 Cat",4,IF(O517="🐇 Rabbit",6,IF(O517="🕊 Pigeon",7,IF(O517="🐹 Guinea Pig",8,IF(O517="🐔 Chicken",9,IF(O517="🐸 Frog",10,IF(O517="🍼 Mammal",10,0)))))))))))</f>
        <v>2</v>
      </c>
      <c r="G517" s="39" t="s">
        <v>47</v>
      </c>
      <c r="H517" s="39" t="s">
        <v>16</v>
      </c>
      <c r="I517" s="14" t="str">
        <f aca="false">IF(H517="IC",-0.3,"")</f>
        <v/>
      </c>
      <c r="J517" s="14" t="str">
        <f aca="false">IF(H517="IV",-0.2,"")</f>
        <v/>
      </c>
      <c r="K517" s="14" t="n">
        <f aca="false">IF(H517="IP",-0.1,"")</f>
        <v>-0.1</v>
      </c>
      <c r="L517" s="14" t="str">
        <f aca="false">IF(H517="IM",0.1,"")</f>
        <v/>
      </c>
      <c r="M517" s="14" t="str">
        <f aca="false">IF(H517="SC",0.2,"")</f>
        <v/>
      </c>
      <c r="N517" s="15" t="str">
        <f aca="false">IF(H517="???",0.2,"")</f>
        <v/>
      </c>
      <c r="O517" s="40" t="s">
        <v>22</v>
      </c>
      <c r="P517" s="17" t="str">
        <f aca="false">IF(SUM(Q517:AI517)&gt;0,"",IF(SUM(Q517:AI517)=0,IF(O517&gt;0,1,"")))</f>
        <v/>
      </c>
      <c r="Q517" s="16" t="n">
        <f aca="false">IF(O517="🐭 Mouse",2,"")</f>
        <v>2</v>
      </c>
      <c r="R517" s="16" t="str">
        <f aca="false">IF(O517="🕊 Pigeon",7,"")</f>
        <v/>
      </c>
      <c r="S517" s="16" t="str">
        <f aca="false">IF(O517="🐇 Rabbit",6,"")</f>
        <v/>
      </c>
      <c r="T517" s="16" t="str">
        <f aca="false">IF(O517="🍼 Mammal",16,"")</f>
        <v/>
      </c>
      <c r="U517" s="16" t="str">
        <f aca="false">IF(O517="🐀 Rat",1,"")</f>
        <v/>
      </c>
      <c r="V517" s="16" t="str">
        <f aca="false">IF(O517="🐕 Dog",3,"")</f>
        <v/>
      </c>
      <c r="W517" s="16" t="str">
        <f aca="false">IF(O517="🐹 Guinea Pig",8,"")</f>
        <v/>
      </c>
      <c r="X517" s="16" t="str">
        <f aca="false">IF(O517="🐔 Chicken",9,"")</f>
        <v/>
      </c>
      <c r="Y517" s="16" t="str">
        <f aca="false">IF(O517="🐵 Monkey",5,"")</f>
        <v/>
      </c>
      <c r="Z517" s="16" t="str">
        <f aca="false">IF(O517="🐸 Frog",10,"")</f>
        <v/>
      </c>
      <c r="AA517" s="16" t="str">
        <f aca="false">IF(O517="🐈 Cat",4,"")</f>
        <v/>
      </c>
      <c r="AB517" s="16" t="str">
        <f aca="false">IF(O517="Gecko",15,"")</f>
        <v/>
      </c>
      <c r="AC517" s="16" t="str">
        <f aca="false">IF(O517="Skink",14,"")</f>
        <v/>
      </c>
      <c r="AD517" s="16" t="str">
        <f aca="false">IF(O517="🐄 Cattle",17,"")</f>
        <v/>
      </c>
      <c r="AE517" s="16" t="str">
        <f aca="false">IF(O517="🐷 Pig",19,"")</f>
        <v/>
      </c>
      <c r="AF517" s="16" t="str">
        <f aca="false">IF(O517="Squirrel",11,"")</f>
        <v/>
      </c>
      <c r="AG517" s="16" t="str">
        <f aca="false">IF(O517="🐝 Honey Bee",20,"")</f>
        <v/>
      </c>
      <c r="AH517" s="16" t="str">
        <f aca="false">IF(O517="🦆 Duck",12,"")</f>
        <v/>
      </c>
      <c r="AI517" s="16" t="str">
        <f aca="false">IF(O517="🐦 Bird",13,"")</f>
        <v/>
      </c>
      <c r="AJ517" s="41" t="s">
        <v>610</v>
      </c>
      <c r="AK517" s="40" t="s">
        <v>611</v>
      </c>
      <c r="AL517" s="42" t="s">
        <v>50</v>
      </c>
      <c r="AM517" s="40" t="s">
        <v>51</v>
      </c>
      <c r="AN517" s="40"/>
    </row>
    <row r="518" customFormat="false" ht="30" hidden="false" customHeight="true" outlineLevel="0" collapsed="false">
      <c r="A518" s="38" t="s">
        <v>608</v>
      </c>
      <c r="B518" s="38" t="n">
        <v>45</v>
      </c>
      <c r="C518" s="32" t="n">
        <f aca="false">B518+IF(H518="IV",-0.2,IF(H518="IP",-0.1,IF(H518="IM",0.1,IF(H518="SC",0.2,IF(H518="IC (cerebral)",-0.3,0)))))</f>
        <v>44.8</v>
      </c>
      <c r="D518" s="33" t="n">
        <f aca="false">VALUE(MID(AJ518,1,FIND(" ",AJ518)))</f>
        <v>0.264</v>
      </c>
      <c r="E518" s="34" t="n">
        <f aca="false">IF(G518="LD50 (median)",1,IF(G518="LDLo (lowest)",0,IF(G518="LD",-1,"")))</f>
        <v>1</v>
      </c>
      <c r="F518" s="34" t="n">
        <f aca="false">IF(O518="🐀 Rat",1,IF(O518="🐭 Mouse",2,IF(O518="🐕 Dog",3,IF(O518="🐵 Monkey",5,IF(O518="🐈 Cat",4,IF(O518="🐇 Rabbit",6,IF(O518="🕊 Pigeon",7,IF(O518="🐹 Guinea Pig",8,IF(O518="🐔 Chicken",9,IF(O518="🐸 Frog",10,IF(O518="🍼 Mammal",10,0)))))))))))</f>
        <v>2</v>
      </c>
      <c r="G518" s="39" t="s">
        <v>47</v>
      </c>
      <c r="H518" s="39" t="s">
        <v>15</v>
      </c>
      <c r="I518" s="14" t="str">
        <f aca="false">IF(H518="IC",-0.3,"")</f>
        <v/>
      </c>
      <c r="J518" s="14" t="n">
        <f aca="false">IF(H518="IV",-0.2,"")</f>
        <v>-0.2</v>
      </c>
      <c r="K518" s="14" t="str">
        <f aca="false">IF(H518="IP",-0.1,"")</f>
        <v/>
      </c>
      <c r="L518" s="14" t="str">
        <f aca="false">IF(H518="IM",0.1,"")</f>
        <v/>
      </c>
      <c r="M518" s="14" t="str">
        <f aca="false">IF(H518="SC",0.2,"")</f>
        <v/>
      </c>
      <c r="N518" s="15" t="str">
        <f aca="false">IF(H518="???",0.2,"")</f>
        <v/>
      </c>
      <c r="O518" s="40" t="s">
        <v>22</v>
      </c>
      <c r="P518" s="17" t="str">
        <f aca="false">IF(SUM(Q518:AI518)&gt;0,"",IF(SUM(Q518:AI518)=0,IF(O518&gt;0,1,"")))</f>
        <v/>
      </c>
      <c r="Q518" s="16" t="n">
        <f aca="false">IF(O518="🐭 Mouse",2,"")</f>
        <v>2</v>
      </c>
      <c r="R518" s="16" t="str">
        <f aca="false">IF(O518="🕊 Pigeon",7,"")</f>
        <v/>
      </c>
      <c r="S518" s="16" t="str">
        <f aca="false">IF(O518="🐇 Rabbit",6,"")</f>
        <v/>
      </c>
      <c r="T518" s="16" t="str">
        <f aca="false">IF(O518="🍼 Mammal",16,"")</f>
        <v/>
      </c>
      <c r="U518" s="16" t="str">
        <f aca="false">IF(O518="🐀 Rat",1,"")</f>
        <v/>
      </c>
      <c r="V518" s="16" t="str">
        <f aca="false">IF(O518="🐕 Dog",3,"")</f>
        <v/>
      </c>
      <c r="W518" s="16" t="str">
        <f aca="false">IF(O518="🐹 Guinea Pig",8,"")</f>
        <v/>
      </c>
      <c r="X518" s="16" t="str">
        <f aca="false">IF(O518="🐔 Chicken",9,"")</f>
        <v/>
      </c>
      <c r="Y518" s="16" t="str">
        <f aca="false">IF(O518="🐵 Monkey",5,"")</f>
        <v/>
      </c>
      <c r="Z518" s="16" t="str">
        <f aca="false">IF(O518="🐸 Frog",10,"")</f>
        <v/>
      </c>
      <c r="AA518" s="16" t="str">
        <f aca="false">IF(O518="🐈 Cat",4,"")</f>
        <v/>
      </c>
      <c r="AB518" s="16" t="str">
        <f aca="false">IF(O518="Gecko",15,"")</f>
        <v/>
      </c>
      <c r="AC518" s="16" t="str">
        <f aca="false">IF(O518="Skink",14,"")</f>
        <v/>
      </c>
      <c r="AD518" s="16" t="str">
        <f aca="false">IF(O518="🐄 Cattle",17,"")</f>
        <v/>
      </c>
      <c r="AE518" s="16" t="str">
        <f aca="false">IF(O518="🐷 Pig",19,"")</f>
        <v/>
      </c>
      <c r="AF518" s="16" t="str">
        <f aca="false">IF(O518="Squirrel",11,"")</f>
        <v/>
      </c>
      <c r="AG518" s="16" t="str">
        <f aca="false">IF(O518="🐝 Honey Bee",20,"")</f>
        <v/>
      </c>
      <c r="AH518" s="16" t="str">
        <f aca="false">IF(O518="🦆 Duck",12,"")</f>
        <v/>
      </c>
      <c r="AI518" s="16" t="str">
        <f aca="false">IF(O518="🐦 Bird",13,"")</f>
        <v/>
      </c>
      <c r="AJ518" s="41" t="s">
        <v>612</v>
      </c>
      <c r="AK518" s="40" t="s">
        <v>613</v>
      </c>
      <c r="AL518" s="42" t="s">
        <v>50</v>
      </c>
      <c r="AM518" s="40" t="s">
        <v>51</v>
      </c>
      <c r="AN518" s="40"/>
    </row>
    <row r="519" customFormat="false" ht="45" hidden="false" customHeight="true" outlineLevel="0" collapsed="false">
      <c r="A519" s="38" t="s">
        <v>608</v>
      </c>
      <c r="B519" s="38" t="n">
        <v>45</v>
      </c>
      <c r="C519" s="32" t="n">
        <f aca="false">B519+IF(H519="IV",-0.2,IF(H519="IP",-0.1,IF(H519="IM",0.1,IF(H519="SC",0.2,IF(H519="IC (cerebral)",-0.3,0)))))</f>
        <v>44.8</v>
      </c>
      <c r="D519" s="33" t="n">
        <f aca="false">VALUE(MID(AJ519,1,FIND(" ",AJ519)))</f>
        <v>0.32</v>
      </c>
      <c r="E519" s="34" t="n">
        <f aca="false">IF(G519="LD50 (median)",1,IF(G519="LDLo (lowest)",0,IF(G519="LD",-1,"")))</f>
        <v>1</v>
      </c>
      <c r="F519" s="34" t="n">
        <f aca="false">IF(O519="🐀 Rat",1,IF(O519="🐭 Mouse",2,IF(O519="🐕 Dog",3,IF(O519="🐵 Monkey",5,IF(O519="🐈 Cat",4,IF(O519="🐇 Rabbit",6,IF(O519="🕊 Pigeon",7,IF(O519="🐹 Guinea Pig",8,IF(O519="🐔 Chicken",9,IF(O519="🐸 Frog",10,IF(O519="🍼 Mammal",10,0)))))))))))</f>
        <v>2</v>
      </c>
      <c r="G519" s="39" t="s">
        <v>47</v>
      </c>
      <c r="H519" s="39" t="s">
        <v>15</v>
      </c>
      <c r="I519" s="14" t="str">
        <f aca="false">IF(H519="IC",-0.3,"")</f>
        <v/>
      </c>
      <c r="J519" s="14" t="n">
        <f aca="false">IF(H519="IV",-0.2,"")</f>
        <v>-0.2</v>
      </c>
      <c r="K519" s="14" t="str">
        <f aca="false">IF(H519="IP",-0.1,"")</f>
        <v/>
      </c>
      <c r="L519" s="14" t="str">
        <f aca="false">IF(H519="IM",0.1,"")</f>
        <v/>
      </c>
      <c r="M519" s="14" t="str">
        <f aca="false">IF(H519="SC",0.2,"")</f>
        <v/>
      </c>
      <c r="N519" s="15" t="str">
        <f aca="false">IF(H519="???",0.2,"")</f>
        <v/>
      </c>
      <c r="O519" s="40" t="s">
        <v>22</v>
      </c>
      <c r="P519" s="17" t="str">
        <f aca="false">IF(SUM(Q519:AI519)&gt;0,"",IF(SUM(Q519:AI519)=0,IF(O519&gt;0,1,"")))</f>
        <v/>
      </c>
      <c r="Q519" s="16" t="n">
        <f aca="false">IF(O519="🐭 Mouse",2,"")</f>
        <v>2</v>
      </c>
      <c r="R519" s="16" t="str">
        <f aca="false">IF(O519="🕊 Pigeon",7,"")</f>
        <v/>
      </c>
      <c r="S519" s="16" t="str">
        <f aca="false">IF(O519="🐇 Rabbit",6,"")</f>
        <v/>
      </c>
      <c r="T519" s="16" t="str">
        <f aca="false">IF(O519="🍼 Mammal",16,"")</f>
        <v/>
      </c>
      <c r="U519" s="16" t="str">
        <f aca="false">IF(O519="🐀 Rat",1,"")</f>
        <v/>
      </c>
      <c r="V519" s="16" t="str">
        <f aca="false">IF(O519="🐕 Dog",3,"")</f>
        <v/>
      </c>
      <c r="W519" s="16" t="str">
        <f aca="false">IF(O519="🐹 Guinea Pig",8,"")</f>
        <v/>
      </c>
      <c r="X519" s="16" t="str">
        <f aca="false">IF(O519="🐔 Chicken",9,"")</f>
        <v/>
      </c>
      <c r="Y519" s="16" t="str">
        <f aca="false">IF(O519="🐵 Monkey",5,"")</f>
        <v/>
      </c>
      <c r="Z519" s="16" t="str">
        <f aca="false">IF(O519="🐸 Frog",10,"")</f>
        <v/>
      </c>
      <c r="AA519" s="16" t="str">
        <f aca="false">IF(O519="🐈 Cat",4,"")</f>
        <v/>
      </c>
      <c r="AB519" s="16" t="str">
        <f aca="false">IF(O519="Gecko",15,"")</f>
        <v/>
      </c>
      <c r="AC519" s="16" t="str">
        <f aca="false">IF(O519="Skink",14,"")</f>
        <v/>
      </c>
      <c r="AD519" s="16" t="str">
        <f aca="false">IF(O519="🐄 Cattle",17,"")</f>
        <v/>
      </c>
      <c r="AE519" s="16" t="str">
        <f aca="false">IF(O519="🐷 Pig",19,"")</f>
        <v/>
      </c>
      <c r="AF519" s="16" t="str">
        <f aca="false">IF(O519="Squirrel",11,"")</f>
        <v/>
      </c>
      <c r="AG519" s="16" t="str">
        <f aca="false">IF(O519="🐝 Honey Bee",20,"")</f>
        <v/>
      </c>
      <c r="AH519" s="16" t="str">
        <f aca="false">IF(O519="🦆 Duck",12,"")</f>
        <v/>
      </c>
      <c r="AI519" s="16" t="str">
        <f aca="false">IF(O519="🐦 Bird",13,"")</f>
        <v/>
      </c>
      <c r="AJ519" s="41" t="s">
        <v>175</v>
      </c>
      <c r="AK519" s="40"/>
      <c r="AL519" s="42" t="s">
        <v>152</v>
      </c>
      <c r="AM519" s="40" t="s">
        <v>51</v>
      </c>
      <c r="AN519" s="40"/>
    </row>
    <row r="520" customFormat="false" ht="45" hidden="false" customHeight="true" outlineLevel="0" collapsed="false">
      <c r="A520" s="38" t="s">
        <v>608</v>
      </c>
      <c r="B520" s="38" t="n">
        <v>45</v>
      </c>
      <c r="C520" s="32" t="n">
        <f aca="false">B520+IF(H520="IV",-0.2,IF(H520="IP",-0.1,IF(H520="IM",0.1,IF(H520="SC",0.2,IF(H520="IC (cerebral)",-0.3,0)))))</f>
        <v>44.8</v>
      </c>
      <c r="D520" s="33" t="n">
        <f aca="false">VALUE(MID(AJ520,1,FIND(" ",AJ520)))</f>
        <v>0.68</v>
      </c>
      <c r="E520" s="34" t="n">
        <f aca="false">IF(G520="LD50 (median)",1,IF(G520="LDLo (lowest)",0,IF(G520="LD",-1,"")))</f>
        <v>1</v>
      </c>
      <c r="F520" s="34" t="n">
        <f aca="false">IF(O520="🐀 Rat",1,IF(O520="🐭 Mouse",2,IF(O520="🐕 Dog",3,IF(O520="🐵 Monkey",5,IF(O520="🐈 Cat",4,IF(O520="🐇 Rabbit",6,IF(O520="🕊 Pigeon",7,IF(O520="🐹 Guinea Pig",8,IF(O520="🐔 Chicken",9,IF(O520="🐸 Frog",10,IF(O520="🍼 Mammal",10,0)))))))))))</f>
        <v>2</v>
      </c>
      <c r="G520" s="39" t="s">
        <v>47</v>
      </c>
      <c r="H520" s="39" t="s">
        <v>15</v>
      </c>
      <c r="I520" s="14" t="str">
        <f aca="false">IF(H520="IC",-0.3,"")</f>
        <v/>
      </c>
      <c r="J520" s="14" t="n">
        <f aca="false">IF(H520="IV",-0.2,"")</f>
        <v>-0.2</v>
      </c>
      <c r="K520" s="14" t="str">
        <f aca="false">IF(H520="IP",-0.1,"")</f>
        <v/>
      </c>
      <c r="L520" s="14" t="str">
        <f aca="false">IF(H520="IM",0.1,"")</f>
        <v/>
      </c>
      <c r="M520" s="14" t="str">
        <f aca="false">IF(H520="SC",0.2,"")</f>
        <v/>
      </c>
      <c r="N520" s="15" t="str">
        <f aca="false">IF(H520="???",0.2,"")</f>
        <v/>
      </c>
      <c r="O520" s="40" t="s">
        <v>22</v>
      </c>
      <c r="P520" s="17" t="str">
        <f aca="false">IF(SUM(Q520:AI520)&gt;0,"",IF(SUM(Q520:AI520)=0,IF(O520&gt;0,1,"")))</f>
        <v/>
      </c>
      <c r="Q520" s="16" t="n">
        <f aca="false">IF(O520="🐭 Mouse",2,"")</f>
        <v>2</v>
      </c>
      <c r="R520" s="16" t="str">
        <f aca="false">IF(O520="🕊 Pigeon",7,"")</f>
        <v/>
      </c>
      <c r="S520" s="16" t="str">
        <f aca="false">IF(O520="🐇 Rabbit",6,"")</f>
        <v/>
      </c>
      <c r="T520" s="16" t="str">
        <f aca="false">IF(O520="🍼 Mammal",16,"")</f>
        <v/>
      </c>
      <c r="U520" s="16" t="str">
        <f aca="false">IF(O520="🐀 Rat",1,"")</f>
        <v/>
      </c>
      <c r="V520" s="16" t="str">
        <f aca="false">IF(O520="🐕 Dog",3,"")</f>
        <v/>
      </c>
      <c r="W520" s="16" t="str">
        <f aca="false">IF(O520="🐹 Guinea Pig",8,"")</f>
        <v/>
      </c>
      <c r="X520" s="16" t="str">
        <f aca="false">IF(O520="🐔 Chicken",9,"")</f>
        <v/>
      </c>
      <c r="Y520" s="16" t="str">
        <f aca="false">IF(O520="🐵 Monkey",5,"")</f>
        <v/>
      </c>
      <c r="Z520" s="16" t="str">
        <f aca="false">IF(O520="🐸 Frog",10,"")</f>
        <v/>
      </c>
      <c r="AA520" s="16" t="str">
        <f aca="false">IF(O520="🐈 Cat",4,"")</f>
        <v/>
      </c>
      <c r="AB520" s="16" t="str">
        <f aca="false">IF(O520="Gecko",15,"")</f>
        <v/>
      </c>
      <c r="AC520" s="16" t="str">
        <f aca="false">IF(O520="Skink",14,"")</f>
        <v/>
      </c>
      <c r="AD520" s="16" t="str">
        <f aca="false">IF(O520="🐄 Cattle",17,"")</f>
        <v/>
      </c>
      <c r="AE520" s="16" t="str">
        <f aca="false">IF(O520="🐷 Pig",19,"")</f>
        <v/>
      </c>
      <c r="AF520" s="16" t="str">
        <f aca="false">IF(O520="Squirrel",11,"")</f>
        <v/>
      </c>
      <c r="AG520" s="16" t="str">
        <f aca="false">IF(O520="🐝 Honey Bee",20,"")</f>
        <v/>
      </c>
      <c r="AH520" s="16" t="str">
        <f aca="false">IF(O520="🦆 Duck",12,"")</f>
        <v/>
      </c>
      <c r="AI520" s="16" t="str">
        <f aca="false">IF(O520="🐦 Bird",13,"")</f>
        <v/>
      </c>
      <c r="AJ520" s="41" t="s">
        <v>614</v>
      </c>
      <c r="AK520" s="40"/>
      <c r="AL520" s="42" t="s">
        <v>491</v>
      </c>
      <c r="AM520" s="40" t="s">
        <v>59</v>
      </c>
      <c r="AN520" s="40" t="s">
        <v>615</v>
      </c>
    </row>
    <row r="521" customFormat="false" ht="15.75" hidden="false" customHeight="false" outlineLevel="0" collapsed="false">
      <c r="C521" s="32"/>
      <c r="D521" s="33"/>
      <c r="E521" s="34"/>
      <c r="F521" s="34"/>
      <c r="G521" s="0"/>
      <c r="H521" s="0"/>
      <c r="I521" s="14" t="str">
        <f aca="false">IF(H521="IC",-0.3,"")</f>
        <v/>
      </c>
      <c r="J521" s="14" t="str">
        <f aca="false">IF(H521="IV",-0.2,"")</f>
        <v/>
      </c>
      <c r="K521" s="14" t="str">
        <f aca="false">IF(H521="IP",-0.1,"")</f>
        <v/>
      </c>
      <c r="L521" s="14" t="str">
        <f aca="false">IF(H521="IM",0.1,"")</f>
        <v/>
      </c>
      <c r="M521" s="14" t="str">
        <f aca="false">IF(H521="SC",0.2,"")</f>
        <v/>
      </c>
      <c r="N521" s="15" t="str">
        <f aca="false">IF(H521="???",0.2,"")</f>
        <v/>
      </c>
      <c r="O521" s="0"/>
      <c r="P521" s="17" t="str">
        <f aca="false">IF(SUM(Q521:AI521)&gt;0,"",IF(SUM(Q521:AI521)=0,IF(O521&gt;0,1,"")))</f>
        <v/>
      </c>
      <c r="Q521" s="16" t="str">
        <f aca="false">IF(O521="🐭 Mouse",2,"")</f>
        <v/>
      </c>
      <c r="R521" s="16" t="str">
        <f aca="false">IF(O521="🕊 Pigeon",7,"")</f>
        <v/>
      </c>
      <c r="S521" s="16" t="str">
        <f aca="false">IF(O521="🐇 Rabbit",6,"")</f>
        <v/>
      </c>
      <c r="T521" s="16" t="str">
        <f aca="false">IF(O521="🍼 Mammal",16,"")</f>
        <v/>
      </c>
      <c r="U521" s="16" t="str">
        <f aca="false">IF(O521="🐀 Rat",1,"")</f>
        <v/>
      </c>
      <c r="V521" s="16" t="str">
        <f aca="false">IF(O521="🐕 Dog",3,"")</f>
        <v/>
      </c>
      <c r="W521" s="16" t="str">
        <f aca="false">IF(O521="🐹 Guinea Pig",8,"")</f>
        <v/>
      </c>
      <c r="X521" s="16" t="str">
        <f aca="false">IF(O521="🐔 Chicken",9,"")</f>
        <v/>
      </c>
      <c r="Y521" s="16" t="str">
        <f aca="false">IF(O521="🐵 Monkey",5,"")</f>
        <v/>
      </c>
      <c r="Z521" s="16" t="str">
        <f aca="false">IF(O521="🐸 Frog",10,"")</f>
        <v/>
      </c>
      <c r="AA521" s="16" t="str">
        <f aca="false">IF(O521="🐈 Cat",4,"")</f>
        <v/>
      </c>
      <c r="AB521" s="16" t="str">
        <f aca="false">IF(O521="Gecko",15,"")</f>
        <v/>
      </c>
      <c r="AC521" s="16" t="str">
        <f aca="false">IF(O521="Skink",14,"")</f>
        <v/>
      </c>
      <c r="AD521" s="16" t="str">
        <f aca="false">IF(O521="🐄 Cattle",17,"")</f>
        <v/>
      </c>
      <c r="AE521" s="16" t="str">
        <f aca="false">IF(O521="🐷 Pig",19,"")</f>
        <v/>
      </c>
      <c r="AF521" s="16" t="str">
        <f aca="false">IF(O521="Squirrel",11,"")</f>
        <v/>
      </c>
      <c r="AG521" s="16" t="str">
        <f aca="false">IF(O521="🐝 Honey Bee",20,"")</f>
        <v/>
      </c>
      <c r="AH521" s="16" t="str">
        <f aca="false">IF(O521="🦆 Duck",12,"")</f>
        <v/>
      </c>
      <c r="AI521" s="16" t="str">
        <f aca="false">IF(O521="🐦 Bird",13,"")</f>
        <v/>
      </c>
      <c r="AJ521" s="0"/>
      <c r="AK521" s="0"/>
      <c r="AL521" s="0"/>
      <c r="AM521" s="0"/>
      <c r="AN521" s="0"/>
    </row>
    <row r="522" customFormat="false" ht="30.75" hidden="false" customHeight="false" outlineLevel="0" collapsed="false">
      <c r="A522" s="43" t="s">
        <v>616</v>
      </c>
      <c r="B522" s="43" t="n">
        <v>46</v>
      </c>
      <c r="C522" s="32" t="n">
        <f aca="false">B522+IF(H522="IV",-0.2,IF(H522="IP",-0.1,IF(H522="IM",0.1,IF(H522="SC",0.2,IF(H522="IC (cerebral)",-0.3,0)))))</f>
        <v>45.9</v>
      </c>
      <c r="D522" s="33" t="n">
        <f aca="false">VALUE(MID(AJ522,1,FIND(" ",AJ522)))</f>
        <v>0.074</v>
      </c>
      <c r="E522" s="34" t="n">
        <f aca="false">IF(G522="LD50 (median)",1,IF(G522="LDLo (lowest)",0,IF(G522="LD",-1,"")))</f>
        <v>1</v>
      </c>
      <c r="F522" s="34" t="n">
        <f aca="false">IF(O522="🐀 Rat",1,IF(O522="🐭 Mouse",2,IF(O522="🐕 Dog",3,IF(O522="🐵 Monkey",5,IF(O522="🐈 Cat",4,IF(O522="🐇 Rabbit",6,IF(O522="🕊 Pigeon",7,IF(O522="🐹 Guinea Pig",8,IF(O522="🐔 Chicken",9,IF(O522="🐸 Frog",10,IF(O522="🍼 Mammal",10,0)))))))))))</f>
        <v>2</v>
      </c>
      <c r="G522" s="44" t="s">
        <v>47</v>
      </c>
      <c r="H522" s="44" t="s">
        <v>16</v>
      </c>
      <c r="I522" s="14" t="str">
        <f aca="false">IF(H522="IC",-0.3,"")</f>
        <v/>
      </c>
      <c r="J522" s="14" t="str">
        <f aca="false">IF(H522="IV",-0.2,"")</f>
        <v/>
      </c>
      <c r="K522" s="14" t="n">
        <f aca="false">IF(H522="IP",-0.1,"")</f>
        <v>-0.1</v>
      </c>
      <c r="L522" s="14" t="str">
        <f aca="false">IF(H522="IM",0.1,"")</f>
        <v/>
      </c>
      <c r="M522" s="14" t="str">
        <f aca="false">IF(H522="SC",0.2,"")</f>
        <v/>
      </c>
      <c r="N522" s="15" t="str">
        <f aca="false">IF(H522="???",0.2,"")</f>
        <v/>
      </c>
      <c r="O522" s="45" t="s">
        <v>22</v>
      </c>
      <c r="P522" s="17" t="str">
        <f aca="false">IF(SUM(Q522:AI522)&gt;0,"",IF(SUM(Q522:AI522)=0,IF(O522&gt;0,1,"")))</f>
        <v/>
      </c>
      <c r="Q522" s="16" t="n">
        <f aca="false">IF(O522="🐭 Mouse",2,"")</f>
        <v>2</v>
      </c>
      <c r="R522" s="16" t="str">
        <f aca="false">IF(O522="🕊 Pigeon",7,"")</f>
        <v/>
      </c>
      <c r="S522" s="16" t="str">
        <f aca="false">IF(O522="🐇 Rabbit",6,"")</f>
        <v/>
      </c>
      <c r="T522" s="16" t="str">
        <f aca="false">IF(O522="🍼 Mammal",16,"")</f>
        <v/>
      </c>
      <c r="U522" s="16" t="str">
        <f aca="false">IF(O522="🐀 Rat",1,"")</f>
        <v/>
      </c>
      <c r="V522" s="16" t="str">
        <f aca="false">IF(O522="🐕 Dog",3,"")</f>
        <v/>
      </c>
      <c r="W522" s="16" t="str">
        <f aca="false">IF(O522="🐹 Guinea Pig",8,"")</f>
        <v/>
      </c>
      <c r="X522" s="16" t="str">
        <f aca="false">IF(O522="🐔 Chicken",9,"")</f>
        <v/>
      </c>
      <c r="Y522" s="16" t="str">
        <f aca="false">IF(O522="🐵 Monkey",5,"")</f>
        <v/>
      </c>
      <c r="Z522" s="16" t="str">
        <f aca="false">IF(O522="🐸 Frog",10,"")</f>
        <v/>
      </c>
      <c r="AA522" s="16" t="str">
        <f aca="false">IF(O522="🐈 Cat",4,"")</f>
        <v/>
      </c>
      <c r="AB522" s="16" t="str">
        <f aca="false">IF(O522="Gecko",15,"")</f>
        <v/>
      </c>
      <c r="AC522" s="16" t="str">
        <f aca="false">IF(O522="Skink",14,"")</f>
        <v/>
      </c>
      <c r="AD522" s="16" t="str">
        <f aca="false">IF(O522="🐄 Cattle",17,"")</f>
        <v/>
      </c>
      <c r="AE522" s="16" t="str">
        <f aca="false">IF(O522="🐷 Pig",19,"")</f>
        <v/>
      </c>
      <c r="AF522" s="16" t="str">
        <f aca="false">IF(O522="Squirrel",11,"")</f>
        <v/>
      </c>
      <c r="AG522" s="16" t="str">
        <f aca="false">IF(O522="🐝 Honey Bee",20,"")</f>
        <v/>
      </c>
      <c r="AH522" s="16" t="str">
        <f aca="false">IF(O522="🦆 Duck",12,"")</f>
        <v/>
      </c>
      <c r="AI522" s="16" t="str">
        <f aca="false">IF(O522="🐦 Bird",13,"")</f>
        <v/>
      </c>
      <c r="AJ522" s="46" t="s">
        <v>617</v>
      </c>
      <c r="AK522" s="45" t="s">
        <v>618</v>
      </c>
      <c r="AL522" s="47" t="s">
        <v>50</v>
      </c>
      <c r="AM522" s="45" t="s">
        <v>51</v>
      </c>
      <c r="AN522" s="45"/>
    </row>
    <row r="523" customFormat="false" ht="15" hidden="false" customHeight="true" outlineLevel="0" collapsed="false">
      <c r="A523" s="38" t="s">
        <v>616</v>
      </c>
      <c r="B523" s="43" t="n">
        <v>46</v>
      </c>
      <c r="C523" s="32" t="n">
        <f aca="false">B523+IF(H523="IV",-0.2,IF(H523="IP",-0.1,IF(H523="IM",0.1,IF(H523="SC",0.2,IF(H523="IC (cerebral)",-0.3,0)))))</f>
        <v>45.8</v>
      </c>
      <c r="D523" s="33" t="n">
        <f aca="false">VALUE(MID(AJ523,1,FIND(" ",AJ523)))</f>
        <v>0.1</v>
      </c>
      <c r="E523" s="34" t="n">
        <f aca="false">IF(G523="LD50 (median)",1,IF(G523="LDLo (lowest)",0,IF(G523="LD",-1,"")))</f>
        <v>0</v>
      </c>
      <c r="F523" s="34" t="n">
        <f aca="false">IF(O523="🐀 Rat",1,IF(O523="🐭 Mouse",2,IF(O523="🐕 Dog",3,IF(O523="🐵 Monkey",5,IF(O523="🐈 Cat",4,IF(O523="🐇 Rabbit",6,IF(O523="🕊 Pigeon",7,IF(O523="🐹 Guinea Pig",8,IF(O523="🐔 Chicken",9,IF(O523="🐸 Frog",10,IF(O523="🍼 Mammal",10,0)))))))))))</f>
        <v>6</v>
      </c>
      <c r="G523" s="39" t="s">
        <v>53</v>
      </c>
      <c r="H523" s="39" t="s">
        <v>15</v>
      </c>
      <c r="I523" s="14" t="str">
        <f aca="false">IF(H523="IC",-0.3,"")</f>
        <v/>
      </c>
      <c r="J523" s="14" t="n">
        <f aca="false">IF(H523="IV",-0.2,"")</f>
        <v>-0.2</v>
      </c>
      <c r="K523" s="14" t="str">
        <f aca="false">IF(H523="IP",-0.1,"")</f>
        <v/>
      </c>
      <c r="L523" s="14" t="str">
        <f aca="false">IF(H523="IM",0.1,"")</f>
        <v/>
      </c>
      <c r="M523" s="14" t="str">
        <f aca="false">IF(H523="SC",0.2,"")</f>
        <v/>
      </c>
      <c r="N523" s="15" t="str">
        <f aca="false">IF(H523="???",0.2,"")</f>
        <v/>
      </c>
      <c r="O523" s="40" t="s">
        <v>24</v>
      </c>
      <c r="P523" s="17" t="str">
        <f aca="false">IF(SUM(Q523:AI523)&gt;0,"",IF(SUM(Q523:AI523)=0,IF(O523&gt;0,1,"")))</f>
        <v/>
      </c>
      <c r="Q523" s="16" t="str">
        <f aca="false">IF(O523="🐭 Mouse",2,"")</f>
        <v/>
      </c>
      <c r="R523" s="16" t="str">
        <f aca="false">IF(O523="🕊 Pigeon",7,"")</f>
        <v/>
      </c>
      <c r="S523" s="16" t="n">
        <f aca="false">IF(O523="🐇 Rabbit",6,"")</f>
        <v>6</v>
      </c>
      <c r="T523" s="16" t="str">
        <f aca="false">IF(O523="🍼 Mammal",16,"")</f>
        <v/>
      </c>
      <c r="U523" s="16" t="str">
        <f aca="false">IF(O523="🐀 Rat",1,"")</f>
        <v/>
      </c>
      <c r="V523" s="16" t="str">
        <f aca="false">IF(O523="🐕 Dog",3,"")</f>
        <v/>
      </c>
      <c r="W523" s="16" t="str">
        <f aca="false">IF(O523="🐹 Guinea Pig",8,"")</f>
        <v/>
      </c>
      <c r="X523" s="16" t="str">
        <f aca="false">IF(O523="🐔 Chicken",9,"")</f>
        <v/>
      </c>
      <c r="Y523" s="16" t="str">
        <f aca="false">IF(O523="🐵 Monkey",5,"")</f>
        <v/>
      </c>
      <c r="Z523" s="16" t="str">
        <f aca="false">IF(O523="🐸 Frog",10,"")</f>
        <v/>
      </c>
      <c r="AA523" s="16" t="str">
        <f aca="false">IF(O523="🐈 Cat",4,"")</f>
        <v/>
      </c>
      <c r="AB523" s="16" t="str">
        <f aca="false">IF(O523="Gecko",15,"")</f>
        <v/>
      </c>
      <c r="AC523" s="16" t="str">
        <f aca="false">IF(O523="Skink",14,"")</f>
        <v/>
      </c>
      <c r="AD523" s="16" t="str">
        <f aca="false">IF(O523="🐄 Cattle",17,"")</f>
        <v/>
      </c>
      <c r="AE523" s="16" t="str">
        <f aca="false">IF(O523="🐷 Pig",19,"")</f>
        <v/>
      </c>
      <c r="AF523" s="16" t="str">
        <f aca="false">IF(O523="Squirrel",11,"")</f>
        <v/>
      </c>
      <c r="AG523" s="16" t="str">
        <f aca="false">IF(O523="🐝 Honey Bee",20,"")</f>
        <v/>
      </c>
      <c r="AH523" s="16" t="str">
        <f aca="false">IF(O523="🦆 Duck",12,"")</f>
        <v/>
      </c>
      <c r="AI523" s="16" t="str">
        <f aca="false">IF(O523="🐦 Bird",13,"")</f>
        <v/>
      </c>
      <c r="AJ523" s="41" t="s">
        <v>134</v>
      </c>
      <c r="AK523" s="40" t="s">
        <v>139</v>
      </c>
      <c r="AL523" s="42" t="s">
        <v>50</v>
      </c>
      <c r="AM523" s="40" t="s">
        <v>51</v>
      </c>
      <c r="AN523" s="40"/>
    </row>
    <row r="524" customFormat="false" ht="60" hidden="false" customHeight="true" outlineLevel="0" collapsed="false">
      <c r="A524" s="38" t="s">
        <v>616</v>
      </c>
      <c r="B524" s="43" t="n">
        <v>46</v>
      </c>
      <c r="C524" s="32" t="n">
        <f aca="false">B524+IF(H524="IV",-0.2,IF(H524="IP",-0.1,IF(H524="IM",0.1,IF(H524="SC",0.2,IF(H524="IC (cerebral)",-0.3,0)))))</f>
        <v>45.8</v>
      </c>
      <c r="D524" s="33" t="n">
        <f aca="false">VALUE(MID(AJ524,1,FIND(" ",AJ524)))</f>
        <v>0.2</v>
      </c>
      <c r="E524" s="34" t="n">
        <f aca="false">IF(G524="LD50 (median)",1,IF(G524="LDLo (lowest)",0,IF(G524="LD",-1,"")))</f>
        <v>0</v>
      </c>
      <c r="F524" s="34" t="n">
        <f aca="false">IF(O524="🐀 Rat",1,IF(O524="🐭 Mouse",2,IF(O524="🐕 Dog",3,IF(O524="🐵 Monkey",5,IF(O524="🐈 Cat",4,IF(O524="🐇 Rabbit",6,IF(O524="🕊 Pigeon",7,IF(O524="🐹 Guinea Pig",8,IF(O524="🐔 Chicken",9,IF(O524="🐸 Frog",10,IF(O524="🍼 Mammal",10,0)))))))))))</f>
        <v>1</v>
      </c>
      <c r="G524" s="39" t="s">
        <v>53</v>
      </c>
      <c r="H524" s="39" t="s">
        <v>15</v>
      </c>
      <c r="I524" s="14" t="str">
        <f aca="false">IF(H524="IC",-0.3,"")</f>
        <v/>
      </c>
      <c r="J524" s="14" t="n">
        <f aca="false">IF(H524="IV",-0.2,"")</f>
        <v>-0.2</v>
      </c>
      <c r="K524" s="14" t="str">
        <f aca="false">IF(H524="IP",-0.1,"")</f>
        <v/>
      </c>
      <c r="L524" s="14" t="str">
        <f aca="false">IF(H524="IM",0.1,"")</f>
        <v/>
      </c>
      <c r="M524" s="14" t="str">
        <f aca="false">IF(H524="SC",0.2,"")</f>
        <v/>
      </c>
      <c r="N524" s="15" t="str">
        <f aca="false">IF(H524="???",0.2,"")</f>
        <v/>
      </c>
      <c r="O524" s="40" t="s">
        <v>26</v>
      </c>
      <c r="P524" s="17" t="str">
        <f aca="false">IF(SUM(Q524:AI524)&gt;0,"",IF(SUM(Q524:AI524)=0,IF(O524&gt;0,1,"")))</f>
        <v/>
      </c>
      <c r="Q524" s="16" t="str">
        <f aca="false">IF(O524="🐭 Mouse",2,"")</f>
        <v/>
      </c>
      <c r="R524" s="16" t="str">
        <f aca="false">IF(O524="🕊 Pigeon",7,"")</f>
        <v/>
      </c>
      <c r="S524" s="16" t="str">
        <f aca="false">IF(O524="🐇 Rabbit",6,"")</f>
        <v/>
      </c>
      <c r="T524" s="16" t="str">
        <f aca="false">IF(O524="🍼 Mammal",16,"")</f>
        <v/>
      </c>
      <c r="U524" s="16" t="n">
        <f aca="false">IF(O524="🐀 Rat",1,"")</f>
        <v>1</v>
      </c>
      <c r="V524" s="16" t="str">
        <f aca="false">IF(O524="🐕 Dog",3,"")</f>
        <v/>
      </c>
      <c r="W524" s="16" t="str">
        <f aca="false">IF(O524="🐹 Guinea Pig",8,"")</f>
        <v/>
      </c>
      <c r="X524" s="16" t="str">
        <f aca="false">IF(O524="🐔 Chicken",9,"")</f>
        <v/>
      </c>
      <c r="Y524" s="16" t="str">
        <f aca="false">IF(O524="🐵 Monkey",5,"")</f>
        <v/>
      </c>
      <c r="Z524" s="16" t="str">
        <f aca="false">IF(O524="🐸 Frog",10,"")</f>
        <v/>
      </c>
      <c r="AA524" s="16" t="str">
        <f aca="false">IF(O524="🐈 Cat",4,"")</f>
        <v/>
      </c>
      <c r="AB524" s="16" t="str">
        <f aca="false">IF(O524="Gecko",15,"")</f>
        <v/>
      </c>
      <c r="AC524" s="16" t="str">
        <f aca="false">IF(O524="Skink",14,"")</f>
        <v/>
      </c>
      <c r="AD524" s="16" t="str">
        <f aca="false">IF(O524="🐄 Cattle",17,"")</f>
        <v/>
      </c>
      <c r="AE524" s="16" t="str">
        <f aca="false">IF(O524="🐷 Pig",19,"")</f>
        <v/>
      </c>
      <c r="AF524" s="16" t="str">
        <f aca="false">IF(O524="Squirrel",11,"")</f>
        <v/>
      </c>
      <c r="AG524" s="16" t="str">
        <f aca="false">IF(O524="🐝 Honey Bee",20,"")</f>
        <v/>
      </c>
      <c r="AH524" s="16" t="str">
        <f aca="false">IF(O524="🦆 Duck",12,"")</f>
        <v/>
      </c>
      <c r="AI524" s="16" t="str">
        <f aca="false">IF(O524="🐦 Bird",13,"")</f>
        <v/>
      </c>
      <c r="AJ524" s="41" t="s">
        <v>171</v>
      </c>
      <c r="AK524" s="40" t="s">
        <v>619</v>
      </c>
      <c r="AL524" s="42" t="s">
        <v>50</v>
      </c>
      <c r="AM524" s="40" t="s">
        <v>51</v>
      </c>
      <c r="AN524" s="40"/>
    </row>
    <row r="525" customFormat="false" ht="30" hidden="false" customHeight="true" outlineLevel="0" collapsed="false">
      <c r="A525" s="38" t="s">
        <v>616</v>
      </c>
      <c r="B525" s="43" t="n">
        <v>46</v>
      </c>
      <c r="C525" s="32" t="n">
        <f aca="false">B525+IF(H525="IV",-0.2,IF(H525="IP",-0.1,IF(H525="IM",0.1,IF(H525="SC",0.2,IF(H525="IC (cerebral)",-0.3,0)))))</f>
        <v>45.8</v>
      </c>
      <c r="D525" s="33" t="n">
        <f aca="false">VALUE(MID(AJ525,1,FIND(" ",AJ525)))</f>
        <v>0.264</v>
      </c>
      <c r="E525" s="34" t="n">
        <f aca="false">IF(G525="LD50 (median)",1,IF(G525="LDLo (lowest)",0,IF(G525="LD",-1,"")))</f>
        <v>1</v>
      </c>
      <c r="F525" s="34" t="n">
        <f aca="false">IF(O525="🐀 Rat",1,IF(O525="🐭 Mouse",2,IF(O525="🐕 Dog",3,IF(O525="🐵 Monkey",5,IF(O525="🐈 Cat",4,IF(O525="🐇 Rabbit",6,IF(O525="🕊 Pigeon",7,IF(O525="🐹 Guinea Pig",8,IF(O525="🐔 Chicken",9,IF(O525="🐸 Frog",10,IF(O525="🍼 Mammal",10,0)))))))))))</f>
        <v>2</v>
      </c>
      <c r="G525" s="39" t="s">
        <v>47</v>
      </c>
      <c r="H525" s="39" t="s">
        <v>15</v>
      </c>
      <c r="I525" s="14" t="str">
        <f aca="false">IF(H525="IC",-0.3,"")</f>
        <v/>
      </c>
      <c r="J525" s="14" t="n">
        <f aca="false">IF(H525="IV",-0.2,"")</f>
        <v>-0.2</v>
      </c>
      <c r="K525" s="14" t="str">
        <f aca="false">IF(H525="IP",-0.1,"")</f>
        <v/>
      </c>
      <c r="L525" s="14" t="str">
        <f aca="false">IF(H525="IM",0.1,"")</f>
        <v/>
      </c>
      <c r="M525" s="14" t="str">
        <f aca="false">IF(H525="SC",0.2,"")</f>
        <v/>
      </c>
      <c r="N525" s="15" t="str">
        <f aca="false">IF(H525="???",0.2,"")</f>
        <v/>
      </c>
      <c r="O525" s="40" t="s">
        <v>22</v>
      </c>
      <c r="P525" s="17" t="str">
        <f aca="false">IF(SUM(Q525:AI525)&gt;0,"",IF(SUM(Q525:AI525)=0,IF(O525&gt;0,1,"")))</f>
        <v/>
      </c>
      <c r="Q525" s="16" t="n">
        <f aca="false">IF(O525="🐭 Mouse",2,"")</f>
        <v>2</v>
      </c>
      <c r="R525" s="16" t="str">
        <f aca="false">IF(O525="🕊 Pigeon",7,"")</f>
        <v/>
      </c>
      <c r="S525" s="16" t="str">
        <f aca="false">IF(O525="🐇 Rabbit",6,"")</f>
        <v/>
      </c>
      <c r="T525" s="16" t="str">
        <f aca="false">IF(O525="🍼 Mammal",16,"")</f>
        <v/>
      </c>
      <c r="U525" s="16" t="str">
        <f aca="false">IF(O525="🐀 Rat",1,"")</f>
        <v/>
      </c>
      <c r="V525" s="16" t="str">
        <f aca="false">IF(O525="🐕 Dog",3,"")</f>
        <v/>
      </c>
      <c r="W525" s="16" t="str">
        <f aca="false">IF(O525="🐹 Guinea Pig",8,"")</f>
        <v/>
      </c>
      <c r="X525" s="16" t="str">
        <f aca="false">IF(O525="🐔 Chicken",9,"")</f>
        <v/>
      </c>
      <c r="Y525" s="16" t="str">
        <f aca="false">IF(O525="🐵 Monkey",5,"")</f>
        <v/>
      </c>
      <c r="Z525" s="16" t="str">
        <f aca="false">IF(O525="🐸 Frog",10,"")</f>
        <v/>
      </c>
      <c r="AA525" s="16" t="str">
        <f aca="false">IF(O525="🐈 Cat",4,"")</f>
        <v/>
      </c>
      <c r="AB525" s="16" t="str">
        <f aca="false">IF(O525="Gecko",15,"")</f>
        <v/>
      </c>
      <c r="AC525" s="16" t="str">
        <f aca="false">IF(O525="Skink",14,"")</f>
        <v/>
      </c>
      <c r="AD525" s="16" t="str">
        <f aca="false">IF(O525="🐄 Cattle",17,"")</f>
        <v/>
      </c>
      <c r="AE525" s="16" t="str">
        <f aca="false">IF(O525="🐷 Pig",19,"")</f>
        <v/>
      </c>
      <c r="AF525" s="16" t="str">
        <f aca="false">IF(O525="Squirrel",11,"")</f>
        <v/>
      </c>
      <c r="AG525" s="16" t="str">
        <f aca="false">IF(O525="🐝 Honey Bee",20,"")</f>
        <v/>
      </c>
      <c r="AH525" s="16" t="str">
        <f aca="false">IF(O525="🦆 Duck",12,"")</f>
        <v/>
      </c>
      <c r="AI525" s="16" t="str">
        <f aca="false">IF(O525="🐦 Bird",13,"")</f>
        <v/>
      </c>
      <c r="AJ525" s="41" t="s">
        <v>612</v>
      </c>
      <c r="AK525" s="40" t="s">
        <v>613</v>
      </c>
      <c r="AL525" s="42" t="s">
        <v>50</v>
      </c>
      <c r="AM525" s="40" t="s">
        <v>51</v>
      </c>
      <c r="AN525" s="40"/>
    </row>
    <row r="526" customFormat="false" ht="30" hidden="false" customHeight="true" outlineLevel="0" collapsed="false">
      <c r="A526" s="38" t="s">
        <v>616</v>
      </c>
      <c r="B526" s="43" t="n">
        <v>46</v>
      </c>
      <c r="C526" s="32" t="n">
        <f aca="false">B526+IF(H526="IV",-0.2,IF(H526="IP",-0.1,IF(H526="IM",0.1,IF(H526="SC",0.2,IF(H526="IC (cerebral)",-0.3,0)))))</f>
        <v>46.2</v>
      </c>
      <c r="D526" s="33" t="n">
        <f aca="false">VALUE(MID(AJ526,1,FIND(" ",AJ526)))</f>
        <v>0.28</v>
      </c>
      <c r="E526" s="34" t="n">
        <f aca="false">IF(G526="LD50 (median)",1,IF(G526="LDLo (lowest)",0,IF(G526="LD",-1,"")))</f>
        <v>1</v>
      </c>
      <c r="F526" s="34" t="n">
        <f aca="false">IF(O526="🐀 Rat",1,IF(O526="🐭 Mouse",2,IF(O526="🐕 Dog",3,IF(O526="🐵 Monkey",5,IF(O526="🐈 Cat",4,IF(O526="🐇 Rabbit",6,IF(O526="🕊 Pigeon",7,IF(O526="🐹 Guinea Pig",8,IF(O526="🐔 Chicken",9,IF(O526="🐸 Frog",10,IF(O526="🍼 Mammal",10,0)))))))))))</f>
        <v>2</v>
      </c>
      <c r="G526" s="39" t="s">
        <v>47</v>
      </c>
      <c r="H526" s="39" t="s">
        <v>18</v>
      </c>
      <c r="I526" s="14" t="str">
        <f aca="false">IF(H526="IC",-0.3,"")</f>
        <v/>
      </c>
      <c r="J526" s="14" t="str">
        <f aca="false">IF(H526="IV",-0.2,"")</f>
        <v/>
      </c>
      <c r="K526" s="14" t="str">
        <f aca="false">IF(H526="IP",-0.1,"")</f>
        <v/>
      </c>
      <c r="L526" s="14" t="str">
        <f aca="false">IF(H526="IM",0.1,"")</f>
        <v/>
      </c>
      <c r="M526" s="14" t="n">
        <f aca="false">IF(H526="SC",0.2,"")</f>
        <v>0.2</v>
      </c>
      <c r="N526" s="15" t="str">
        <f aca="false">IF(H526="???",0.2,"")</f>
        <v/>
      </c>
      <c r="O526" s="40" t="s">
        <v>22</v>
      </c>
      <c r="P526" s="17" t="str">
        <f aca="false">IF(SUM(Q526:AI526)&gt;0,"",IF(SUM(Q526:AI526)=0,IF(O526&gt;0,1,"")))</f>
        <v/>
      </c>
      <c r="Q526" s="16" t="n">
        <f aca="false">IF(O526="🐭 Mouse",2,"")</f>
        <v>2</v>
      </c>
      <c r="R526" s="16" t="str">
        <f aca="false">IF(O526="🕊 Pigeon",7,"")</f>
        <v/>
      </c>
      <c r="S526" s="16" t="str">
        <f aca="false">IF(O526="🐇 Rabbit",6,"")</f>
        <v/>
      </c>
      <c r="T526" s="16" t="str">
        <f aca="false">IF(O526="🍼 Mammal",16,"")</f>
        <v/>
      </c>
      <c r="U526" s="16" t="str">
        <f aca="false">IF(O526="🐀 Rat",1,"")</f>
        <v/>
      </c>
      <c r="V526" s="16" t="str">
        <f aca="false">IF(O526="🐕 Dog",3,"")</f>
        <v/>
      </c>
      <c r="W526" s="16" t="str">
        <f aca="false">IF(O526="🐹 Guinea Pig",8,"")</f>
        <v/>
      </c>
      <c r="X526" s="16" t="str">
        <f aca="false">IF(O526="🐔 Chicken",9,"")</f>
        <v/>
      </c>
      <c r="Y526" s="16" t="str">
        <f aca="false">IF(O526="🐵 Monkey",5,"")</f>
        <v/>
      </c>
      <c r="Z526" s="16" t="str">
        <f aca="false">IF(O526="🐸 Frog",10,"")</f>
        <v/>
      </c>
      <c r="AA526" s="16" t="str">
        <f aca="false">IF(O526="🐈 Cat",4,"")</f>
        <v/>
      </c>
      <c r="AB526" s="16" t="str">
        <f aca="false">IF(O526="Gecko",15,"")</f>
        <v/>
      </c>
      <c r="AC526" s="16" t="str">
        <f aca="false">IF(O526="Skink",14,"")</f>
        <v/>
      </c>
      <c r="AD526" s="16" t="str">
        <f aca="false">IF(O526="🐄 Cattle",17,"")</f>
        <v/>
      </c>
      <c r="AE526" s="16" t="str">
        <f aca="false">IF(O526="🐷 Pig",19,"")</f>
        <v/>
      </c>
      <c r="AF526" s="16" t="str">
        <f aca="false">IF(O526="Squirrel",11,"")</f>
        <v/>
      </c>
      <c r="AG526" s="16" t="str">
        <f aca="false">IF(O526="🐝 Honey Bee",20,"")</f>
        <v/>
      </c>
      <c r="AH526" s="16" t="str">
        <f aca="false">IF(O526="🦆 Duck",12,"")</f>
        <v/>
      </c>
      <c r="AI526" s="16" t="str">
        <f aca="false">IF(O526="🐦 Bird",13,"")</f>
        <v/>
      </c>
      <c r="AJ526" s="41" t="s">
        <v>620</v>
      </c>
      <c r="AK526" s="40" t="s">
        <v>221</v>
      </c>
      <c r="AL526" s="42" t="s">
        <v>50</v>
      </c>
      <c r="AM526" s="40" t="s">
        <v>51</v>
      </c>
      <c r="AN526" s="40"/>
    </row>
    <row r="527" customFormat="false" ht="30" hidden="false" customHeight="true" outlineLevel="0" collapsed="false">
      <c r="A527" s="38" t="s">
        <v>616</v>
      </c>
      <c r="B527" s="43" t="n">
        <v>46</v>
      </c>
      <c r="C527" s="32" t="n">
        <f aca="false">B527+IF(H527="IV",-0.2,IF(H527="IP",-0.1,IF(H527="IM",0.1,IF(H527="SC",0.2,IF(H527="IC (cerebral)",-0.3,0)))))</f>
        <v>46.1</v>
      </c>
      <c r="D527" s="33" t="n">
        <f aca="false">VALUE(MID(AJ527,1,FIND(" ",AJ527)))</f>
        <v>0.28</v>
      </c>
      <c r="E527" s="34" t="n">
        <f aca="false">IF(G527="LD50 (median)",1,IF(G527="LDLo (lowest)",0,IF(G527="LD",-1,"")))</f>
        <v>1</v>
      </c>
      <c r="F527" s="34" t="n">
        <f aca="false">IF(O527="🐀 Rat",1,IF(O527="🐭 Mouse",2,IF(O527="🐕 Dog",3,IF(O527="🐵 Monkey",5,IF(O527="🐈 Cat",4,IF(O527="🐇 Rabbit",6,IF(O527="🕊 Pigeon",7,IF(O527="🐹 Guinea Pig",8,IF(O527="🐔 Chicken",9,IF(O527="🐸 Frog",10,IF(O527="🍼 Mammal",10,0)))))))))))</f>
        <v>9</v>
      </c>
      <c r="G527" s="39" t="s">
        <v>47</v>
      </c>
      <c r="H527" s="39" t="s">
        <v>17</v>
      </c>
      <c r="I527" s="14" t="str">
        <f aca="false">IF(H527="IC",-0.3,"")</f>
        <v/>
      </c>
      <c r="J527" s="14" t="str">
        <f aca="false">IF(H527="IV",-0.2,"")</f>
        <v/>
      </c>
      <c r="K527" s="14" t="str">
        <f aca="false">IF(H527="IP",-0.1,"")</f>
        <v/>
      </c>
      <c r="L527" s="14" t="n">
        <f aca="false">IF(H527="IM",0.1,"")</f>
        <v>0.1</v>
      </c>
      <c r="M527" s="14" t="str">
        <f aca="false">IF(H527="SC",0.2,"")</f>
        <v/>
      </c>
      <c r="N527" s="15" t="str">
        <f aca="false">IF(H527="???",0.2,"")</f>
        <v/>
      </c>
      <c r="O527" s="40" t="s">
        <v>29</v>
      </c>
      <c r="P527" s="17" t="str">
        <f aca="false">IF(SUM(Q527:AI527)&gt;0,"",IF(SUM(Q527:AI527)=0,IF(O527&gt;0,1,"")))</f>
        <v/>
      </c>
      <c r="Q527" s="16" t="str">
        <f aca="false">IF(O527="🐭 Mouse",2,"")</f>
        <v/>
      </c>
      <c r="R527" s="16" t="str">
        <f aca="false">IF(O527="🕊 Pigeon",7,"")</f>
        <v/>
      </c>
      <c r="S527" s="16" t="str">
        <f aca="false">IF(O527="🐇 Rabbit",6,"")</f>
        <v/>
      </c>
      <c r="T527" s="16" t="str">
        <f aca="false">IF(O527="🍼 Mammal",16,"")</f>
        <v/>
      </c>
      <c r="U527" s="16" t="str">
        <f aca="false">IF(O527="🐀 Rat",1,"")</f>
        <v/>
      </c>
      <c r="V527" s="16" t="str">
        <f aca="false">IF(O527="🐕 Dog",3,"")</f>
        <v/>
      </c>
      <c r="W527" s="16" t="str">
        <f aca="false">IF(O527="🐹 Guinea Pig",8,"")</f>
        <v/>
      </c>
      <c r="X527" s="16" t="n">
        <f aca="false">IF(O527="🐔 Chicken",9,"")</f>
        <v>9</v>
      </c>
      <c r="Y527" s="16" t="str">
        <f aca="false">IF(O527="🐵 Monkey",5,"")</f>
        <v/>
      </c>
      <c r="Z527" s="16" t="str">
        <f aca="false">IF(O527="🐸 Frog",10,"")</f>
        <v/>
      </c>
      <c r="AA527" s="16" t="str">
        <f aca="false">IF(O527="🐈 Cat",4,"")</f>
        <v/>
      </c>
      <c r="AB527" s="16" t="str">
        <f aca="false">IF(O527="Gecko",15,"")</f>
        <v/>
      </c>
      <c r="AC527" s="16" t="str">
        <f aca="false">IF(O527="Skink",14,"")</f>
        <v/>
      </c>
      <c r="AD527" s="16" t="str">
        <f aca="false">IF(O527="🐄 Cattle",17,"")</f>
        <v/>
      </c>
      <c r="AE527" s="16" t="str">
        <f aca="false">IF(O527="🐷 Pig",19,"")</f>
        <v/>
      </c>
      <c r="AF527" s="16" t="str">
        <f aca="false">IF(O527="Squirrel",11,"")</f>
        <v/>
      </c>
      <c r="AG527" s="16" t="str">
        <f aca="false">IF(O527="🐝 Honey Bee",20,"")</f>
        <v/>
      </c>
      <c r="AH527" s="16" t="str">
        <f aca="false">IF(O527="🦆 Duck",12,"")</f>
        <v/>
      </c>
      <c r="AI527" s="16" t="str">
        <f aca="false">IF(O527="🐦 Bird",13,"")</f>
        <v/>
      </c>
      <c r="AJ527" s="41" t="s">
        <v>620</v>
      </c>
      <c r="AK527" s="40" t="s">
        <v>328</v>
      </c>
      <c r="AL527" s="42" t="s">
        <v>50</v>
      </c>
      <c r="AM527" s="40" t="s">
        <v>51</v>
      </c>
      <c r="AN527" s="40"/>
    </row>
    <row r="528" customFormat="false" ht="60" hidden="false" customHeight="true" outlineLevel="0" collapsed="false">
      <c r="A528" s="38" t="s">
        <v>616</v>
      </c>
      <c r="B528" s="43" t="n">
        <v>46</v>
      </c>
      <c r="C528" s="32" t="n">
        <f aca="false">B528+IF(H528="IV",-0.2,IF(H528="IP",-0.1,IF(H528="IM",0.1,IF(H528="SC",0.2,IF(H528="IC (cerebral)",-0.3,0)))))</f>
        <v>46.2</v>
      </c>
      <c r="D528" s="33" t="n">
        <f aca="false">VALUE(MID(AJ528,1,FIND(" ",AJ528)))</f>
        <v>0.35</v>
      </c>
      <c r="E528" s="34" t="n">
        <f aca="false">IF(G528="LD50 (median)",1,IF(G528="LDLo (lowest)",0,IF(G528="LD",-1,"")))</f>
        <v>0</v>
      </c>
      <c r="F528" s="34" t="n">
        <f aca="false">IF(O528="🐀 Rat",1,IF(O528="🐭 Mouse",2,IF(O528="🐕 Dog",3,IF(O528="🐵 Monkey",5,IF(O528="🐈 Cat",4,IF(O528="🐇 Rabbit",6,IF(O528="🕊 Pigeon",7,IF(O528="🐹 Guinea Pig",8,IF(O528="🐔 Chicken",9,IF(O528="🐸 Frog",10,IF(O528="🍼 Mammal",10,0)))))))))))</f>
        <v>6</v>
      </c>
      <c r="G528" s="39" t="s">
        <v>53</v>
      </c>
      <c r="H528" s="39" t="s">
        <v>18</v>
      </c>
      <c r="I528" s="14" t="str">
        <f aca="false">IF(H528="IC",-0.3,"")</f>
        <v/>
      </c>
      <c r="J528" s="14" t="str">
        <f aca="false">IF(H528="IV",-0.2,"")</f>
        <v/>
      </c>
      <c r="K528" s="14" t="str">
        <f aca="false">IF(H528="IP",-0.1,"")</f>
        <v/>
      </c>
      <c r="L528" s="14" t="str">
        <f aca="false">IF(H528="IM",0.1,"")</f>
        <v/>
      </c>
      <c r="M528" s="14" t="n">
        <f aca="false">IF(H528="SC",0.2,"")</f>
        <v>0.2</v>
      </c>
      <c r="N528" s="15" t="str">
        <f aca="false">IF(H528="???",0.2,"")</f>
        <v/>
      </c>
      <c r="O528" s="40" t="s">
        <v>24</v>
      </c>
      <c r="P528" s="17" t="str">
        <f aca="false">IF(SUM(Q528:AI528)&gt;0,"",IF(SUM(Q528:AI528)=0,IF(O528&gt;0,1,"")))</f>
        <v/>
      </c>
      <c r="Q528" s="16" t="str">
        <f aca="false">IF(O528="🐭 Mouse",2,"")</f>
        <v/>
      </c>
      <c r="R528" s="16" t="str">
        <f aca="false">IF(O528="🕊 Pigeon",7,"")</f>
        <v/>
      </c>
      <c r="S528" s="16" t="n">
        <f aca="false">IF(O528="🐇 Rabbit",6,"")</f>
        <v>6</v>
      </c>
      <c r="T528" s="16" t="str">
        <f aca="false">IF(O528="🍼 Mammal",16,"")</f>
        <v/>
      </c>
      <c r="U528" s="16" t="str">
        <f aca="false">IF(O528="🐀 Rat",1,"")</f>
        <v/>
      </c>
      <c r="V528" s="16" t="str">
        <f aca="false">IF(O528="🐕 Dog",3,"")</f>
        <v/>
      </c>
      <c r="W528" s="16" t="str">
        <f aca="false">IF(O528="🐹 Guinea Pig",8,"")</f>
        <v/>
      </c>
      <c r="X528" s="16" t="str">
        <f aca="false">IF(O528="🐔 Chicken",9,"")</f>
        <v/>
      </c>
      <c r="Y528" s="16" t="str">
        <f aca="false">IF(O528="🐵 Monkey",5,"")</f>
        <v/>
      </c>
      <c r="Z528" s="16" t="str">
        <f aca="false">IF(O528="🐸 Frog",10,"")</f>
        <v/>
      </c>
      <c r="AA528" s="16" t="str">
        <f aca="false">IF(O528="🐈 Cat",4,"")</f>
        <v/>
      </c>
      <c r="AB528" s="16" t="str">
        <f aca="false">IF(O528="Gecko",15,"")</f>
        <v/>
      </c>
      <c r="AC528" s="16" t="str">
        <f aca="false">IF(O528="Skink",14,"")</f>
        <v/>
      </c>
      <c r="AD528" s="16" t="str">
        <f aca="false">IF(O528="🐄 Cattle",17,"")</f>
        <v/>
      </c>
      <c r="AE528" s="16" t="str">
        <f aca="false">IF(O528="🐷 Pig",19,"")</f>
        <v/>
      </c>
      <c r="AF528" s="16" t="str">
        <f aca="false">IF(O528="Squirrel",11,"")</f>
        <v/>
      </c>
      <c r="AG528" s="16" t="str">
        <f aca="false">IF(O528="🐝 Honey Bee",20,"")</f>
        <v/>
      </c>
      <c r="AH528" s="16" t="str">
        <f aca="false">IF(O528="🦆 Duck",12,"")</f>
        <v/>
      </c>
      <c r="AI528" s="16" t="str">
        <f aca="false">IF(O528="🐦 Bird",13,"")</f>
        <v/>
      </c>
      <c r="AJ528" s="41" t="s">
        <v>104</v>
      </c>
      <c r="AK528" s="40" t="s">
        <v>139</v>
      </c>
      <c r="AL528" s="42" t="s">
        <v>50</v>
      </c>
      <c r="AM528" s="40" t="s">
        <v>51</v>
      </c>
      <c r="AN528" s="40"/>
    </row>
    <row r="529" customFormat="false" ht="60" hidden="false" customHeight="true" outlineLevel="0" collapsed="false">
      <c r="A529" s="38" t="s">
        <v>616</v>
      </c>
      <c r="B529" s="43" t="n">
        <v>46</v>
      </c>
      <c r="C529" s="32" t="n">
        <f aca="false">B529+IF(H529="IV",-0.2,IF(H529="IP",-0.1,IF(H529="IM",0.1,IF(H529="SC",0.2,IF(H529="IC (cerebral)",-0.3,0)))))</f>
        <v>46</v>
      </c>
      <c r="D529" s="33" t="n">
        <f aca="false">VALUE(MID(AJ529,1,FIND(" ",AJ529)))</f>
        <v>0.35</v>
      </c>
      <c r="E529" s="34" t="n">
        <f aca="false">IF(G529="LD50 (median)",1,IF(G529="LDLo (lowest)",0,IF(G529="LD",-1,"")))</f>
        <v>0</v>
      </c>
      <c r="F529" s="34" t="n">
        <f aca="false">IF(O529="🐀 Rat",1,IF(O529="🐭 Mouse",2,IF(O529="🐕 Dog",3,IF(O529="🐵 Monkey",5,IF(O529="🐈 Cat",4,IF(O529="🐇 Rabbit",6,IF(O529="🕊 Pigeon",7,IF(O529="🐹 Guinea Pig",8,IF(O529="🐔 Chicken",9,IF(O529="🐸 Frog",10,IF(O529="🍼 Mammal",10,0)))))))))))</f>
        <v>5</v>
      </c>
      <c r="G529" s="39" t="s">
        <v>53</v>
      </c>
      <c r="H529" s="39" t="s">
        <v>93</v>
      </c>
      <c r="I529" s="14" t="str">
        <f aca="false">IF(H529="IC",-0.3,"")</f>
        <v/>
      </c>
      <c r="J529" s="14" t="str">
        <f aca="false">IF(H529="IV",-0.2,"")</f>
        <v/>
      </c>
      <c r="K529" s="14" t="str">
        <f aca="false">IF(H529="IP",-0.1,"")</f>
        <v/>
      </c>
      <c r="L529" s="14" t="str">
        <f aca="false">IF(H529="IM",0.1,"")</f>
        <v/>
      </c>
      <c r="M529" s="14" t="str">
        <f aca="false">IF(H529="SC",0.2,"")</f>
        <v/>
      </c>
      <c r="N529" s="15" t="n">
        <f aca="false">IF(H529="???",0.2,"")</f>
        <v>0.2</v>
      </c>
      <c r="O529" s="40" t="s">
        <v>30</v>
      </c>
      <c r="P529" s="17" t="str">
        <f aca="false">IF(SUM(Q529:AI529)&gt;0,"",IF(SUM(Q529:AI529)=0,IF(O529&gt;0,1,"")))</f>
        <v/>
      </c>
      <c r="Q529" s="16" t="str">
        <f aca="false">IF(O529="🐭 Mouse",2,"")</f>
        <v/>
      </c>
      <c r="R529" s="16" t="str">
        <f aca="false">IF(O529="🕊 Pigeon",7,"")</f>
        <v/>
      </c>
      <c r="S529" s="16" t="str">
        <f aca="false">IF(O529="🐇 Rabbit",6,"")</f>
        <v/>
      </c>
      <c r="T529" s="16" t="str">
        <f aca="false">IF(O529="🍼 Mammal",16,"")</f>
        <v/>
      </c>
      <c r="U529" s="16" t="str">
        <f aca="false">IF(O529="🐀 Rat",1,"")</f>
        <v/>
      </c>
      <c r="V529" s="16" t="str">
        <f aca="false">IF(O529="🐕 Dog",3,"")</f>
        <v/>
      </c>
      <c r="W529" s="16" t="str">
        <f aca="false">IF(O529="🐹 Guinea Pig",8,"")</f>
        <v/>
      </c>
      <c r="X529" s="16" t="str">
        <f aca="false">IF(O529="🐔 Chicken",9,"")</f>
        <v/>
      </c>
      <c r="Y529" s="16" t="n">
        <f aca="false">IF(O529="🐵 Monkey",5,"")</f>
        <v>5</v>
      </c>
      <c r="Z529" s="16" t="str">
        <f aca="false">IF(O529="🐸 Frog",10,"")</f>
        <v/>
      </c>
      <c r="AA529" s="16" t="str">
        <f aca="false">IF(O529="🐈 Cat",4,"")</f>
        <v/>
      </c>
      <c r="AB529" s="16" t="str">
        <f aca="false">IF(O529="Gecko",15,"")</f>
        <v/>
      </c>
      <c r="AC529" s="16" t="str">
        <f aca="false">IF(O529="Skink",14,"")</f>
        <v/>
      </c>
      <c r="AD529" s="16" t="str">
        <f aca="false">IF(O529="🐄 Cattle",17,"")</f>
        <v/>
      </c>
      <c r="AE529" s="16" t="str">
        <f aca="false">IF(O529="🐷 Pig",19,"")</f>
        <v/>
      </c>
      <c r="AF529" s="16" t="str">
        <f aca="false">IF(O529="Squirrel",11,"")</f>
        <v/>
      </c>
      <c r="AG529" s="16" t="str">
        <f aca="false">IF(O529="🐝 Honey Bee",20,"")</f>
        <v/>
      </c>
      <c r="AH529" s="16" t="str">
        <f aca="false">IF(O529="🦆 Duck",12,"")</f>
        <v/>
      </c>
      <c r="AI529" s="16" t="str">
        <f aca="false">IF(O529="🐦 Bird",13,"")</f>
        <v/>
      </c>
      <c r="AJ529" s="41" t="s">
        <v>104</v>
      </c>
      <c r="AK529" s="40" t="s">
        <v>332</v>
      </c>
      <c r="AL529" s="42" t="s">
        <v>50</v>
      </c>
      <c r="AM529" s="40" t="s">
        <v>51</v>
      </c>
      <c r="AN529" s="40"/>
    </row>
    <row r="530" customFormat="false" ht="30" hidden="false" customHeight="true" outlineLevel="0" collapsed="false">
      <c r="A530" s="38" t="s">
        <v>616</v>
      </c>
      <c r="B530" s="43" t="n">
        <v>46</v>
      </c>
      <c r="C530" s="32" t="n">
        <f aca="false">B530+IF(H530="IV",-0.2,IF(H530="IP",-0.1,IF(H530="IM",0.1,IF(H530="SC",0.2,IF(H530="IC (cerebral)",-0.3,0)))))</f>
        <v>46.2</v>
      </c>
      <c r="D530" s="33" t="n">
        <f aca="false">VALUE(MID(AJ530,1,FIND(" ",AJ530)))</f>
        <v>0.4</v>
      </c>
      <c r="E530" s="34" t="n">
        <f aca="false">IF(G530="LD50 (median)",1,IF(G530="LDLo (lowest)",0,IF(G530="LD",-1,"")))</f>
        <v>0</v>
      </c>
      <c r="F530" s="34" t="n">
        <f aca="false">IF(O530="🐀 Rat",1,IF(O530="🐭 Mouse",2,IF(O530="🐕 Dog",3,IF(O530="🐵 Monkey",5,IF(O530="🐈 Cat",4,IF(O530="🐇 Rabbit",6,IF(O530="🕊 Pigeon",7,IF(O530="🐹 Guinea Pig",8,IF(O530="🐔 Chicken",9,IF(O530="🐸 Frog",10,IF(O530="🍼 Mammal",10,0)))))))))))</f>
        <v>9</v>
      </c>
      <c r="G530" s="39" t="s">
        <v>53</v>
      </c>
      <c r="H530" s="39" t="s">
        <v>18</v>
      </c>
      <c r="I530" s="14" t="str">
        <f aca="false">IF(H530="IC",-0.3,"")</f>
        <v/>
      </c>
      <c r="J530" s="14" t="str">
        <f aca="false">IF(H530="IV",-0.2,"")</f>
        <v/>
      </c>
      <c r="K530" s="14" t="str">
        <f aca="false">IF(H530="IP",-0.1,"")</f>
        <v/>
      </c>
      <c r="L530" s="14" t="str">
        <f aca="false">IF(H530="IM",0.1,"")</f>
        <v/>
      </c>
      <c r="M530" s="14" t="n">
        <f aca="false">IF(H530="SC",0.2,"")</f>
        <v>0.2</v>
      </c>
      <c r="N530" s="15" t="str">
        <f aca="false">IF(H530="???",0.2,"")</f>
        <v/>
      </c>
      <c r="O530" s="40" t="s">
        <v>29</v>
      </c>
      <c r="P530" s="17" t="str">
        <f aca="false">IF(SUM(Q530:AI530)&gt;0,"",IF(SUM(Q530:AI530)=0,IF(O530&gt;0,1,"")))</f>
        <v/>
      </c>
      <c r="Q530" s="16" t="str">
        <f aca="false">IF(O530="🐭 Mouse",2,"")</f>
        <v/>
      </c>
      <c r="R530" s="16" t="str">
        <f aca="false">IF(O530="🕊 Pigeon",7,"")</f>
        <v/>
      </c>
      <c r="S530" s="16" t="str">
        <f aca="false">IF(O530="🐇 Rabbit",6,"")</f>
        <v/>
      </c>
      <c r="T530" s="16" t="str">
        <f aca="false">IF(O530="🍼 Mammal",16,"")</f>
        <v/>
      </c>
      <c r="U530" s="16" t="str">
        <f aca="false">IF(O530="🐀 Rat",1,"")</f>
        <v/>
      </c>
      <c r="V530" s="16" t="str">
        <f aca="false">IF(O530="🐕 Dog",3,"")</f>
        <v/>
      </c>
      <c r="W530" s="16" t="str">
        <f aca="false">IF(O530="🐹 Guinea Pig",8,"")</f>
        <v/>
      </c>
      <c r="X530" s="16" t="n">
        <f aca="false">IF(O530="🐔 Chicken",9,"")</f>
        <v>9</v>
      </c>
      <c r="Y530" s="16" t="str">
        <f aca="false">IF(O530="🐵 Monkey",5,"")</f>
        <v/>
      </c>
      <c r="Z530" s="16" t="str">
        <f aca="false">IF(O530="🐸 Frog",10,"")</f>
        <v/>
      </c>
      <c r="AA530" s="16" t="str">
        <f aca="false">IF(O530="🐈 Cat",4,"")</f>
        <v/>
      </c>
      <c r="AB530" s="16" t="str">
        <f aca="false">IF(O530="Gecko",15,"")</f>
        <v/>
      </c>
      <c r="AC530" s="16" t="str">
        <f aca="false">IF(O530="Skink",14,"")</f>
        <v/>
      </c>
      <c r="AD530" s="16" t="str">
        <f aca="false">IF(O530="🐄 Cattle",17,"")</f>
        <v/>
      </c>
      <c r="AE530" s="16" t="str">
        <f aca="false">IF(O530="🐷 Pig",19,"")</f>
        <v/>
      </c>
      <c r="AF530" s="16" t="str">
        <f aca="false">IF(O530="Squirrel",11,"")</f>
        <v/>
      </c>
      <c r="AG530" s="16" t="str">
        <f aca="false">IF(O530="🐝 Honey Bee",20,"")</f>
        <v/>
      </c>
      <c r="AH530" s="16" t="str">
        <f aca="false">IF(O530="🦆 Duck",12,"")</f>
        <v/>
      </c>
      <c r="AI530" s="16" t="str">
        <f aca="false">IF(O530="🐦 Bird",13,"")</f>
        <v/>
      </c>
      <c r="AJ530" s="41" t="s">
        <v>198</v>
      </c>
      <c r="AK530" s="40" t="s">
        <v>139</v>
      </c>
      <c r="AL530" s="42" t="s">
        <v>50</v>
      </c>
      <c r="AM530" s="40" t="s">
        <v>51</v>
      </c>
      <c r="AN530" s="40"/>
    </row>
    <row r="531" customFormat="false" ht="30" hidden="false" customHeight="true" outlineLevel="0" collapsed="false">
      <c r="A531" s="38" t="s">
        <v>616</v>
      </c>
      <c r="B531" s="43" t="n">
        <v>46</v>
      </c>
      <c r="C531" s="32" t="n">
        <f aca="false">B531+IF(H531="IV",-0.2,IF(H531="IP",-0.1,IF(H531="IM",0.1,IF(H531="SC",0.2,IF(H531="IC (cerebral)",-0.3,0)))))</f>
        <v>46</v>
      </c>
      <c r="D531" s="33" t="n">
        <f aca="false">VALUE(MID(AJ531,1,FIND(" ",AJ531)))</f>
        <v>0.4</v>
      </c>
      <c r="E531" s="34" t="n">
        <f aca="false">IF(G531="LD50 (median)",1,IF(G531="LDLo (lowest)",0,IF(G531="LD",-1,"")))</f>
        <v>0</v>
      </c>
      <c r="F531" s="34" t="n">
        <f aca="false">IF(O531="🐀 Rat",1,IF(O531="🐭 Mouse",2,IF(O531="🐕 Dog",3,IF(O531="🐵 Monkey",5,IF(O531="🐈 Cat",4,IF(O531="🐇 Rabbit",6,IF(O531="🕊 Pigeon",7,IF(O531="🐹 Guinea Pig",8,IF(O531="🐔 Chicken",9,IF(O531="🐸 Frog",10,IF(O531="🍼 Mammal",10,0)))))))))))</f>
        <v>7</v>
      </c>
      <c r="G531" s="39" t="s">
        <v>53</v>
      </c>
      <c r="H531" s="39" t="s">
        <v>93</v>
      </c>
      <c r="I531" s="14" t="str">
        <f aca="false">IF(H531="IC",-0.3,"")</f>
        <v/>
      </c>
      <c r="J531" s="14" t="str">
        <f aca="false">IF(H531="IV",-0.2,"")</f>
        <v/>
      </c>
      <c r="K531" s="14" t="str">
        <f aca="false">IF(H531="IP",-0.1,"")</f>
        <v/>
      </c>
      <c r="L531" s="14" t="str">
        <f aca="false">IF(H531="IM",0.1,"")</f>
        <v/>
      </c>
      <c r="M531" s="14" t="str">
        <f aca="false">IF(H531="SC",0.2,"")</f>
        <v/>
      </c>
      <c r="N531" s="15" t="n">
        <f aca="false">IF(H531="???",0.2,"")</f>
        <v>0.2</v>
      </c>
      <c r="O531" s="40" t="s">
        <v>23</v>
      </c>
      <c r="P531" s="17" t="str">
        <f aca="false">IF(SUM(Q531:AI531)&gt;0,"",IF(SUM(Q531:AI531)=0,IF(O531&gt;0,1,"")))</f>
        <v/>
      </c>
      <c r="Q531" s="16" t="str">
        <f aca="false">IF(O531="🐭 Mouse",2,"")</f>
        <v/>
      </c>
      <c r="R531" s="16" t="n">
        <f aca="false">IF(O531="🕊 Pigeon",7,"")</f>
        <v>7</v>
      </c>
      <c r="S531" s="16" t="str">
        <f aca="false">IF(O531="🐇 Rabbit",6,"")</f>
        <v/>
      </c>
      <c r="T531" s="16" t="str">
        <f aca="false">IF(O531="🍼 Mammal",16,"")</f>
        <v/>
      </c>
      <c r="U531" s="16" t="str">
        <f aca="false">IF(O531="🐀 Rat",1,"")</f>
        <v/>
      </c>
      <c r="V531" s="16" t="str">
        <f aca="false">IF(O531="🐕 Dog",3,"")</f>
        <v/>
      </c>
      <c r="W531" s="16" t="str">
        <f aca="false">IF(O531="🐹 Guinea Pig",8,"")</f>
        <v/>
      </c>
      <c r="X531" s="16" t="str">
        <f aca="false">IF(O531="🐔 Chicken",9,"")</f>
        <v/>
      </c>
      <c r="Y531" s="16" t="str">
        <f aca="false">IF(O531="🐵 Monkey",5,"")</f>
        <v/>
      </c>
      <c r="Z531" s="16" t="str">
        <f aca="false">IF(O531="🐸 Frog",10,"")</f>
        <v/>
      </c>
      <c r="AA531" s="16" t="str">
        <f aca="false">IF(O531="🐈 Cat",4,"")</f>
        <v/>
      </c>
      <c r="AB531" s="16" t="str">
        <f aca="false">IF(O531="Gecko",15,"")</f>
        <v/>
      </c>
      <c r="AC531" s="16" t="str">
        <f aca="false">IF(O531="Skink",14,"")</f>
        <v/>
      </c>
      <c r="AD531" s="16" t="str">
        <f aca="false">IF(O531="🐄 Cattle",17,"")</f>
        <v/>
      </c>
      <c r="AE531" s="16" t="str">
        <f aca="false">IF(O531="🐷 Pig",19,"")</f>
        <v/>
      </c>
      <c r="AF531" s="16" t="str">
        <f aca="false">IF(O531="Squirrel",11,"")</f>
        <v/>
      </c>
      <c r="AG531" s="16" t="str">
        <f aca="false">IF(O531="🐝 Honey Bee",20,"")</f>
        <v/>
      </c>
      <c r="AH531" s="16" t="str">
        <f aca="false">IF(O531="🦆 Duck",12,"")</f>
        <v/>
      </c>
      <c r="AI531" s="16" t="str">
        <f aca="false">IF(O531="🐦 Bird",13,"")</f>
        <v/>
      </c>
      <c r="AJ531" s="41" t="s">
        <v>198</v>
      </c>
      <c r="AK531" s="40" t="s">
        <v>332</v>
      </c>
      <c r="AL531" s="42" t="s">
        <v>50</v>
      </c>
      <c r="AM531" s="40" t="s">
        <v>51</v>
      </c>
      <c r="AN531" s="40"/>
    </row>
    <row r="532" customFormat="false" ht="60" hidden="false" customHeight="true" outlineLevel="0" collapsed="false">
      <c r="A532" s="38" t="s">
        <v>616</v>
      </c>
      <c r="B532" s="43" t="n">
        <v>46</v>
      </c>
      <c r="C532" s="32" t="n">
        <f aca="false">B532+IF(H532="IV",-0.2,IF(H532="IP",-0.1,IF(H532="IM",0.1,IF(H532="SC",0.2,IF(H532="IC (cerebral)",-0.3,0)))))</f>
        <v>46.2</v>
      </c>
      <c r="D532" s="33" t="n">
        <f aca="false">VALUE(MID(AJ532,1,FIND(" ",AJ532)))</f>
        <v>0.4</v>
      </c>
      <c r="E532" s="34" t="n">
        <f aca="false">IF(G532="LD50 (median)",1,IF(G532="LDLo (lowest)",0,IF(G532="LD",-1,"")))</f>
        <v>0</v>
      </c>
      <c r="F532" s="34" t="n">
        <f aca="false">IF(O532="🐀 Rat",1,IF(O532="🐭 Mouse",2,IF(O532="🐕 Dog",3,IF(O532="🐵 Monkey",5,IF(O532="🐈 Cat",4,IF(O532="🐇 Rabbit",6,IF(O532="🕊 Pigeon",7,IF(O532="🐹 Guinea Pig",8,IF(O532="🐔 Chicken",9,IF(O532="🐸 Frog",10,IF(O532="🍼 Mammal",10,0)))))))))))</f>
        <v>7</v>
      </c>
      <c r="G532" s="39" t="s">
        <v>53</v>
      </c>
      <c r="H532" s="39" t="s">
        <v>18</v>
      </c>
      <c r="I532" s="14" t="str">
        <f aca="false">IF(H532="IC",-0.3,"")</f>
        <v/>
      </c>
      <c r="J532" s="14" t="str">
        <f aca="false">IF(H532="IV",-0.2,"")</f>
        <v/>
      </c>
      <c r="K532" s="14" t="str">
        <f aca="false">IF(H532="IP",-0.1,"")</f>
        <v/>
      </c>
      <c r="L532" s="14" t="str">
        <f aca="false">IF(H532="IM",0.1,"")</f>
        <v/>
      </c>
      <c r="M532" s="14" t="n">
        <f aca="false">IF(H532="SC",0.2,"")</f>
        <v>0.2</v>
      </c>
      <c r="N532" s="15" t="str">
        <f aca="false">IF(H532="???",0.2,"")</f>
        <v/>
      </c>
      <c r="O532" s="40" t="s">
        <v>23</v>
      </c>
      <c r="P532" s="17" t="str">
        <f aca="false">IF(SUM(Q532:AI532)&gt;0,"",IF(SUM(Q532:AI532)=0,IF(O532&gt;0,1,"")))</f>
        <v/>
      </c>
      <c r="Q532" s="16" t="str">
        <f aca="false">IF(O532="🐭 Mouse",2,"")</f>
        <v/>
      </c>
      <c r="R532" s="16" t="n">
        <f aca="false">IF(O532="🕊 Pigeon",7,"")</f>
        <v>7</v>
      </c>
      <c r="S532" s="16" t="str">
        <f aca="false">IF(O532="🐇 Rabbit",6,"")</f>
        <v/>
      </c>
      <c r="T532" s="16" t="str">
        <f aca="false">IF(O532="🍼 Mammal",16,"")</f>
        <v/>
      </c>
      <c r="U532" s="16" t="str">
        <f aca="false">IF(O532="🐀 Rat",1,"")</f>
        <v/>
      </c>
      <c r="V532" s="16" t="str">
        <f aca="false">IF(O532="🐕 Dog",3,"")</f>
        <v/>
      </c>
      <c r="W532" s="16" t="str">
        <f aca="false">IF(O532="🐹 Guinea Pig",8,"")</f>
        <v/>
      </c>
      <c r="X532" s="16" t="str">
        <f aca="false">IF(O532="🐔 Chicken",9,"")</f>
        <v/>
      </c>
      <c r="Y532" s="16" t="str">
        <f aca="false">IF(O532="🐵 Monkey",5,"")</f>
        <v/>
      </c>
      <c r="Z532" s="16" t="str">
        <f aca="false">IF(O532="🐸 Frog",10,"")</f>
        <v/>
      </c>
      <c r="AA532" s="16" t="str">
        <f aca="false">IF(O532="🐈 Cat",4,"")</f>
        <v/>
      </c>
      <c r="AB532" s="16" t="str">
        <f aca="false">IF(O532="Gecko",15,"")</f>
        <v/>
      </c>
      <c r="AC532" s="16" t="str">
        <f aca="false">IF(O532="Skink",14,"")</f>
        <v/>
      </c>
      <c r="AD532" s="16" t="str">
        <f aca="false">IF(O532="🐄 Cattle",17,"")</f>
        <v/>
      </c>
      <c r="AE532" s="16" t="str">
        <f aca="false">IF(O532="🐷 Pig",19,"")</f>
        <v/>
      </c>
      <c r="AF532" s="16" t="str">
        <f aca="false">IF(O532="Squirrel",11,"")</f>
        <v/>
      </c>
      <c r="AG532" s="16" t="str">
        <f aca="false">IF(O532="🐝 Honey Bee",20,"")</f>
        <v/>
      </c>
      <c r="AH532" s="16" t="str">
        <f aca="false">IF(O532="🦆 Duck",12,"")</f>
        <v/>
      </c>
      <c r="AI532" s="16" t="str">
        <f aca="false">IF(O532="🐦 Bird",13,"")</f>
        <v/>
      </c>
      <c r="AJ532" s="41" t="s">
        <v>198</v>
      </c>
      <c r="AK532" s="40" t="s">
        <v>139</v>
      </c>
      <c r="AL532" s="42" t="s">
        <v>50</v>
      </c>
      <c r="AM532" s="40" t="s">
        <v>51</v>
      </c>
      <c r="AN532" s="40"/>
    </row>
    <row r="533" customFormat="false" ht="30" hidden="false" customHeight="true" outlineLevel="0" collapsed="false">
      <c r="A533" s="38" t="s">
        <v>616</v>
      </c>
      <c r="B533" s="43" t="n">
        <v>46</v>
      </c>
      <c r="C533" s="32" t="n">
        <f aca="false">B533+IF(H533="IV",-0.2,IF(H533="IP",-0.1,IF(H533="IM",0.1,IF(H533="SC",0.2,IF(H533="IC (cerebral)",-0.3,0)))))</f>
        <v>46</v>
      </c>
      <c r="D533" s="33" t="n">
        <f aca="false">VALUE(MID(AJ533,1,FIND(" ",AJ533)))</f>
        <v>0.6</v>
      </c>
      <c r="E533" s="34" t="n">
        <f aca="false">IF(G533="LD50 (median)",1,IF(G533="LDLo (lowest)",0,IF(G533="LD",-1,"")))</f>
        <v>0</v>
      </c>
      <c r="F533" s="34" t="n">
        <f aca="false">IF(O533="🐀 Rat",1,IF(O533="🐭 Mouse",2,IF(O533="🐕 Dog",3,IF(O533="🐵 Monkey",5,IF(O533="🐈 Cat",4,IF(O533="🐇 Rabbit",6,IF(O533="🕊 Pigeon",7,IF(O533="🐹 Guinea Pig",8,IF(O533="🐔 Chicken",9,IF(O533="🐸 Frog",10,IF(O533="🍼 Mammal",10,0)))))))))))</f>
        <v>1</v>
      </c>
      <c r="G533" s="39" t="s">
        <v>53</v>
      </c>
      <c r="H533" s="39" t="s">
        <v>93</v>
      </c>
      <c r="I533" s="14" t="str">
        <f aca="false">IF(H533="IC",-0.3,"")</f>
        <v/>
      </c>
      <c r="J533" s="14" t="str">
        <f aca="false">IF(H533="IV",-0.2,"")</f>
        <v/>
      </c>
      <c r="K533" s="14" t="str">
        <f aca="false">IF(H533="IP",-0.1,"")</f>
        <v/>
      </c>
      <c r="L533" s="14" t="str">
        <f aca="false">IF(H533="IM",0.1,"")</f>
        <v/>
      </c>
      <c r="M533" s="14" t="str">
        <f aca="false">IF(H533="SC",0.2,"")</f>
        <v/>
      </c>
      <c r="N533" s="15" t="n">
        <f aca="false">IF(H533="???",0.2,"")</f>
        <v>0.2</v>
      </c>
      <c r="O533" s="40" t="s">
        <v>26</v>
      </c>
      <c r="P533" s="17" t="str">
        <f aca="false">IF(SUM(Q533:AI533)&gt;0,"",IF(SUM(Q533:AI533)=0,IF(O533&gt;0,1,"")))</f>
        <v/>
      </c>
      <c r="Q533" s="16" t="str">
        <f aca="false">IF(O533="🐭 Mouse",2,"")</f>
        <v/>
      </c>
      <c r="R533" s="16" t="str">
        <f aca="false">IF(O533="🕊 Pigeon",7,"")</f>
        <v/>
      </c>
      <c r="S533" s="16" t="str">
        <f aca="false">IF(O533="🐇 Rabbit",6,"")</f>
        <v/>
      </c>
      <c r="T533" s="16" t="str">
        <f aca="false">IF(O533="🍼 Mammal",16,"")</f>
        <v/>
      </c>
      <c r="U533" s="16" t="n">
        <f aca="false">IF(O533="🐀 Rat",1,"")</f>
        <v>1</v>
      </c>
      <c r="V533" s="16" t="str">
        <f aca="false">IF(O533="🐕 Dog",3,"")</f>
        <v/>
      </c>
      <c r="W533" s="16" t="str">
        <f aca="false">IF(O533="🐹 Guinea Pig",8,"")</f>
        <v/>
      </c>
      <c r="X533" s="16" t="str">
        <f aca="false">IF(O533="🐔 Chicken",9,"")</f>
        <v/>
      </c>
      <c r="Y533" s="16" t="str">
        <f aca="false">IF(O533="🐵 Monkey",5,"")</f>
        <v/>
      </c>
      <c r="Z533" s="16" t="str">
        <f aca="false">IF(O533="🐸 Frog",10,"")</f>
        <v/>
      </c>
      <c r="AA533" s="16" t="str">
        <f aca="false">IF(O533="🐈 Cat",4,"")</f>
        <v/>
      </c>
      <c r="AB533" s="16" t="str">
        <f aca="false">IF(O533="Gecko",15,"")</f>
        <v/>
      </c>
      <c r="AC533" s="16" t="str">
        <f aca="false">IF(O533="Skink",14,"")</f>
        <v/>
      </c>
      <c r="AD533" s="16" t="str">
        <f aca="false">IF(O533="🐄 Cattle",17,"")</f>
        <v/>
      </c>
      <c r="AE533" s="16" t="str">
        <f aca="false">IF(O533="🐷 Pig",19,"")</f>
        <v/>
      </c>
      <c r="AF533" s="16" t="str">
        <f aca="false">IF(O533="Squirrel",11,"")</f>
        <v/>
      </c>
      <c r="AG533" s="16" t="str">
        <f aca="false">IF(O533="🐝 Honey Bee",20,"")</f>
        <v/>
      </c>
      <c r="AH533" s="16" t="str">
        <f aca="false">IF(O533="🦆 Duck",12,"")</f>
        <v/>
      </c>
      <c r="AI533" s="16" t="str">
        <f aca="false">IF(O533="🐦 Bird",13,"")</f>
        <v/>
      </c>
      <c r="AJ533" s="41" t="s">
        <v>293</v>
      </c>
      <c r="AK533" s="40" t="s">
        <v>332</v>
      </c>
      <c r="AL533" s="42" t="s">
        <v>50</v>
      </c>
      <c r="AM533" s="40" t="s">
        <v>51</v>
      </c>
      <c r="AN533" s="40"/>
    </row>
    <row r="534" customFormat="false" ht="30" hidden="false" customHeight="true" outlineLevel="0" collapsed="false">
      <c r="A534" s="38" t="s">
        <v>616</v>
      </c>
      <c r="B534" s="43" t="n">
        <v>46</v>
      </c>
      <c r="C534" s="32" t="n">
        <f aca="false">B534+IF(H534="IV",-0.2,IF(H534="IP",-0.1,IF(H534="IM",0.1,IF(H534="SC",0.2,IF(H534="IC (cerebral)",-0.3,0)))))</f>
        <v>46.2</v>
      </c>
      <c r="D534" s="33" t="n">
        <f aca="false">VALUE(MID(AJ534,1,FIND(" ",AJ534)))</f>
        <v>0.6</v>
      </c>
      <c r="E534" s="34" t="n">
        <f aca="false">IF(G534="LD50 (median)",1,IF(G534="LDLo (lowest)",0,IF(G534="LD",-1,"")))</f>
        <v>0</v>
      </c>
      <c r="F534" s="34" t="n">
        <f aca="false">IF(O534="🐀 Rat",1,IF(O534="🐭 Mouse",2,IF(O534="🐕 Dog",3,IF(O534="🐵 Monkey",5,IF(O534="🐈 Cat",4,IF(O534="🐇 Rabbit",6,IF(O534="🕊 Pigeon",7,IF(O534="🐹 Guinea Pig",8,IF(O534="🐔 Chicken",9,IF(O534="🐸 Frog",10,IF(O534="🍼 Mammal",10,0)))))))))))</f>
        <v>3</v>
      </c>
      <c r="G534" s="39" t="s">
        <v>53</v>
      </c>
      <c r="H534" s="39" t="s">
        <v>18</v>
      </c>
      <c r="I534" s="14" t="str">
        <f aca="false">IF(H534="IC",-0.3,"")</f>
        <v/>
      </c>
      <c r="J534" s="14" t="str">
        <f aca="false">IF(H534="IV",-0.2,"")</f>
        <v/>
      </c>
      <c r="K534" s="14" t="str">
        <f aca="false">IF(H534="IP",-0.1,"")</f>
        <v/>
      </c>
      <c r="L534" s="14" t="str">
        <f aca="false">IF(H534="IM",0.1,"")</f>
        <v/>
      </c>
      <c r="M534" s="14" t="n">
        <f aca="false">IF(H534="SC",0.2,"")</f>
        <v>0.2</v>
      </c>
      <c r="N534" s="15" t="str">
        <f aca="false">IF(H534="???",0.2,"")</f>
        <v/>
      </c>
      <c r="O534" s="40" t="s">
        <v>27</v>
      </c>
      <c r="P534" s="17" t="str">
        <f aca="false">IF(SUM(Q534:AI534)&gt;0,"",IF(SUM(Q534:AI534)=0,IF(O534&gt;0,1,"")))</f>
        <v/>
      </c>
      <c r="Q534" s="16" t="str">
        <f aca="false">IF(O534="🐭 Mouse",2,"")</f>
        <v/>
      </c>
      <c r="R534" s="16" t="str">
        <f aca="false">IF(O534="🕊 Pigeon",7,"")</f>
        <v/>
      </c>
      <c r="S534" s="16" t="str">
        <f aca="false">IF(O534="🐇 Rabbit",6,"")</f>
        <v/>
      </c>
      <c r="T534" s="16" t="str">
        <f aca="false">IF(O534="🍼 Mammal",16,"")</f>
        <v/>
      </c>
      <c r="U534" s="16" t="str">
        <f aca="false">IF(O534="🐀 Rat",1,"")</f>
        <v/>
      </c>
      <c r="V534" s="16" t="n">
        <f aca="false">IF(O534="🐕 Dog",3,"")</f>
        <v>3</v>
      </c>
      <c r="W534" s="16" t="str">
        <f aca="false">IF(O534="🐹 Guinea Pig",8,"")</f>
        <v/>
      </c>
      <c r="X534" s="16" t="str">
        <f aca="false">IF(O534="🐔 Chicken",9,"")</f>
        <v/>
      </c>
      <c r="Y534" s="16" t="str">
        <f aca="false">IF(O534="🐵 Monkey",5,"")</f>
        <v/>
      </c>
      <c r="Z534" s="16" t="str">
        <f aca="false">IF(O534="🐸 Frog",10,"")</f>
        <v/>
      </c>
      <c r="AA534" s="16" t="str">
        <f aca="false">IF(O534="🐈 Cat",4,"")</f>
        <v/>
      </c>
      <c r="AB534" s="16" t="str">
        <f aca="false">IF(O534="Gecko",15,"")</f>
        <v/>
      </c>
      <c r="AC534" s="16" t="str">
        <f aca="false">IF(O534="Skink",14,"")</f>
        <v/>
      </c>
      <c r="AD534" s="16" t="str">
        <f aca="false">IF(O534="🐄 Cattle",17,"")</f>
        <v/>
      </c>
      <c r="AE534" s="16" t="str">
        <f aca="false">IF(O534="🐷 Pig",19,"")</f>
        <v/>
      </c>
      <c r="AF534" s="16" t="str">
        <f aca="false">IF(O534="Squirrel",11,"")</f>
        <v/>
      </c>
      <c r="AG534" s="16" t="str">
        <f aca="false">IF(O534="🐝 Honey Bee",20,"")</f>
        <v/>
      </c>
      <c r="AH534" s="16" t="str">
        <f aca="false">IF(O534="🦆 Duck",12,"")</f>
        <v/>
      </c>
      <c r="AI534" s="16" t="str">
        <f aca="false">IF(O534="🐦 Bird",13,"")</f>
        <v/>
      </c>
      <c r="AJ534" s="41" t="s">
        <v>293</v>
      </c>
      <c r="AK534" s="40" t="s">
        <v>139</v>
      </c>
      <c r="AL534" s="42" t="s">
        <v>50</v>
      </c>
      <c r="AM534" s="40" t="s">
        <v>51</v>
      </c>
      <c r="AN534" s="40"/>
    </row>
    <row r="535" customFormat="false" ht="30" hidden="false" customHeight="true" outlineLevel="0" collapsed="false">
      <c r="A535" s="38" t="s">
        <v>616</v>
      </c>
      <c r="B535" s="43" t="n">
        <v>46</v>
      </c>
      <c r="C535" s="32" t="n">
        <f aca="false">B535+IF(H535="IV",-0.2,IF(H535="IP",-0.1,IF(H535="IM",0.1,IF(H535="SC",0.2,IF(H535="IC (cerebral)",-0.3,0)))))</f>
        <v>45.9</v>
      </c>
      <c r="D535" s="33" t="n">
        <f aca="false">VALUE(MID(AJ535,1,FIND(" ",AJ535)))</f>
        <v>0.62</v>
      </c>
      <c r="E535" s="34" t="n">
        <f aca="false">IF(G535="LD50 (median)",1,IF(G535="LDLo (lowest)",0,IF(G535="LD",-1,"")))</f>
        <v>1</v>
      </c>
      <c r="F535" s="34" t="n">
        <f aca="false">IF(O535="🐀 Rat",1,IF(O535="🐭 Mouse",2,IF(O535="🐕 Dog",3,IF(O535="🐵 Monkey",5,IF(O535="🐈 Cat",4,IF(O535="🐇 Rabbit",6,IF(O535="🕊 Pigeon",7,IF(O535="🐹 Guinea Pig",8,IF(O535="🐔 Chicken",9,IF(O535="🐸 Frog",10,IF(O535="🍼 Mammal",10,0)))))))))))</f>
        <v>2</v>
      </c>
      <c r="G535" s="39" t="s">
        <v>47</v>
      </c>
      <c r="H535" s="39" t="s">
        <v>16</v>
      </c>
      <c r="I535" s="14" t="str">
        <f aca="false">IF(H535="IC",-0.3,"")</f>
        <v/>
      </c>
      <c r="J535" s="14" t="str">
        <f aca="false">IF(H535="IV",-0.2,"")</f>
        <v/>
      </c>
      <c r="K535" s="14" t="n">
        <f aca="false">IF(H535="IP",-0.1,"")</f>
        <v>-0.1</v>
      </c>
      <c r="L535" s="14" t="str">
        <f aca="false">IF(H535="IM",0.1,"")</f>
        <v/>
      </c>
      <c r="M535" s="14" t="str">
        <f aca="false">IF(H535="SC",0.2,"")</f>
        <v/>
      </c>
      <c r="N535" s="15" t="str">
        <f aca="false">IF(H535="???",0.2,"")</f>
        <v/>
      </c>
      <c r="O535" s="40" t="s">
        <v>22</v>
      </c>
      <c r="P535" s="17" t="str">
        <f aca="false">IF(SUM(Q535:AI535)&gt;0,"",IF(SUM(Q535:AI535)=0,IF(O535&gt;0,1,"")))</f>
        <v/>
      </c>
      <c r="Q535" s="16" t="n">
        <f aca="false">IF(O535="🐭 Mouse",2,"")</f>
        <v>2</v>
      </c>
      <c r="R535" s="16" t="str">
        <f aca="false">IF(O535="🕊 Pigeon",7,"")</f>
        <v/>
      </c>
      <c r="S535" s="16" t="str">
        <f aca="false">IF(O535="🐇 Rabbit",6,"")</f>
        <v/>
      </c>
      <c r="T535" s="16" t="str">
        <f aca="false">IF(O535="🍼 Mammal",16,"")</f>
        <v/>
      </c>
      <c r="U535" s="16" t="str">
        <f aca="false">IF(O535="🐀 Rat",1,"")</f>
        <v/>
      </c>
      <c r="V535" s="16" t="str">
        <f aca="false">IF(O535="🐕 Dog",3,"")</f>
        <v/>
      </c>
      <c r="W535" s="16" t="str">
        <f aca="false">IF(O535="🐹 Guinea Pig",8,"")</f>
        <v/>
      </c>
      <c r="X535" s="16" t="str">
        <f aca="false">IF(O535="🐔 Chicken",9,"")</f>
        <v/>
      </c>
      <c r="Y535" s="16" t="str">
        <f aca="false">IF(O535="🐵 Monkey",5,"")</f>
        <v/>
      </c>
      <c r="Z535" s="16" t="str">
        <f aca="false">IF(O535="🐸 Frog",10,"")</f>
        <v/>
      </c>
      <c r="AA535" s="16" t="str">
        <f aca="false">IF(O535="🐈 Cat",4,"")</f>
        <v/>
      </c>
      <c r="AB535" s="16" t="str">
        <f aca="false">IF(O535="Gecko",15,"")</f>
        <v/>
      </c>
      <c r="AC535" s="16" t="str">
        <f aca="false">IF(O535="Skink",14,"")</f>
        <v/>
      </c>
      <c r="AD535" s="16" t="str">
        <f aca="false">IF(O535="🐄 Cattle",17,"")</f>
        <v/>
      </c>
      <c r="AE535" s="16" t="str">
        <f aca="false">IF(O535="🐷 Pig",19,"")</f>
        <v/>
      </c>
      <c r="AF535" s="16" t="str">
        <f aca="false">IF(O535="Squirrel",11,"")</f>
        <v/>
      </c>
      <c r="AG535" s="16" t="str">
        <f aca="false">IF(O535="🐝 Honey Bee",20,"")</f>
        <v/>
      </c>
      <c r="AH535" s="16" t="str">
        <f aca="false">IF(O535="🦆 Duck",12,"")</f>
        <v/>
      </c>
      <c r="AI535" s="16" t="str">
        <f aca="false">IF(O535="🐦 Bird",13,"")</f>
        <v/>
      </c>
      <c r="AJ535" s="41" t="s">
        <v>621</v>
      </c>
      <c r="AK535" s="40"/>
      <c r="AL535" s="42" t="s">
        <v>622</v>
      </c>
      <c r="AM535" s="40" t="s">
        <v>51</v>
      </c>
      <c r="AN535" s="40"/>
    </row>
    <row r="536" customFormat="false" ht="30" hidden="false" customHeight="true" outlineLevel="0" collapsed="false">
      <c r="A536" s="38" t="s">
        <v>616</v>
      </c>
      <c r="B536" s="43" t="n">
        <v>46</v>
      </c>
      <c r="C536" s="32" t="n">
        <f aca="false">B536+IF(H536="IV",-0.2,IF(H536="IP",-0.1,IF(H536="IM",0.1,IF(H536="SC",0.2,IF(H536="IC (cerebral)",-0.3,0)))))</f>
        <v>46</v>
      </c>
      <c r="D536" s="33" t="n">
        <f aca="false">VALUE(MID(AJ536,1,FIND(" ",AJ536)))</f>
        <v>0.67</v>
      </c>
      <c r="E536" s="34" t="n">
        <f aca="false">IF(G536="LD50 (median)",1,IF(G536="LDLo (lowest)",0,IF(G536="LD",-1,"")))</f>
        <v>1</v>
      </c>
      <c r="F536" s="34" t="n">
        <f aca="false">IF(O536="🐀 Rat",1,IF(O536="🐭 Mouse",2,IF(O536="🐕 Dog",3,IF(O536="🐵 Monkey",5,IF(O536="🐈 Cat",4,IF(O536="🐇 Rabbit",6,IF(O536="🕊 Pigeon",7,IF(O536="🐹 Guinea Pig",8,IF(O536="🐔 Chicken",9,IF(O536="🐸 Frog",10,IF(O536="🍼 Mammal",10,0)))))))))))</f>
        <v>2</v>
      </c>
      <c r="G536" s="39" t="s">
        <v>47</v>
      </c>
      <c r="H536" s="39" t="s">
        <v>93</v>
      </c>
      <c r="I536" s="14" t="str">
        <f aca="false">IF(H536="IC",-0.3,"")</f>
        <v/>
      </c>
      <c r="J536" s="14" t="str">
        <f aca="false">IF(H536="IV",-0.2,"")</f>
        <v/>
      </c>
      <c r="K536" s="14" t="str">
        <f aca="false">IF(H536="IP",-0.1,"")</f>
        <v/>
      </c>
      <c r="L536" s="14" t="str">
        <f aca="false">IF(H536="IM",0.1,"")</f>
        <v/>
      </c>
      <c r="M536" s="14" t="str">
        <f aca="false">IF(H536="SC",0.2,"")</f>
        <v/>
      </c>
      <c r="N536" s="15" t="n">
        <f aca="false">IF(H536="???",0.2,"")</f>
        <v>0.2</v>
      </c>
      <c r="O536" s="40" t="s">
        <v>22</v>
      </c>
      <c r="P536" s="17" t="str">
        <f aca="false">IF(SUM(Q536:AI536)&gt;0,"",IF(SUM(Q536:AI536)=0,IF(O536&gt;0,1,"")))</f>
        <v/>
      </c>
      <c r="Q536" s="16" t="n">
        <f aca="false">IF(O536="🐭 Mouse",2,"")</f>
        <v>2</v>
      </c>
      <c r="R536" s="16" t="str">
        <f aca="false">IF(O536="🕊 Pigeon",7,"")</f>
        <v/>
      </c>
      <c r="S536" s="16" t="str">
        <f aca="false">IF(O536="🐇 Rabbit",6,"")</f>
        <v/>
      </c>
      <c r="T536" s="16" t="str">
        <f aca="false">IF(O536="🍼 Mammal",16,"")</f>
        <v/>
      </c>
      <c r="U536" s="16" t="str">
        <f aca="false">IF(O536="🐀 Rat",1,"")</f>
        <v/>
      </c>
      <c r="V536" s="16" t="str">
        <f aca="false">IF(O536="🐕 Dog",3,"")</f>
        <v/>
      </c>
      <c r="W536" s="16" t="str">
        <f aca="false">IF(O536="🐹 Guinea Pig",8,"")</f>
        <v/>
      </c>
      <c r="X536" s="16" t="str">
        <f aca="false">IF(O536="🐔 Chicken",9,"")</f>
        <v/>
      </c>
      <c r="Y536" s="16" t="str">
        <f aca="false">IF(O536="🐵 Monkey",5,"")</f>
        <v/>
      </c>
      <c r="Z536" s="16" t="str">
        <f aca="false">IF(O536="🐸 Frog",10,"")</f>
        <v/>
      </c>
      <c r="AA536" s="16" t="str">
        <f aca="false">IF(O536="🐈 Cat",4,"")</f>
        <v/>
      </c>
      <c r="AB536" s="16" t="str">
        <f aca="false">IF(O536="Gecko",15,"")</f>
        <v/>
      </c>
      <c r="AC536" s="16" t="str">
        <f aca="false">IF(O536="Skink",14,"")</f>
        <v/>
      </c>
      <c r="AD536" s="16" t="str">
        <f aca="false">IF(O536="🐄 Cattle",17,"")</f>
        <v/>
      </c>
      <c r="AE536" s="16" t="str">
        <f aca="false">IF(O536="🐷 Pig",19,"")</f>
        <v/>
      </c>
      <c r="AF536" s="16" t="str">
        <f aca="false">IF(O536="Squirrel",11,"")</f>
        <v/>
      </c>
      <c r="AG536" s="16" t="str">
        <f aca="false">IF(O536="🐝 Honey Bee",20,"")</f>
        <v/>
      </c>
      <c r="AH536" s="16" t="str">
        <f aca="false">IF(O536="🦆 Duck",12,"")</f>
        <v/>
      </c>
      <c r="AI536" s="16" t="str">
        <f aca="false">IF(O536="🐦 Bird",13,"")</f>
        <v/>
      </c>
      <c r="AJ536" s="41" t="s">
        <v>623</v>
      </c>
      <c r="AK536" s="40" t="s">
        <v>332</v>
      </c>
      <c r="AL536" s="42" t="s">
        <v>50</v>
      </c>
      <c r="AM536" s="40" t="s">
        <v>51</v>
      </c>
      <c r="AN536" s="40"/>
    </row>
    <row r="537" customFormat="false" ht="30" hidden="false" customHeight="true" outlineLevel="0" collapsed="false">
      <c r="A537" s="38" t="s">
        <v>616</v>
      </c>
      <c r="B537" s="43" t="n">
        <v>46</v>
      </c>
      <c r="C537" s="32" t="n">
        <f aca="false">B537+IF(H537="IV",-0.2,IF(H537="IP",-0.1,IF(H537="IM",0.1,IF(H537="SC",0.2,IF(H537="IC (cerebral)",-0.3,0)))))</f>
        <v>45.9</v>
      </c>
      <c r="D537" s="33" t="n">
        <f aca="false">VALUE(MID(AJ537,1,FIND(" ",AJ537)))</f>
        <v>1.29</v>
      </c>
      <c r="E537" s="34" t="n">
        <f aca="false">IF(G537="LD50 (median)",1,IF(G537="LDLo (lowest)",0,IF(G537="LD",-1,"")))</f>
        <v>1</v>
      </c>
      <c r="F537" s="34" t="n">
        <f aca="false">IF(O537="🐀 Rat",1,IF(O537="🐭 Mouse",2,IF(O537="🐕 Dog",3,IF(O537="🐵 Monkey",5,IF(O537="🐈 Cat",4,IF(O537="🐇 Rabbit",6,IF(O537="🕊 Pigeon",7,IF(O537="🐹 Guinea Pig",8,IF(O537="🐔 Chicken",9,IF(O537="🐸 Frog",10,IF(O537="🍼 Mammal",10,0)))))))))))</f>
        <v>2</v>
      </c>
      <c r="G537" s="39" t="s">
        <v>47</v>
      </c>
      <c r="H537" s="39" t="s">
        <v>16</v>
      </c>
      <c r="I537" s="14" t="str">
        <f aca="false">IF(H537="IC",-0.3,"")</f>
        <v/>
      </c>
      <c r="J537" s="14" t="str">
        <f aca="false">IF(H537="IV",-0.2,"")</f>
        <v/>
      </c>
      <c r="K537" s="14" t="n">
        <f aca="false">IF(H537="IP",-0.1,"")</f>
        <v>-0.1</v>
      </c>
      <c r="L537" s="14" t="str">
        <f aca="false">IF(H537="IM",0.1,"")</f>
        <v/>
      </c>
      <c r="M537" s="14" t="str">
        <f aca="false">IF(H537="SC",0.2,"")</f>
        <v/>
      </c>
      <c r="N537" s="15" t="str">
        <f aca="false">IF(H537="???",0.2,"")</f>
        <v/>
      </c>
      <c r="O537" s="40" t="s">
        <v>22</v>
      </c>
      <c r="P537" s="17" t="str">
        <f aca="false">IF(SUM(Q537:AI537)&gt;0,"",IF(SUM(Q537:AI537)=0,IF(O537&gt;0,1,"")))</f>
        <v/>
      </c>
      <c r="Q537" s="16" t="n">
        <f aca="false">IF(O537="🐭 Mouse",2,"")</f>
        <v>2</v>
      </c>
      <c r="R537" s="16" t="str">
        <f aca="false">IF(O537="🕊 Pigeon",7,"")</f>
        <v/>
      </c>
      <c r="S537" s="16" t="str">
        <f aca="false">IF(O537="🐇 Rabbit",6,"")</f>
        <v/>
      </c>
      <c r="T537" s="16" t="str">
        <f aca="false">IF(O537="🍼 Mammal",16,"")</f>
        <v/>
      </c>
      <c r="U537" s="16" t="str">
        <f aca="false">IF(O537="🐀 Rat",1,"")</f>
        <v/>
      </c>
      <c r="V537" s="16" t="str">
        <f aca="false">IF(O537="🐕 Dog",3,"")</f>
        <v/>
      </c>
      <c r="W537" s="16" t="str">
        <f aca="false">IF(O537="🐹 Guinea Pig",8,"")</f>
        <v/>
      </c>
      <c r="X537" s="16" t="str">
        <f aca="false">IF(O537="🐔 Chicken",9,"")</f>
        <v/>
      </c>
      <c r="Y537" s="16" t="str">
        <f aca="false">IF(O537="🐵 Monkey",5,"")</f>
        <v/>
      </c>
      <c r="Z537" s="16" t="str">
        <f aca="false">IF(O537="🐸 Frog",10,"")</f>
        <v/>
      </c>
      <c r="AA537" s="16" t="str">
        <f aca="false">IF(O537="🐈 Cat",4,"")</f>
        <v/>
      </c>
      <c r="AB537" s="16" t="str">
        <f aca="false">IF(O537="Gecko",15,"")</f>
        <v/>
      </c>
      <c r="AC537" s="16" t="str">
        <f aca="false">IF(O537="Skink",14,"")</f>
        <v/>
      </c>
      <c r="AD537" s="16" t="str">
        <f aca="false">IF(O537="🐄 Cattle",17,"")</f>
        <v/>
      </c>
      <c r="AE537" s="16" t="str">
        <f aca="false">IF(O537="🐷 Pig",19,"")</f>
        <v/>
      </c>
      <c r="AF537" s="16" t="str">
        <f aca="false">IF(O537="Squirrel",11,"")</f>
        <v/>
      </c>
      <c r="AG537" s="16" t="str">
        <f aca="false">IF(O537="🐝 Honey Bee",20,"")</f>
        <v/>
      </c>
      <c r="AH537" s="16" t="str">
        <f aca="false">IF(O537="🦆 Duck",12,"")</f>
        <v/>
      </c>
      <c r="AI537" s="16" t="str">
        <f aca="false">IF(O537="🐦 Bird",13,"")</f>
        <v/>
      </c>
      <c r="AJ537" s="41" t="s">
        <v>251</v>
      </c>
      <c r="AK537" s="40"/>
      <c r="AL537" s="42" t="s">
        <v>510</v>
      </c>
      <c r="AM537" s="40" t="s">
        <v>158</v>
      </c>
      <c r="AN537" s="40"/>
    </row>
    <row r="538" customFormat="false" ht="45" hidden="false" customHeight="true" outlineLevel="0" collapsed="false">
      <c r="A538" s="38" t="s">
        <v>616</v>
      </c>
      <c r="B538" s="43" t="n">
        <v>46</v>
      </c>
      <c r="C538" s="32" t="n">
        <f aca="false">B538+IF(H538="IV",-0.2,IF(H538="IP",-0.1,IF(H538="IM",0.1,IF(H538="SC",0.2,IF(H538="IC (cerebral)",-0.3,0)))))</f>
        <v>46</v>
      </c>
      <c r="D538" s="33" t="n">
        <f aca="false">VALUE(MID(AJ538,1,FIND(" ",AJ538)))</f>
        <v>12.5</v>
      </c>
      <c r="E538" s="34" t="n">
        <f aca="false">IF(G538="LD50 (median)",1,IF(G538="LDLo (lowest)",0,IF(G538="LD",-1,"")))</f>
        <v>0</v>
      </c>
      <c r="F538" s="34" t="n">
        <f aca="false">IF(O538="🐀 Rat",1,IF(O538="🐭 Mouse",2,IF(O538="🐕 Dog",3,IF(O538="🐵 Monkey",5,IF(O538="🐈 Cat",4,IF(O538="🐇 Rabbit",6,IF(O538="🕊 Pigeon",7,IF(O538="🐹 Guinea Pig",8,IF(O538="🐔 Chicken",9,IF(O538="🐸 Frog",10,IF(O538="🍼 Mammal",10,0)))))))))))</f>
        <v>6</v>
      </c>
      <c r="G538" s="39" t="s">
        <v>53</v>
      </c>
      <c r="H538" s="39" t="s">
        <v>14</v>
      </c>
      <c r="I538" s="14" t="n">
        <f aca="false">IF(H538="IC",-0.3,"")</f>
        <v>-0.3</v>
      </c>
      <c r="J538" s="14" t="str">
        <f aca="false">IF(H538="IV",-0.2,"")</f>
        <v/>
      </c>
      <c r="K538" s="14" t="str">
        <f aca="false">IF(H538="IP",-0.1,"")</f>
        <v/>
      </c>
      <c r="L538" s="14" t="str">
        <f aca="false">IF(H538="IM",0.1,"")</f>
        <v/>
      </c>
      <c r="M538" s="14" t="str">
        <f aca="false">IF(H538="SC",0.2,"")</f>
        <v/>
      </c>
      <c r="N538" s="15" t="str">
        <f aca="false">IF(H538="???",0.2,"")</f>
        <v/>
      </c>
      <c r="O538" s="40" t="s">
        <v>24</v>
      </c>
      <c r="P538" s="17" t="str">
        <f aca="false">IF(SUM(Q538:AI538)&gt;0,"",IF(SUM(Q538:AI538)=0,IF(O538&gt;0,1,"")))</f>
        <v/>
      </c>
      <c r="Q538" s="16" t="str">
        <f aca="false">IF(O538="🐭 Mouse",2,"")</f>
        <v/>
      </c>
      <c r="R538" s="16" t="str">
        <f aca="false">IF(O538="🕊 Pigeon",7,"")</f>
        <v/>
      </c>
      <c r="S538" s="16" t="n">
        <f aca="false">IF(O538="🐇 Rabbit",6,"")</f>
        <v>6</v>
      </c>
      <c r="T538" s="16" t="str">
        <f aca="false">IF(O538="🍼 Mammal",16,"")</f>
        <v/>
      </c>
      <c r="U538" s="16" t="str">
        <f aca="false">IF(O538="🐀 Rat",1,"")</f>
        <v/>
      </c>
      <c r="V538" s="16" t="str">
        <f aca="false">IF(O538="🐕 Dog",3,"")</f>
        <v/>
      </c>
      <c r="W538" s="16" t="str">
        <f aca="false">IF(O538="🐹 Guinea Pig",8,"")</f>
        <v/>
      </c>
      <c r="X538" s="16" t="str">
        <f aca="false">IF(O538="🐔 Chicken",9,"")</f>
        <v/>
      </c>
      <c r="Y538" s="16" t="str">
        <f aca="false">IF(O538="🐵 Monkey",5,"")</f>
        <v/>
      </c>
      <c r="Z538" s="16" t="str">
        <f aca="false">IF(O538="🐸 Frog",10,"")</f>
        <v/>
      </c>
      <c r="AA538" s="16" t="str">
        <f aca="false">IF(O538="🐈 Cat",4,"")</f>
        <v/>
      </c>
      <c r="AB538" s="16" t="str">
        <f aca="false">IF(O538="Gecko",15,"")</f>
        <v/>
      </c>
      <c r="AC538" s="16" t="str">
        <f aca="false">IF(O538="Skink",14,"")</f>
        <v/>
      </c>
      <c r="AD538" s="16" t="str">
        <f aca="false">IF(O538="🐄 Cattle",17,"")</f>
        <v/>
      </c>
      <c r="AE538" s="16" t="str">
        <f aca="false">IF(O538="🐷 Pig",19,"")</f>
        <v/>
      </c>
      <c r="AF538" s="16" t="str">
        <f aca="false">IF(O538="Squirrel",11,"")</f>
        <v/>
      </c>
      <c r="AG538" s="16" t="str">
        <f aca="false">IF(O538="🐝 Honey Bee",20,"")</f>
        <v/>
      </c>
      <c r="AH538" s="16" t="str">
        <f aca="false">IF(O538="🦆 Duck",12,"")</f>
        <v/>
      </c>
      <c r="AI538" s="16" t="str">
        <f aca="false">IF(O538="🐦 Bird",13,"")</f>
        <v/>
      </c>
      <c r="AJ538" s="41" t="s">
        <v>324</v>
      </c>
      <c r="AK538" s="40" t="s">
        <v>624</v>
      </c>
      <c r="AL538" s="42" t="s">
        <v>50</v>
      </c>
      <c r="AM538" s="40" t="s">
        <v>51</v>
      </c>
      <c r="AN538" s="40"/>
    </row>
    <row r="539" customFormat="false" ht="15.75" hidden="false" customHeight="false" outlineLevel="0" collapsed="false">
      <c r="C539" s="32"/>
      <c r="D539" s="33"/>
      <c r="E539" s="34"/>
      <c r="F539" s="34"/>
      <c r="G539" s="0"/>
      <c r="H539" s="0"/>
      <c r="I539" s="14" t="str">
        <f aca="false">IF(H539="IC",-0.3,"")</f>
        <v/>
      </c>
      <c r="J539" s="14" t="str">
        <f aca="false">IF(H539="IV",-0.2,"")</f>
        <v/>
      </c>
      <c r="K539" s="14" t="str">
        <f aca="false">IF(H539="IP",-0.1,"")</f>
        <v/>
      </c>
      <c r="L539" s="14" t="str">
        <f aca="false">IF(H539="IM",0.1,"")</f>
        <v/>
      </c>
      <c r="M539" s="14" t="str">
        <f aca="false">IF(H539="SC",0.2,"")</f>
        <v/>
      </c>
      <c r="N539" s="15" t="str">
        <f aca="false">IF(H539="???",0.2,"")</f>
        <v/>
      </c>
      <c r="O539" s="0"/>
      <c r="P539" s="17" t="str">
        <f aca="false">IF(SUM(Q539:AI539)&gt;0,"",IF(SUM(Q539:AI539)=0,IF(O539&gt;0,1,"")))</f>
        <v/>
      </c>
      <c r="Q539" s="16" t="str">
        <f aca="false">IF(O539="🐭 Mouse",2,"")</f>
        <v/>
      </c>
      <c r="R539" s="16" t="str">
        <f aca="false">IF(O539="🕊 Pigeon",7,"")</f>
        <v/>
      </c>
      <c r="S539" s="16" t="str">
        <f aca="false">IF(O539="🐇 Rabbit",6,"")</f>
        <v/>
      </c>
      <c r="T539" s="16" t="str">
        <f aca="false">IF(O539="🍼 Mammal",16,"")</f>
        <v/>
      </c>
      <c r="U539" s="16" t="str">
        <f aca="false">IF(O539="🐀 Rat",1,"")</f>
        <v/>
      </c>
      <c r="V539" s="16" t="str">
        <f aca="false">IF(O539="🐕 Dog",3,"")</f>
        <v/>
      </c>
      <c r="W539" s="16" t="str">
        <f aca="false">IF(O539="🐹 Guinea Pig",8,"")</f>
        <v/>
      </c>
      <c r="X539" s="16" t="str">
        <f aca="false">IF(O539="🐔 Chicken",9,"")</f>
        <v/>
      </c>
      <c r="Y539" s="16" t="str">
        <f aca="false">IF(O539="🐵 Monkey",5,"")</f>
        <v/>
      </c>
      <c r="Z539" s="16" t="str">
        <f aca="false">IF(O539="🐸 Frog",10,"")</f>
        <v/>
      </c>
      <c r="AA539" s="16" t="str">
        <f aca="false">IF(O539="🐈 Cat",4,"")</f>
        <v/>
      </c>
      <c r="AB539" s="16" t="str">
        <f aca="false">IF(O539="Gecko",15,"")</f>
        <v/>
      </c>
      <c r="AC539" s="16" t="str">
        <f aca="false">IF(O539="Skink",14,"")</f>
        <v/>
      </c>
      <c r="AD539" s="16" t="str">
        <f aca="false">IF(O539="🐄 Cattle",17,"")</f>
        <v/>
      </c>
      <c r="AE539" s="16" t="str">
        <f aca="false">IF(O539="🐷 Pig",19,"")</f>
        <v/>
      </c>
      <c r="AF539" s="16" t="str">
        <f aca="false">IF(O539="Squirrel",11,"")</f>
        <v/>
      </c>
      <c r="AG539" s="16" t="str">
        <f aca="false">IF(O539="🐝 Honey Bee",20,"")</f>
        <v/>
      </c>
      <c r="AH539" s="16" t="str">
        <f aca="false">IF(O539="🦆 Duck",12,"")</f>
        <v/>
      </c>
      <c r="AI539" s="16" t="str">
        <f aca="false">IF(O539="🐦 Bird",13,"")</f>
        <v/>
      </c>
      <c r="AJ539" s="0"/>
      <c r="AK539" s="0"/>
      <c r="AL539" s="0"/>
      <c r="AM539" s="0"/>
      <c r="AN539" s="0"/>
    </row>
    <row r="540" customFormat="false" ht="45" hidden="false" customHeight="true" outlineLevel="0" collapsed="false">
      <c r="A540" s="38" t="s">
        <v>625</v>
      </c>
      <c r="B540" s="38" t="n">
        <v>47</v>
      </c>
      <c r="C540" s="32" t="n">
        <f aca="false">B540+IF(H540="IV",-0.2,IF(H540="IP",-0.1,IF(H540="IM",0.1,IF(H540="SC",0.2,IF(H540="IC (cerebral)",-0.3,0)))))</f>
        <v>46.8</v>
      </c>
      <c r="D540" s="33" t="n">
        <f aca="false">VALUE(MID(AJ540,1,FIND(" ",AJ540)))</f>
        <v>0.265</v>
      </c>
      <c r="E540" s="34" t="n">
        <f aca="false">IF(G540="LD50 (median)",1,IF(G540="LDLo (lowest)",0,IF(G540="LD",-1,"")))</f>
        <v>1</v>
      </c>
      <c r="F540" s="34" t="n">
        <f aca="false">IF(O540="🐀 Rat",1,IF(O540="🐭 Mouse",2,IF(O540="🐕 Dog",3,IF(O540="🐵 Monkey",5,IF(O540="🐈 Cat",4,IF(O540="🐇 Rabbit",6,IF(O540="🕊 Pigeon",7,IF(O540="🐹 Guinea Pig",8,IF(O540="🐔 Chicken",9,IF(O540="🐸 Frog",10,IF(O540="🍼 Mammal",10,0)))))))))))</f>
        <v>2</v>
      </c>
      <c r="G540" s="39" t="s">
        <v>47</v>
      </c>
      <c r="H540" s="39" t="s">
        <v>15</v>
      </c>
      <c r="I540" s="14" t="str">
        <f aca="false">IF(H540="IC",-0.3,"")</f>
        <v/>
      </c>
      <c r="J540" s="14" t="n">
        <f aca="false">IF(H540="IV",-0.2,"")</f>
        <v>-0.2</v>
      </c>
      <c r="K540" s="14" t="str">
        <f aca="false">IF(H540="IP",-0.1,"")</f>
        <v/>
      </c>
      <c r="L540" s="14" t="str">
        <f aca="false">IF(H540="IM",0.1,"")</f>
        <v/>
      </c>
      <c r="M540" s="14" t="str">
        <f aca="false">IF(H540="SC",0.2,"")</f>
        <v/>
      </c>
      <c r="N540" s="15" t="str">
        <f aca="false">IF(H540="???",0.2,"")</f>
        <v/>
      </c>
      <c r="O540" s="40" t="s">
        <v>22</v>
      </c>
      <c r="P540" s="17" t="str">
        <f aca="false">IF(SUM(Q540:AI540)&gt;0,"",IF(SUM(Q540:AI540)=0,IF(O540&gt;0,1,"")))</f>
        <v/>
      </c>
      <c r="Q540" s="16" t="n">
        <f aca="false">IF(O540="🐭 Mouse",2,"")</f>
        <v>2</v>
      </c>
      <c r="R540" s="16" t="str">
        <f aca="false">IF(O540="🕊 Pigeon",7,"")</f>
        <v/>
      </c>
      <c r="S540" s="16" t="str">
        <f aca="false">IF(O540="🐇 Rabbit",6,"")</f>
        <v/>
      </c>
      <c r="T540" s="16" t="str">
        <f aca="false">IF(O540="🍼 Mammal",16,"")</f>
        <v/>
      </c>
      <c r="U540" s="16" t="str">
        <f aca="false">IF(O540="🐀 Rat",1,"")</f>
        <v/>
      </c>
      <c r="V540" s="16" t="str">
        <f aca="false">IF(O540="🐕 Dog",3,"")</f>
        <v/>
      </c>
      <c r="W540" s="16" t="str">
        <f aca="false">IF(O540="🐹 Guinea Pig",8,"")</f>
        <v/>
      </c>
      <c r="X540" s="16" t="str">
        <f aca="false">IF(O540="🐔 Chicken",9,"")</f>
        <v/>
      </c>
      <c r="Y540" s="16" t="str">
        <f aca="false">IF(O540="🐵 Monkey",5,"")</f>
        <v/>
      </c>
      <c r="Z540" s="16" t="str">
        <f aca="false">IF(O540="🐸 Frog",10,"")</f>
        <v/>
      </c>
      <c r="AA540" s="16" t="str">
        <f aca="false">IF(O540="🐈 Cat",4,"")</f>
        <v/>
      </c>
      <c r="AB540" s="16" t="str">
        <f aca="false">IF(O540="Gecko",15,"")</f>
        <v/>
      </c>
      <c r="AC540" s="16" t="str">
        <f aca="false">IF(O540="Skink",14,"")</f>
        <v/>
      </c>
      <c r="AD540" s="16" t="str">
        <f aca="false">IF(O540="🐄 Cattle",17,"")</f>
        <v/>
      </c>
      <c r="AE540" s="16" t="str">
        <f aca="false">IF(O540="🐷 Pig",19,"")</f>
        <v/>
      </c>
      <c r="AF540" s="16" t="str">
        <f aca="false">IF(O540="Squirrel",11,"")</f>
        <v/>
      </c>
      <c r="AG540" s="16" t="str">
        <f aca="false">IF(O540="🐝 Honey Bee",20,"")</f>
        <v/>
      </c>
      <c r="AH540" s="16" t="str">
        <f aca="false">IF(O540="🦆 Duck",12,"")</f>
        <v/>
      </c>
      <c r="AI540" s="16" t="str">
        <f aca="false">IF(O540="🐦 Bird",13,"")</f>
        <v/>
      </c>
      <c r="AJ540" s="41" t="s">
        <v>626</v>
      </c>
      <c r="AK540" s="40" t="s">
        <v>437</v>
      </c>
      <c r="AL540" s="42" t="s">
        <v>50</v>
      </c>
      <c r="AM540" s="40" t="s">
        <v>51</v>
      </c>
      <c r="AN540" s="40"/>
    </row>
    <row r="541" customFormat="false" ht="45" hidden="false" customHeight="true" outlineLevel="0" collapsed="false">
      <c r="A541" s="38" t="s">
        <v>625</v>
      </c>
      <c r="B541" s="38" t="n">
        <v>47</v>
      </c>
      <c r="C541" s="32" t="n">
        <f aca="false">B541+IF(H541="IV",-0.2,IF(H541="IP",-0.1,IF(H541="IM",0.1,IF(H541="SC",0.2,IF(H541="IC (cerebral)",-0.3,0)))))</f>
        <v>46.8</v>
      </c>
      <c r="D541" s="33" t="n">
        <f aca="false">VALUE(MID(AJ541,1,FIND(" ",AJ541)))</f>
        <v>0.27</v>
      </c>
      <c r="E541" s="34" t="n">
        <f aca="false">IF(G541="LD50 (median)",1,IF(G541="LDLo (lowest)",0,IF(G541="LD",-1,"")))</f>
        <v>1</v>
      </c>
      <c r="F541" s="34" t="n">
        <f aca="false">IF(O541="🐀 Rat",1,IF(O541="🐭 Mouse",2,IF(O541="🐕 Dog",3,IF(O541="🐵 Monkey",5,IF(O541="🐈 Cat",4,IF(O541="🐇 Rabbit",6,IF(O541="🕊 Pigeon",7,IF(O541="🐹 Guinea Pig",8,IF(O541="🐔 Chicken",9,IF(O541="🐸 Frog",10,IF(O541="🍼 Mammal",10,0)))))))))))</f>
        <v>2</v>
      </c>
      <c r="G541" s="39" t="s">
        <v>47</v>
      </c>
      <c r="H541" s="39" t="s">
        <v>15</v>
      </c>
      <c r="I541" s="14" t="str">
        <f aca="false">IF(H541="IC",-0.3,"")</f>
        <v/>
      </c>
      <c r="J541" s="14" t="n">
        <f aca="false">IF(H541="IV",-0.2,"")</f>
        <v>-0.2</v>
      </c>
      <c r="K541" s="14" t="str">
        <f aca="false">IF(H541="IP",-0.1,"")</f>
        <v/>
      </c>
      <c r="L541" s="14" t="str">
        <f aca="false">IF(H541="IM",0.1,"")</f>
        <v/>
      </c>
      <c r="M541" s="14" t="str">
        <f aca="false">IF(H541="SC",0.2,"")</f>
        <v/>
      </c>
      <c r="N541" s="15" t="str">
        <f aca="false">IF(H541="???",0.2,"")</f>
        <v/>
      </c>
      <c r="O541" s="40" t="s">
        <v>22</v>
      </c>
      <c r="P541" s="17" t="str">
        <f aca="false">IF(SUM(Q541:AI541)&gt;0,"",IF(SUM(Q541:AI541)=0,IF(O541&gt;0,1,"")))</f>
        <v/>
      </c>
      <c r="Q541" s="16" t="n">
        <f aca="false">IF(O541="🐭 Mouse",2,"")</f>
        <v>2</v>
      </c>
      <c r="R541" s="16" t="str">
        <f aca="false">IF(O541="🕊 Pigeon",7,"")</f>
        <v/>
      </c>
      <c r="S541" s="16" t="str">
        <f aca="false">IF(O541="🐇 Rabbit",6,"")</f>
        <v/>
      </c>
      <c r="T541" s="16" t="str">
        <f aca="false">IF(O541="🍼 Mammal",16,"")</f>
        <v/>
      </c>
      <c r="U541" s="16" t="str">
        <f aca="false">IF(O541="🐀 Rat",1,"")</f>
        <v/>
      </c>
      <c r="V541" s="16" t="str">
        <f aca="false">IF(O541="🐕 Dog",3,"")</f>
        <v/>
      </c>
      <c r="W541" s="16" t="str">
        <f aca="false">IF(O541="🐹 Guinea Pig",8,"")</f>
        <v/>
      </c>
      <c r="X541" s="16" t="str">
        <f aca="false">IF(O541="🐔 Chicken",9,"")</f>
        <v/>
      </c>
      <c r="Y541" s="16" t="str">
        <f aca="false">IF(O541="🐵 Monkey",5,"")</f>
        <v/>
      </c>
      <c r="Z541" s="16" t="str">
        <f aca="false">IF(O541="🐸 Frog",10,"")</f>
        <v/>
      </c>
      <c r="AA541" s="16" t="str">
        <f aca="false">IF(O541="🐈 Cat",4,"")</f>
        <v/>
      </c>
      <c r="AB541" s="16" t="str">
        <f aca="false">IF(O541="Gecko",15,"")</f>
        <v/>
      </c>
      <c r="AC541" s="16" t="str">
        <f aca="false">IF(O541="Skink",14,"")</f>
        <v/>
      </c>
      <c r="AD541" s="16" t="str">
        <f aca="false">IF(O541="🐄 Cattle",17,"")</f>
        <v/>
      </c>
      <c r="AE541" s="16" t="str">
        <f aca="false">IF(O541="🐷 Pig",19,"")</f>
        <v/>
      </c>
      <c r="AF541" s="16" t="str">
        <f aca="false">IF(O541="Squirrel",11,"")</f>
        <v/>
      </c>
      <c r="AG541" s="16" t="str">
        <f aca="false">IF(O541="🐝 Honey Bee",20,"")</f>
        <v/>
      </c>
      <c r="AH541" s="16" t="str">
        <f aca="false">IF(O541="🦆 Duck",12,"")</f>
        <v/>
      </c>
      <c r="AI541" s="16" t="str">
        <f aca="false">IF(O541="🐦 Bird",13,"")</f>
        <v/>
      </c>
      <c r="AJ541" s="41" t="s">
        <v>627</v>
      </c>
      <c r="AK541" s="40" t="s">
        <v>628</v>
      </c>
      <c r="AL541" s="42" t="s">
        <v>318</v>
      </c>
      <c r="AM541" s="40" t="s">
        <v>51</v>
      </c>
      <c r="AN541" s="40"/>
    </row>
    <row r="542" customFormat="false" ht="45" hidden="false" customHeight="true" outlineLevel="0" collapsed="false">
      <c r="A542" s="38" t="s">
        <v>629</v>
      </c>
      <c r="B542" s="38" t="n">
        <v>47</v>
      </c>
      <c r="C542" s="32" t="n">
        <f aca="false">B542+IF(H542="IV",-0.2,IF(H542="IP",-0.1,IF(H542="IM",0.1,IF(H542="SC",0.2,IF(H542="IC (cerebral)",-0.3,0)))))</f>
        <v>47.1</v>
      </c>
      <c r="D542" s="33" t="n">
        <f aca="false">VALUE(MID(AJ542,1,FIND(" ",AJ542)))</f>
        <v>7.35</v>
      </c>
      <c r="E542" s="34" t="n">
        <f aca="false">IF(G542="LD50 (median)",1,IF(G542="LDLo (lowest)",0,IF(G542="LD",-1,"")))</f>
        <v>1</v>
      </c>
      <c r="F542" s="34" t="n">
        <f aca="false">IF(O542="🐀 Rat",1,IF(O542="🐭 Mouse",2,IF(O542="🐕 Dog",3,IF(O542="🐵 Monkey",5,IF(O542="🐈 Cat",4,IF(O542="🐇 Rabbit",6,IF(O542="🕊 Pigeon",7,IF(O542="🐹 Guinea Pig",8,IF(O542="🐔 Chicken",9,IF(O542="🐸 Frog",10,IF(O542="🍼 Mammal",10,0)))))))))))</f>
        <v>2</v>
      </c>
      <c r="G542" s="39" t="s">
        <v>47</v>
      </c>
      <c r="H542" s="39" t="s">
        <v>17</v>
      </c>
      <c r="I542" s="14" t="str">
        <f aca="false">IF(H542="IC",-0.3,"")</f>
        <v/>
      </c>
      <c r="J542" s="14" t="str">
        <f aca="false">IF(H542="IV",-0.2,"")</f>
        <v/>
      </c>
      <c r="K542" s="14" t="str">
        <f aca="false">IF(H542="IP",-0.1,"")</f>
        <v/>
      </c>
      <c r="L542" s="14" t="n">
        <f aca="false">IF(H542="IM",0.1,"")</f>
        <v>0.1</v>
      </c>
      <c r="M542" s="14" t="str">
        <f aca="false">IF(H542="SC",0.2,"")</f>
        <v/>
      </c>
      <c r="N542" s="15" t="str">
        <f aca="false">IF(H542="???",0.2,"")</f>
        <v/>
      </c>
      <c r="O542" s="40" t="s">
        <v>22</v>
      </c>
      <c r="P542" s="17" t="str">
        <f aca="false">IF(SUM(Q542:AI542)&gt;0,"",IF(SUM(Q542:AI542)=0,IF(O542&gt;0,1,"")))</f>
        <v/>
      </c>
      <c r="Q542" s="16" t="n">
        <f aca="false">IF(O542="🐭 Mouse",2,"")</f>
        <v>2</v>
      </c>
      <c r="R542" s="16" t="str">
        <f aca="false">IF(O542="🕊 Pigeon",7,"")</f>
        <v/>
      </c>
      <c r="S542" s="16" t="str">
        <f aca="false">IF(O542="🐇 Rabbit",6,"")</f>
        <v/>
      </c>
      <c r="T542" s="16" t="str">
        <f aca="false">IF(O542="🍼 Mammal",16,"")</f>
        <v/>
      </c>
      <c r="U542" s="16" t="str">
        <f aca="false">IF(O542="🐀 Rat",1,"")</f>
        <v/>
      </c>
      <c r="V542" s="16" t="str">
        <f aca="false">IF(O542="🐕 Dog",3,"")</f>
        <v/>
      </c>
      <c r="W542" s="16" t="str">
        <f aca="false">IF(O542="🐹 Guinea Pig",8,"")</f>
        <v/>
      </c>
      <c r="X542" s="16" t="str">
        <f aca="false">IF(O542="🐔 Chicken",9,"")</f>
        <v/>
      </c>
      <c r="Y542" s="16" t="str">
        <f aca="false">IF(O542="🐵 Monkey",5,"")</f>
        <v/>
      </c>
      <c r="Z542" s="16" t="str">
        <f aca="false">IF(O542="🐸 Frog",10,"")</f>
        <v/>
      </c>
      <c r="AA542" s="16" t="str">
        <f aca="false">IF(O542="🐈 Cat",4,"")</f>
        <v/>
      </c>
      <c r="AB542" s="16" t="str">
        <f aca="false">IF(O542="Gecko",15,"")</f>
        <v/>
      </c>
      <c r="AC542" s="16" t="str">
        <f aca="false">IF(O542="Skink",14,"")</f>
        <v/>
      </c>
      <c r="AD542" s="16" t="str">
        <f aca="false">IF(O542="🐄 Cattle",17,"")</f>
        <v/>
      </c>
      <c r="AE542" s="16" t="str">
        <f aca="false">IF(O542="🐷 Pig",19,"")</f>
        <v/>
      </c>
      <c r="AF542" s="16" t="str">
        <f aca="false">IF(O542="Squirrel",11,"")</f>
        <v/>
      </c>
      <c r="AG542" s="16" t="str">
        <f aca="false">IF(O542="🐝 Honey Bee",20,"")</f>
        <v/>
      </c>
      <c r="AH542" s="16" t="str">
        <f aca="false">IF(O542="🦆 Duck",12,"")</f>
        <v/>
      </c>
      <c r="AI542" s="16" t="str">
        <f aca="false">IF(O542="🐦 Bird",13,"")</f>
        <v/>
      </c>
      <c r="AJ542" s="41" t="s">
        <v>630</v>
      </c>
      <c r="AK542" s="40" t="s">
        <v>631</v>
      </c>
      <c r="AL542" s="42" t="s">
        <v>50</v>
      </c>
      <c r="AM542" s="40" t="s">
        <v>51</v>
      </c>
      <c r="AN542" s="40"/>
    </row>
    <row r="543" customFormat="false" ht="30" hidden="false" customHeight="true" outlineLevel="0" collapsed="false">
      <c r="A543" s="38" t="s">
        <v>625</v>
      </c>
      <c r="B543" s="38" t="n">
        <v>47</v>
      </c>
      <c r="C543" s="32" t="n">
        <f aca="false">B543+IF(H543="IV",-0.2,IF(H543="IP",-0.1,IF(H543="IM",0.1,IF(H543="SC",0.2,IF(H543="IC (cerebral)",-0.3,0)))))</f>
        <v>47.1</v>
      </c>
      <c r="D543" s="33" t="n">
        <f aca="false">VALUE(MID(AJ543,1,FIND(" ",AJ543)))</f>
        <v>7.4</v>
      </c>
      <c r="E543" s="34" t="n">
        <f aca="false">IF(G543="LD50 (median)",1,IF(G543="LDLo (lowest)",0,IF(G543="LD",-1,"")))</f>
        <v>1</v>
      </c>
      <c r="F543" s="34" t="n">
        <f aca="false">IF(O543="🐀 Rat",1,IF(O543="🐭 Mouse",2,IF(O543="🐕 Dog",3,IF(O543="🐵 Monkey",5,IF(O543="🐈 Cat",4,IF(O543="🐇 Rabbit",6,IF(O543="🕊 Pigeon",7,IF(O543="🐹 Guinea Pig",8,IF(O543="🐔 Chicken",9,IF(O543="🐸 Frog",10,IF(O543="🍼 Mammal",10,0)))))))))))</f>
        <v>2</v>
      </c>
      <c r="G543" s="39" t="s">
        <v>47</v>
      </c>
      <c r="H543" s="39" t="s">
        <v>17</v>
      </c>
      <c r="I543" s="14" t="str">
        <f aca="false">IF(H543="IC",-0.3,"")</f>
        <v/>
      </c>
      <c r="J543" s="14" t="str">
        <f aca="false">IF(H543="IV",-0.2,"")</f>
        <v/>
      </c>
      <c r="K543" s="14" t="str">
        <f aca="false">IF(H543="IP",-0.1,"")</f>
        <v/>
      </c>
      <c r="L543" s="14" t="n">
        <f aca="false">IF(H543="IM",0.1,"")</f>
        <v>0.1</v>
      </c>
      <c r="M543" s="14" t="str">
        <f aca="false">IF(H543="SC",0.2,"")</f>
        <v/>
      </c>
      <c r="N543" s="15" t="str">
        <f aca="false">IF(H543="???",0.2,"")</f>
        <v/>
      </c>
      <c r="O543" s="40" t="s">
        <v>22</v>
      </c>
      <c r="P543" s="17" t="str">
        <f aca="false">IF(SUM(Q543:AI543)&gt;0,"",IF(SUM(Q543:AI543)=0,IF(O543&gt;0,1,"")))</f>
        <v/>
      </c>
      <c r="Q543" s="16" t="n">
        <f aca="false">IF(O543="🐭 Mouse",2,"")</f>
        <v>2</v>
      </c>
      <c r="R543" s="16" t="str">
        <f aca="false">IF(O543="🕊 Pigeon",7,"")</f>
        <v/>
      </c>
      <c r="S543" s="16" t="str">
        <f aca="false">IF(O543="🐇 Rabbit",6,"")</f>
        <v/>
      </c>
      <c r="T543" s="16" t="str">
        <f aca="false">IF(O543="🍼 Mammal",16,"")</f>
        <v/>
      </c>
      <c r="U543" s="16" t="str">
        <f aca="false">IF(O543="🐀 Rat",1,"")</f>
        <v/>
      </c>
      <c r="V543" s="16" t="str">
        <f aca="false">IF(O543="🐕 Dog",3,"")</f>
        <v/>
      </c>
      <c r="W543" s="16" t="str">
        <f aca="false">IF(O543="🐹 Guinea Pig",8,"")</f>
        <v/>
      </c>
      <c r="X543" s="16" t="str">
        <f aca="false">IF(O543="🐔 Chicken",9,"")</f>
        <v/>
      </c>
      <c r="Y543" s="16" t="str">
        <f aca="false">IF(O543="🐵 Monkey",5,"")</f>
        <v/>
      </c>
      <c r="Z543" s="16" t="str">
        <f aca="false">IF(O543="🐸 Frog",10,"")</f>
        <v/>
      </c>
      <c r="AA543" s="16" t="str">
        <f aca="false">IF(O543="🐈 Cat",4,"")</f>
        <v/>
      </c>
      <c r="AB543" s="16" t="str">
        <f aca="false">IF(O543="Gecko",15,"")</f>
        <v/>
      </c>
      <c r="AC543" s="16" t="str">
        <f aca="false">IF(O543="Skink",14,"")</f>
        <v/>
      </c>
      <c r="AD543" s="16" t="str">
        <f aca="false">IF(O543="🐄 Cattle",17,"")</f>
        <v/>
      </c>
      <c r="AE543" s="16" t="str">
        <f aca="false">IF(O543="🐷 Pig",19,"")</f>
        <v/>
      </c>
      <c r="AF543" s="16" t="str">
        <f aca="false">IF(O543="Squirrel",11,"")</f>
        <v/>
      </c>
      <c r="AG543" s="16" t="str">
        <f aca="false">IF(O543="🐝 Honey Bee",20,"")</f>
        <v/>
      </c>
      <c r="AH543" s="16" t="str">
        <f aca="false">IF(O543="🦆 Duck",12,"")</f>
        <v/>
      </c>
      <c r="AI543" s="16" t="str">
        <f aca="false">IF(O543="🐦 Bird",13,"")</f>
        <v/>
      </c>
      <c r="AJ543" s="41" t="s">
        <v>632</v>
      </c>
      <c r="AK543" s="40" t="s">
        <v>628</v>
      </c>
      <c r="AL543" s="42" t="s">
        <v>318</v>
      </c>
      <c r="AM543" s="40" t="s">
        <v>51</v>
      </c>
      <c r="AN543" s="40"/>
    </row>
    <row r="544" customFormat="false" ht="30" hidden="false" customHeight="true" outlineLevel="0" collapsed="false">
      <c r="A544" s="38" t="s">
        <v>625</v>
      </c>
      <c r="B544" s="38" t="n">
        <v>47</v>
      </c>
      <c r="C544" s="32" t="n">
        <f aca="false">B544+IF(H544="IV",-0.2,IF(H544="IP",-0.1,IF(H544="IM",0.1,IF(H544="SC",0.2,IF(H544="IC (cerebral)",-0.3,0)))))</f>
        <v>47.2</v>
      </c>
      <c r="D544" s="33" t="n">
        <f aca="false">VALUE(MID(AJ544,1,FIND(" ",AJ544)))</f>
        <v>9.2</v>
      </c>
      <c r="E544" s="34" t="n">
        <f aca="false">IF(G544="LD50 (median)",1,IF(G544="LDLo (lowest)",0,IF(G544="LD",-1,"")))</f>
        <v>1</v>
      </c>
      <c r="F544" s="34" t="n">
        <f aca="false">IF(O544="🐀 Rat",1,IF(O544="🐭 Mouse",2,IF(O544="🐕 Dog",3,IF(O544="🐵 Monkey",5,IF(O544="🐈 Cat",4,IF(O544="🐇 Rabbit",6,IF(O544="🕊 Pigeon",7,IF(O544="🐹 Guinea Pig",8,IF(O544="🐔 Chicken",9,IF(O544="🐸 Frog",10,IF(O544="🍼 Mammal",10,0)))))))))))</f>
        <v>2</v>
      </c>
      <c r="G544" s="39" t="s">
        <v>47</v>
      </c>
      <c r="H544" s="39" t="s">
        <v>18</v>
      </c>
      <c r="I544" s="14" t="str">
        <f aca="false">IF(H544="IC",-0.3,"")</f>
        <v/>
      </c>
      <c r="J544" s="14" t="str">
        <f aca="false">IF(H544="IV",-0.2,"")</f>
        <v/>
      </c>
      <c r="K544" s="14" t="str">
        <f aca="false">IF(H544="IP",-0.1,"")</f>
        <v/>
      </c>
      <c r="L544" s="14" t="str">
        <f aca="false">IF(H544="IM",0.1,"")</f>
        <v/>
      </c>
      <c r="M544" s="14" t="n">
        <f aca="false">IF(H544="SC",0.2,"")</f>
        <v>0.2</v>
      </c>
      <c r="N544" s="15" t="str">
        <f aca="false">IF(H544="???",0.2,"")</f>
        <v/>
      </c>
      <c r="O544" s="40" t="s">
        <v>22</v>
      </c>
      <c r="P544" s="17" t="str">
        <f aca="false">IF(SUM(Q544:AI544)&gt;0,"",IF(SUM(Q544:AI544)=0,IF(O544&gt;0,1,"")))</f>
        <v/>
      </c>
      <c r="Q544" s="16" t="n">
        <f aca="false">IF(O544="🐭 Mouse",2,"")</f>
        <v>2</v>
      </c>
      <c r="R544" s="16" t="str">
        <f aca="false">IF(O544="🕊 Pigeon",7,"")</f>
        <v/>
      </c>
      <c r="S544" s="16" t="str">
        <f aca="false">IF(O544="🐇 Rabbit",6,"")</f>
        <v/>
      </c>
      <c r="T544" s="16" t="str">
        <f aca="false">IF(O544="🍼 Mammal",16,"")</f>
        <v/>
      </c>
      <c r="U544" s="16" t="str">
        <f aca="false">IF(O544="🐀 Rat",1,"")</f>
        <v/>
      </c>
      <c r="V544" s="16" t="str">
        <f aca="false">IF(O544="🐕 Dog",3,"")</f>
        <v/>
      </c>
      <c r="W544" s="16" t="str">
        <f aca="false">IF(O544="🐹 Guinea Pig",8,"")</f>
        <v/>
      </c>
      <c r="X544" s="16" t="str">
        <f aca="false">IF(O544="🐔 Chicken",9,"")</f>
        <v/>
      </c>
      <c r="Y544" s="16" t="str">
        <f aca="false">IF(O544="🐵 Monkey",5,"")</f>
        <v/>
      </c>
      <c r="Z544" s="16" t="str">
        <f aca="false">IF(O544="🐸 Frog",10,"")</f>
        <v/>
      </c>
      <c r="AA544" s="16" t="str">
        <f aca="false">IF(O544="🐈 Cat",4,"")</f>
        <v/>
      </c>
      <c r="AB544" s="16" t="str">
        <f aca="false">IF(O544="Gecko",15,"")</f>
        <v/>
      </c>
      <c r="AC544" s="16" t="str">
        <f aca="false">IF(O544="Skink",14,"")</f>
        <v/>
      </c>
      <c r="AD544" s="16" t="str">
        <f aca="false">IF(O544="🐄 Cattle",17,"")</f>
        <v/>
      </c>
      <c r="AE544" s="16" t="str">
        <f aca="false">IF(O544="🐷 Pig",19,"")</f>
        <v/>
      </c>
      <c r="AF544" s="16" t="str">
        <f aca="false">IF(O544="Squirrel",11,"")</f>
        <v/>
      </c>
      <c r="AG544" s="16" t="str">
        <f aca="false">IF(O544="🐝 Honey Bee",20,"")</f>
        <v/>
      </c>
      <c r="AH544" s="16" t="str">
        <f aca="false">IF(O544="🦆 Duck",12,"")</f>
        <v/>
      </c>
      <c r="AI544" s="16" t="str">
        <f aca="false">IF(O544="🐦 Bird",13,"")</f>
        <v/>
      </c>
      <c r="AJ544" s="41" t="s">
        <v>633</v>
      </c>
      <c r="AK544" s="40" t="s">
        <v>628</v>
      </c>
      <c r="AL544" s="42" t="s">
        <v>318</v>
      </c>
      <c r="AM544" s="40" t="s">
        <v>51</v>
      </c>
      <c r="AN544" s="40"/>
    </row>
    <row r="545" customFormat="false" ht="30" hidden="false" customHeight="true" outlineLevel="0" collapsed="false">
      <c r="A545" s="38" t="s">
        <v>629</v>
      </c>
      <c r="B545" s="38" t="n">
        <v>47</v>
      </c>
      <c r="C545" s="32" t="n">
        <f aca="false">B545+IF(H545="IV",-0.2,IF(H545="IP",-0.1,IF(H545="IM",0.1,IF(H545="SC",0.2,IF(H545="IC (cerebral)",-0.3,0)))))</f>
        <v>47.2</v>
      </c>
      <c r="D545" s="33" t="n">
        <f aca="false">VALUE(MID(AJ545,1,FIND(" ",AJ545)))</f>
        <v>9.2</v>
      </c>
      <c r="E545" s="34" t="n">
        <f aca="false">IF(G545="LD50 (median)",1,IF(G545="LDLo (lowest)",0,IF(G545="LD",-1,"")))</f>
        <v>1</v>
      </c>
      <c r="F545" s="34" t="n">
        <f aca="false">IF(O545="🐀 Rat",1,IF(O545="🐭 Mouse",2,IF(O545="🐕 Dog",3,IF(O545="🐵 Monkey",5,IF(O545="🐈 Cat",4,IF(O545="🐇 Rabbit",6,IF(O545="🕊 Pigeon",7,IF(O545="🐹 Guinea Pig",8,IF(O545="🐔 Chicken",9,IF(O545="🐸 Frog",10,IF(O545="🍼 Mammal",10,0)))))))))))</f>
        <v>2</v>
      </c>
      <c r="G545" s="39" t="s">
        <v>47</v>
      </c>
      <c r="H545" s="39" t="s">
        <v>18</v>
      </c>
      <c r="I545" s="14" t="str">
        <f aca="false">IF(H545="IC",-0.3,"")</f>
        <v/>
      </c>
      <c r="J545" s="14" t="str">
        <f aca="false">IF(H545="IV",-0.2,"")</f>
        <v/>
      </c>
      <c r="K545" s="14" t="str">
        <f aca="false">IF(H545="IP",-0.1,"")</f>
        <v/>
      </c>
      <c r="L545" s="14" t="str">
        <f aca="false">IF(H545="IM",0.1,"")</f>
        <v/>
      </c>
      <c r="M545" s="14" t="n">
        <f aca="false">IF(H545="SC",0.2,"")</f>
        <v>0.2</v>
      </c>
      <c r="N545" s="15" t="str">
        <f aca="false">IF(H545="???",0.2,"")</f>
        <v/>
      </c>
      <c r="O545" s="40" t="s">
        <v>22</v>
      </c>
      <c r="P545" s="17" t="str">
        <f aca="false">IF(SUM(Q545:AI545)&gt;0,"",IF(SUM(Q545:AI545)=0,IF(O545&gt;0,1,"")))</f>
        <v/>
      </c>
      <c r="Q545" s="16" t="n">
        <f aca="false">IF(O545="🐭 Mouse",2,"")</f>
        <v>2</v>
      </c>
      <c r="R545" s="16" t="str">
        <f aca="false">IF(O545="🕊 Pigeon",7,"")</f>
        <v/>
      </c>
      <c r="S545" s="16" t="str">
        <f aca="false">IF(O545="🐇 Rabbit",6,"")</f>
        <v/>
      </c>
      <c r="T545" s="16" t="str">
        <f aca="false">IF(O545="🍼 Mammal",16,"")</f>
        <v/>
      </c>
      <c r="U545" s="16" t="str">
        <f aca="false">IF(O545="🐀 Rat",1,"")</f>
        <v/>
      </c>
      <c r="V545" s="16" t="str">
        <f aca="false">IF(O545="🐕 Dog",3,"")</f>
        <v/>
      </c>
      <c r="W545" s="16" t="str">
        <f aca="false">IF(O545="🐹 Guinea Pig",8,"")</f>
        <v/>
      </c>
      <c r="X545" s="16" t="str">
        <f aca="false">IF(O545="🐔 Chicken",9,"")</f>
        <v/>
      </c>
      <c r="Y545" s="16" t="str">
        <f aca="false">IF(O545="🐵 Monkey",5,"")</f>
        <v/>
      </c>
      <c r="Z545" s="16" t="str">
        <f aca="false">IF(O545="🐸 Frog",10,"")</f>
        <v/>
      </c>
      <c r="AA545" s="16" t="str">
        <f aca="false">IF(O545="🐈 Cat",4,"")</f>
        <v/>
      </c>
      <c r="AB545" s="16" t="str">
        <f aca="false">IF(O545="Gecko",15,"")</f>
        <v/>
      </c>
      <c r="AC545" s="16" t="str">
        <f aca="false">IF(O545="Skink",14,"")</f>
        <v/>
      </c>
      <c r="AD545" s="16" t="str">
        <f aca="false">IF(O545="🐄 Cattle",17,"")</f>
        <v/>
      </c>
      <c r="AE545" s="16" t="str">
        <f aca="false">IF(O545="🐷 Pig",19,"")</f>
        <v/>
      </c>
      <c r="AF545" s="16" t="str">
        <f aca="false">IF(O545="Squirrel",11,"")</f>
        <v/>
      </c>
      <c r="AG545" s="16" t="str">
        <f aca="false">IF(O545="🐝 Honey Bee",20,"")</f>
        <v/>
      </c>
      <c r="AH545" s="16" t="str">
        <f aca="false">IF(O545="🦆 Duck",12,"")</f>
        <v/>
      </c>
      <c r="AI545" s="16" t="str">
        <f aca="false">IF(O545="🐦 Bird",13,"")</f>
        <v/>
      </c>
      <c r="AJ545" s="41" t="s">
        <v>633</v>
      </c>
      <c r="AK545" s="40" t="s">
        <v>634</v>
      </c>
      <c r="AL545" s="42" t="s">
        <v>50</v>
      </c>
      <c r="AM545" s="40" t="s">
        <v>51</v>
      </c>
      <c r="AN545" s="40"/>
    </row>
    <row r="546" customFormat="false" ht="15.75" hidden="false" customHeight="false" outlineLevel="0" collapsed="false">
      <c r="C546" s="32"/>
      <c r="D546" s="33"/>
      <c r="E546" s="34"/>
      <c r="F546" s="34"/>
      <c r="G546" s="0"/>
      <c r="H546" s="0"/>
      <c r="I546" s="14" t="str">
        <f aca="false">IF(H546="IC",-0.3,"")</f>
        <v/>
      </c>
      <c r="J546" s="14" t="str">
        <f aca="false">IF(H546="IV",-0.2,"")</f>
        <v/>
      </c>
      <c r="K546" s="14" t="str">
        <f aca="false">IF(H546="IP",-0.1,"")</f>
        <v/>
      </c>
      <c r="L546" s="14" t="str">
        <f aca="false">IF(H546="IM",0.1,"")</f>
        <v/>
      </c>
      <c r="M546" s="14" t="str">
        <f aca="false">IF(H546="SC",0.2,"")</f>
        <v/>
      </c>
      <c r="N546" s="15" t="str">
        <f aca="false">IF(H546="???",0.2,"")</f>
        <v/>
      </c>
      <c r="O546" s="0"/>
      <c r="P546" s="17" t="str">
        <f aca="false">IF(SUM(Q546:AI546)&gt;0,"",IF(SUM(Q546:AI546)=0,IF(O546&gt;0,1,"")))</f>
        <v/>
      </c>
      <c r="Q546" s="16" t="str">
        <f aca="false">IF(O546="🐭 Mouse",2,"")</f>
        <v/>
      </c>
      <c r="R546" s="16" t="str">
        <f aca="false">IF(O546="🕊 Pigeon",7,"")</f>
        <v/>
      </c>
      <c r="S546" s="16" t="str">
        <f aca="false">IF(O546="🐇 Rabbit",6,"")</f>
        <v/>
      </c>
      <c r="T546" s="16" t="str">
        <f aca="false">IF(O546="🍼 Mammal",16,"")</f>
        <v/>
      </c>
      <c r="U546" s="16" t="str">
        <f aca="false">IF(O546="🐀 Rat",1,"")</f>
        <v/>
      </c>
      <c r="V546" s="16" t="str">
        <f aca="false">IF(O546="🐕 Dog",3,"")</f>
        <v/>
      </c>
      <c r="W546" s="16" t="str">
        <f aca="false">IF(O546="🐹 Guinea Pig",8,"")</f>
        <v/>
      </c>
      <c r="X546" s="16" t="str">
        <f aca="false">IF(O546="🐔 Chicken",9,"")</f>
        <v/>
      </c>
      <c r="Y546" s="16" t="str">
        <f aca="false">IF(O546="🐵 Monkey",5,"")</f>
        <v/>
      </c>
      <c r="Z546" s="16" t="str">
        <f aca="false">IF(O546="🐸 Frog",10,"")</f>
        <v/>
      </c>
      <c r="AA546" s="16" t="str">
        <f aca="false">IF(O546="🐈 Cat",4,"")</f>
        <v/>
      </c>
      <c r="AB546" s="16" t="str">
        <f aca="false">IF(O546="Gecko",15,"")</f>
        <v/>
      </c>
      <c r="AC546" s="16" t="str">
        <f aca="false">IF(O546="Skink",14,"")</f>
        <v/>
      </c>
      <c r="AD546" s="16" t="str">
        <f aca="false">IF(O546="🐄 Cattle",17,"")</f>
        <v/>
      </c>
      <c r="AE546" s="16" t="str">
        <f aca="false">IF(O546="🐷 Pig",19,"")</f>
        <v/>
      </c>
      <c r="AF546" s="16" t="str">
        <f aca="false">IF(O546="Squirrel",11,"")</f>
        <v/>
      </c>
      <c r="AG546" s="16" t="str">
        <f aca="false">IF(O546="🐝 Honey Bee",20,"")</f>
        <v/>
      </c>
      <c r="AH546" s="16" t="str">
        <f aca="false">IF(O546="🦆 Duck",12,"")</f>
        <v/>
      </c>
      <c r="AI546" s="16" t="str">
        <f aca="false">IF(O546="🐦 Bird",13,"")</f>
        <v/>
      </c>
      <c r="AJ546" s="0"/>
      <c r="AK546" s="0"/>
      <c r="AL546" s="0"/>
      <c r="AM546" s="0"/>
      <c r="AN546" s="0"/>
    </row>
    <row r="547" customFormat="false" ht="30" hidden="false" customHeight="true" outlineLevel="0" collapsed="false">
      <c r="A547" s="38" t="s">
        <v>635</v>
      </c>
      <c r="B547" s="38" t="n">
        <v>48</v>
      </c>
      <c r="C547" s="32" t="n">
        <f aca="false">B547+IF(H547="IV",-0.2,IF(H547="IP",-0.1,IF(H547="IM",0.1,IF(H547="SC",0.2,IF(H547="IC (cerebral)",-0.3,0)))))</f>
        <v>47.8</v>
      </c>
      <c r="D547" s="33" t="n">
        <f aca="false">VALUE(MID(AJ547,1,FIND(" ",AJ547)))</f>
        <v>0.18</v>
      </c>
      <c r="E547" s="34" t="n">
        <f aca="false">IF(G547="LD50 (median)",1,IF(G547="LDLo (lowest)",0,IF(G547="LD",-1,"")))</f>
        <v>1</v>
      </c>
      <c r="F547" s="34" t="n">
        <f aca="false">IF(O547="🐀 Rat",1,IF(O547="🐭 Mouse",2,IF(O547="🐕 Dog",3,IF(O547="🐵 Monkey",5,IF(O547="🐈 Cat",4,IF(O547="🐇 Rabbit",6,IF(O547="🕊 Pigeon",7,IF(O547="🐹 Guinea Pig",8,IF(O547="🐔 Chicken",9,IF(O547="🐸 Frog",10,IF(O547="🍼 Mammal",10,0)))))))))))</f>
        <v>1</v>
      </c>
      <c r="G547" s="39" t="s">
        <v>47</v>
      </c>
      <c r="H547" s="39" t="s">
        <v>15</v>
      </c>
      <c r="I547" s="14" t="str">
        <f aca="false">IF(H547="IC",-0.3,"")</f>
        <v/>
      </c>
      <c r="J547" s="14" t="n">
        <f aca="false">IF(H547="IV",-0.2,"")</f>
        <v>-0.2</v>
      </c>
      <c r="K547" s="14" t="str">
        <f aca="false">IF(H547="IP",-0.1,"")</f>
        <v/>
      </c>
      <c r="L547" s="14" t="str">
        <f aca="false">IF(H547="IM",0.1,"")</f>
        <v/>
      </c>
      <c r="M547" s="14" t="str">
        <f aca="false">IF(H547="SC",0.2,"")</f>
        <v/>
      </c>
      <c r="N547" s="15" t="str">
        <f aca="false">IF(H547="???",0.2,"")</f>
        <v/>
      </c>
      <c r="O547" s="40" t="s">
        <v>26</v>
      </c>
      <c r="P547" s="17" t="str">
        <f aca="false">IF(SUM(Q547:AI547)&gt;0,"",IF(SUM(Q547:AI547)=0,IF(O547&gt;0,1,"")))</f>
        <v/>
      </c>
      <c r="Q547" s="16" t="str">
        <f aca="false">IF(O547="🐭 Mouse",2,"")</f>
        <v/>
      </c>
      <c r="R547" s="16" t="str">
        <f aca="false">IF(O547="🕊 Pigeon",7,"")</f>
        <v/>
      </c>
      <c r="S547" s="16" t="str">
        <f aca="false">IF(O547="🐇 Rabbit",6,"")</f>
        <v/>
      </c>
      <c r="T547" s="16" t="str">
        <f aca="false">IF(O547="🍼 Mammal",16,"")</f>
        <v/>
      </c>
      <c r="U547" s="16" t="n">
        <f aca="false">IF(O547="🐀 Rat",1,"")</f>
        <v>1</v>
      </c>
      <c r="V547" s="16" t="str">
        <f aca="false">IF(O547="🐕 Dog",3,"")</f>
        <v/>
      </c>
      <c r="W547" s="16" t="str">
        <f aca="false">IF(O547="🐹 Guinea Pig",8,"")</f>
        <v/>
      </c>
      <c r="X547" s="16" t="str">
        <f aca="false">IF(O547="🐔 Chicken",9,"")</f>
        <v/>
      </c>
      <c r="Y547" s="16" t="str">
        <f aca="false">IF(O547="🐵 Monkey",5,"")</f>
        <v/>
      </c>
      <c r="Z547" s="16" t="str">
        <f aca="false">IF(O547="🐸 Frog",10,"")</f>
        <v/>
      </c>
      <c r="AA547" s="16" t="str">
        <f aca="false">IF(O547="🐈 Cat",4,"")</f>
        <v/>
      </c>
      <c r="AB547" s="16" t="str">
        <f aca="false">IF(O547="Gecko",15,"")</f>
        <v/>
      </c>
      <c r="AC547" s="16" t="str">
        <f aca="false">IF(O547="Skink",14,"")</f>
        <v/>
      </c>
      <c r="AD547" s="16" t="str">
        <f aca="false">IF(O547="🐄 Cattle",17,"")</f>
        <v/>
      </c>
      <c r="AE547" s="16" t="str">
        <f aca="false">IF(O547="🐷 Pig",19,"")</f>
        <v/>
      </c>
      <c r="AF547" s="16" t="str">
        <f aca="false">IF(O547="Squirrel",11,"")</f>
        <v/>
      </c>
      <c r="AG547" s="16" t="str">
        <f aca="false">IF(O547="🐝 Honey Bee",20,"")</f>
        <v/>
      </c>
      <c r="AH547" s="16" t="str">
        <f aca="false">IF(O547="🦆 Duck",12,"")</f>
        <v/>
      </c>
      <c r="AI547" s="16" t="str">
        <f aca="false">IF(O547="🐦 Bird",13,"")</f>
        <v/>
      </c>
      <c r="AJ547" s="41" t="s">
        <v>170</v>
      </c>
      <c r="AK547" s="40" t="s">
        <v>183</v>
      </c>
      <c r="AL547" s="42" t="s">
        <v>50</v>
      </c>
      <c r="AM547" s="40" t="s">
        <v>51</v>
      </c>
      <c r="AN547" s="40"/>
    </row>
    <row r="548" customFormat="false" ht="30" hidden="false" customHeight="true" outlineLevel="0" collapsed="false">
      <c r="A548" s="38" t="s">
        <v>635</v>
      </c>
      <c r="B548" s="38" t="n">
        <v>48</v>
      </c>
      <c r="C548" s="32" t="n">
        <f aca="false">B548+IF(H548="IV",-0.2,IF(H548="IP",-0.1,IF(H548="IM",0.1,IF(H548="SC",0.2,IF(H548="IC (cerebral)",-0.3,0)))))</f>
        <v>47.8</v>
      </c>
      <c r="D548" s="33" t="n">
        <f aca="false">VALUE(MID(AJ548,1,FIND(" ",AJ548)))</f>
        <v>0.272</v>
      </c>
      <c r="E548" s="34" t="n">
        <f aca="false">IF(G548="LD50 (median)",1,IF(G548="LDLo (lowest)",0,IF(G548="LD",-1,"")))</f>
        <v>1</v>
      </c>
      <c r="F548" s="34" t="n">
        <f aca="false">IF(O548="🐀 Rat",1,IF(O548="🐭 Mouse",2,IF(O548="🐕 Dog",3,IF(O548="🐵 Monkey",5,IF(O548="🐈 Cat",4,IF(O548="🐇 Rabbit",6,IF(O548="🕊 Pigeon",7,IF(O548="🐹 Guinea Pig",8,IF(O548="🐔 Chicken",9,IF(O548="🐸 Frog",10,IF(O548="🍼 Mammal",10,0)))))))))))</f>
        <v>2</v>
      </c>
      <c r="G548" s="39" t="s">
        <v>47</v>
      </c>
      <c r="H548" s="39" t="s">
        <v>15</v>
      </c>
      <c r="I548" s="14" t="str">
        <f aca="false">IF(H548="IC",-0.3,"")</f>
        <v/>
      </c>
      <c r="J548" s="14" t="n">
        <f aca="false">IF(H548="IV",-0.2,"")</f>
        <v>-0.2</v>
      </c>
      <c r="K548" s="14" t="str">
        <f aca="false">IF(H548="IP",-0.1,"")</f>
        <v/>
      </c>
      <c r="L548" s="14" t="str">
        <f aca="false">IF(H548="IM",0.1,"")</f>
        <v/>
      </c>
      <c r="M548" s="14" t="str">
        <f aca="false">IF(H548="SC",0.2,"")</f>
        <v/>
      </c>
      <c r="N548" s="15" t="str">
        <f aca="false">IF(H548="???",0.2,"")</f>
        <v/>
      </c>
      <c r="O548" s="40" t="s">
        <v>22</v>
      </c>
      <c r="P548" s="17" t="str">
        <f aca="false">IF(SUM(Q548:AI548)&gt;0,"",IF(SUM(Q548:AI548)=0,IF(O548&gt;0,1,"")))</f>
        <v/>
      </c>
      <c r="Q548" s="16" t="n">
        <f aca="false">IF(O548="🐭 Mouse",2,"")</f>
        <v>2</v>
      </c>
      <c r="R548" s="16" t="str">
        <f aca="false">IF(O548="🕊 Pigeon",7,"")</f>
        <v/>
      </c>
      <c r="S548" s="16" t="str">
        <f aca="false">IF(O548="🐇 Rabbit",6,"")</f>
        <v/>
      </c>
      <c r="T548" s="16" t="str">
        <f aca="false">IF(O548="🍼 Mammal",16,"")</f>
        <v/>
      </c>
      <c r="U548" s="16" t="str">
        <f aca="false">IF(O548="🐀 Rat",1,"")</f>
        <v/>
      </c>
      <c r="V548" s="16" t="str">
        <f aca="false">IF(O548="🐕 Dog",3,"")</f>
        <v/>
      </c>
      <c r="W548" s="16" t="str">
        <f aca="false">IF(O548="🐹 Guinea Pig",8,"")</f>
        <v/>
      </c>
      <c r="X548" s="16" t="str">
        <f aca="false">IF(O548="🐔 Chicken",9,"")</f>
        <v/>
      </c>
      <c r="Y548" s="16" t="str">
        <f aca="false">IF(O548="🐵 Monkey",5,"")</f>
        <v/>
      </c>
      <c r="Z548" s="16" t="str">
        <f aca="false">IF(O548="🐸 Frog",10,"")</f>
        <v/>
      </c>
      <c r="AA548" s="16" t="str">
        <f aca="false">IF(O548="🐈 Cat",4,"")</f>
        <v/>
      </c>
      <c r="AB548" s="16" t="str">
        <f aca="false">IF(O548="Gecko",15,"")</f>
        <v/>
      </c>
      <c r="AC548" s="16" t="str">
        <f aca="false">IF(O548="Skink",14,"")</f>
        <v/>
      </c>
      <c r="AD548" s="16" t="str">
        <f aca="false">IF(O548="🐄 Cattle",17,"")</f>
        <v/>
      </c>
      <c r="AE548" s="16" t="str">
        <f aca="false">IF(O548="🐷 Pig",19,"")</f>
        <v/>
      </c>
      <c r="AF548" s="16" t="str">
        <f aca="false">IF(O548="Squirrel",11,"")</f>
        <v/>
      </c>
      <c r="AG548" s="16" t="str">
        <f aca="false">IF(O548="🐝 Honey Bee",20,"")</f>
        <v/>
      </c>
      <c r="AH548" s="16" t="str">
        <f aca="false">IF(O548="🦆 Duck",12,"")</f>
        <v/>
      </c>
      <c r="AI548" s="16" t="str">
        <f aca="false">IF(O548="🐦 Bird",13,"")</f>
        <v/>
      </c>
      <c r="AJ548" s="41" t="s">
        <v>636</v>
      </c>
      <c r="AK548" s="40" t="s">
        <v>397</v>
      </c>
      <c r="AL548" s="42" t="s">
        <v>50</v>
      </c>
      <c r="AM548" s="40" t="s">
        <v>51</v>
      </c>
      <c r="AN548" s="40"/>
    </row>
    <row r="549" customFormat="false" ht="30" hidden="false" customHeight="true" outlineLevel="0" collapsed="false">
      <c r="A549" s="38" t="s">
        <v>635</v>
      </c>
      <c r="B549" s="38" t="n">
        <v>48</v>
      </c>
      <c r="C549" s="32" t="n">
        <f aca="false">B549+IF(H549="IV",-0.2,IF(H549="IP",-0.1,IF(H549="IM",0.1,IF(H549="SC",0.2,IF(H549="IC (cerebral)",-0.3,0)))))</f>
        <v>47.9</v>
      </c>
      <c r="D549" s="33" t="n">
        <f aca="false">VALUE(MID(AJ549,1,FIND(" ",AJ549)))</f>
        <v>0.43</v>
      </c>
      <c r="E549" s="34" t="n">
        <f aca="false">IF(G549="LD50 (median)",1,IF(G549="LDLo (lowest)",0,IF(G549="LD",-1,"")))</f>
        <v>1</v>
      </c>
      <c r="F549" s="34" t="n">
        <f aca="false">IF(O549="🐀 Rat",1,IF(O549="🐭 Mouse",2,IF(O549="🐕 Dog",3,IF(O549="🐵 Monkey",5,IF(O549="🐈 Cat",4,IF(O549="🐇 Rabbit",6,IF(O549="🕊 Pigeon",7,IF(O549="🐹 Guinea Pig",8,IF(O549="🐔 Chicken",9,IF(O549="🐸 Frog",10,IF(O549="🍼 Mammal",10,0)))))))))))</f>
        <v>1</v>
      </c>
      <c r="G549" s="39" t="s">
        <v>47</v>
      </c>
      <c r="H549" s="39" t="s">
        <v>16</v>
      </c>
      <c r="I549" s="14" t="str">
        <f aca="false">IF(H549="IC",-0.3,"")</f>
        <v/>
      </c>
      <c r="J549" s="14" t="str">
        <f aca="false">IF(H549="IV",-0.2,"")</f>
        <v/>
      </c>
      <c r="K549" s="14" t="n">
        <f aca="false">IF(H549="IP",-0.1,"")</f>
        <v>-0.1</v>
      </c>
      <c r="L549" s="14" t="str">
        <f aca="false">IF(H549="IM",0.1,"")</f>
        <v/>
      </c>
      <c r="M549" s="14" t="str">
        <f aca="false">IF(H549="SC",0.2,"")</f>
        <v/>
      </c>
      <c r="N549" s="15" t="str">
        <f aca="false">IF(H549="???",0.2,"")</f>
        <v/>
      </c>
      <c r="O549" s="40" t="s">
        <v>26</v>
      </c>
      <c r="P549" s="17" t="str">
        <f aca="false">IF(SUM(Q549:AI549)&gt;0,"",IF(SUM(Q549:AI549)=0,IF(O549&gt;0,1,"")))</f>
        <v/>
      </c>
      <c r="Q549" s="16" t="str">
        <f aca="false">IF(O549="🐭 Mouse",2,"")</f>
        <v/>
      </c>
      <c r="R549" s="16" t="str">
        <f aca="false">IF(O549="🕊 Pigeon",7,"")</f>
        <v/>
      </c>
      <c r="S549" s="16" t="str">
        <f aca="false">IF(O549="🐇 Rabbit",6,"")</f>
        <v/>
      </c>
      <c r="T549" s="16" t="str">
        <f aca="false">IF(O549="🍼 Mammal",16,"")</f>
        <v/>
      </c>
      <c r="U549" s="16" t="n">
        <f aca="false">IF(O549="🐀 Rat",1,"")</f>
        <v>1</v>
      </c>
      <c r="V549" s="16" t="str">
        <f aca="false">IF(O549="🐕 Dog",3,"")</f>
        <v/>
      </c>
      <c r="W549" s="16" t="str">
        <f aca="false">IF(O549="🐹 Guinea Pig",8,"")</f>
        <v/>
      </c>
      <c r="X549" s="16" t="str">
        <f aca="false">IF(O549="🐔 Chicken",9,"")</f>
        <v/>
      </c>
      <c r="Y549" s="16" t="str">
        <f aca="false">IF(O549="🐵 Monkey",5,"")</f>
        <v/>
      </c>
      <c r="Z549" s="16" t="str">
        <f aca="false">IF(O549="🐸 Frog",10,"")</f>
        <v/>
      </c>
      <c r="AA549" s="16" t="str">
        <f aca="false">IF(O549="🐈 Cat",4,"")</f>
        <v/>
      </c>
      <c r="AB549" s="16" t="str">
        <f aca="false">IF(O549="Gecko",15,"")</f>
        <v/>
      </c>
      <c r="AC549" s="16" t="str">
        <f aca="false">IF(O549="Skink",14,"")</f>
        <v/>
      </c>
      <c r="AD549" s="16" t="str">
        <f aca="false">IF(O549="🐄 Cattle",17,"")</f>
        <v/>
      </c>
      <c r="AE549" s="16" t="str">
        <f aca="false">IF(O549="🐷 Pig",19,"")</f>
        <v/>
      </c>
      <c r="AF549" s="16" t="str">
        <f aca="false">IF(O549="Squirrel",11,"")</f>
        <v/>
      </c>
      <c r="AG549" s="16" t="str">
        <f aca="false">IF(O549="🐝 Honey Bee",20,"")</f>
        <v/>
      </c>
      <c r="AH549" s="16" t="str">
        <f aca="false">IF(O549="🦆 Duck",12,"")</f>
        <v/>
      </c>
      <c r="AI549" s="16" t="str">
        <f aca="false">IF(O549="🐦 Bird",13,"")</f>
        <v/>
      </c>
      <c r="AJ549" s="41" t="s">
        <v>464</v>
      </c>
      <c r="AK549" s="40" t="s">
        <v>183</v>
      </c>
      <c r="AL549" s="42" t="s">
        <v>50</v>
      </c>
      <c r="AM549" s="40" t="s">
        <v>51</v>
      </c>
      <c r="AN549" s="40"/>
    </row>
    <row r="550" customFormat="false" ht="30" hidden="false" customHeight="true" outlineLevel="0" collapsed="false">
      <c r="A550" s="38" t="s">
        <v>635</v>
      </c>
      <c r="B550" s="38" t="n">
        <v>48</v>
      </c>
      <c r="C550" s="32" t="n">
        <f aca="false">B550+IF(H550="IV",-0.2,IF(H550="IP",-0.1,IF(H550="IM",0.1,IF(H550="SC",0.2,IF(H550="IC (cerebral)",-0.3,0)))))</f>
        <v>48.1</v>
      </c>
      <c r="D550" s="33" t="n">
        <f aca="false">VALUE(MID(AJ550,1,FIND(" ",AJ550)))</f>
        <v>0.43</v>
      </c>
      <c r="E550" s="34" t="n">
        <f aca="false">IF(G550="LD50 (median)",1,IF(G550="LDLo (lowest)",0,IF(G550="LD",-1,"")))</f>
        <v>1</v>
      </c>
      <c r="F550" s="34" t="n">
        <f aca="false">IF(O550="🐀 Rat",1,IF(O550="🐭 Mouse",2,IF(O550="🐕 Dog",3,IF(O550="🐵 Monkey",5,IF(O550="🐈 Cat",4,IF(O550="🐇 Rabbit",6,IF(O550="🕊 Pigeon",7,IF(O550="🐹 Guinea Pig",8,IF(O550="🐔 Chicken",9,IF(O550="🐸 Frog",10,IF(O550="🍼 Mammal",10,0)))))))))))</f>
        <v>1</v>
      </c>
      <c r="G550" s="39" t="s">
        <v>47</v>
      </c>
      <c r="H550" s="39" t="s">
        <v>17</v>
      </c>
      <c r="I550" s="14" t="str">
        <f aca="false">IF(H550="IC",-0.3,"")</f>
        <v/>
      </c>
      <c r="J550" s="14" t="str">
        <f aca="false">IF(H550="IV",-0.2,"")</f>
        <v/>
      </c>
      <c r="K550" s="14" t="str">
        <f aca="false">IF(H550="IP",-0.1,"")</f>
        <v/>
      </c>
      <c r="L550" s="14" t="n">
        <f aca="false">IF(H550="IM",0.1,"")</f>
        <v>0.1</v>
      </c>
      <c r="M550" s="14" t="str">
        <f aca="false">IF(H550="SC",0.2,"")</f>
        <v/>
      </c>
      <c r="N550" s="15" t="str">
        <f aca="false">IF(H550="???",0.2,"")</f>
        <v/>
      </c>
      <c r="O550" s="40" t="s">
        <v>26</v>
      </c>
      <c r="P550" s="17" t="str">
        <f aca="false">IF(SUM(Q550:AI550)&gt;0,"",IF(SUM(Q550:AI550)=0,IF(O550&gt;0,1,"")))</f>
        <v/>
      </c>
      <c r="Q550" s="16" t="str">
        <f aca="false">IF(O550="🐭 Mouse",2,"")</f>
        <v/>
      </c>
      <c r="R550" s="16" t="str">
        <f aca="false">IF(O550="🕊 Pigeon",7,"")</f>
        <v/>
      </c>
      <c r="S550" s="16" t="str">
        <f aca="false">IF(O550="🐇 Rabbit",6,"")</f>
        <v/>
      </c>
      <c r="T550" s="16" t="str">
        <f aca="false">IF(O550="🍼 Mammal",16,"")</f>
        <v/>
      </c>
      <c r="U550" s="16" t="n">
        <f aca="false">IF(O550="🐀 Rat",1,"")</f>
        <v>1</v>
      </c>
      <c r="V550" s="16" t="str">
        <f aca="false">IF(O550="🐕 Dog",3,"")</f>
        <v/>
      </c>
      <c r="W550" s="16" t="str">
        <f aca="false">IF(O550="🐹 Guinea Pig",8,"")</f>
        <v/>
      </c>
      <c r="X550" s="16" t="str">
        <f aca="false">IF(O550="🐔 Chicken",9,"")</f>
        <v/>
      </c>
      <c r="Y550" s="16" t="str">
        <f aca="false">IF(O550="🐵 Monkey",5,"")</f>
        <v/>
      </c>
      <c r="Z550" s="16" t="str">
        <f aca="false">IF(O550="🐸 Frog",10,"")</f>
        <v/>
      </c>
      <c r="AA550" s="16" t="str">
        <f aca="false">IF(O550="🐈 Cat",4,"")</f>
        <v/>
      </c>
      <c r="AB550" s="16" t="str">
        <f aca="false">IF(O550="Gecko",15,"")</f>
        <v/>
      </c>
      <c r="AC550" s="16" t="str">
        <f aca="false">IF(O550="Skink",14,"")</f>
        <v/>
      </c>
      <c r="AD550" s="16" t="str">
        <f aca="false">IF(O550="🐄 Cattle",17,"")</f>
        <v/>
      </c>
      <c r="AE550" s="16" t="str">
        <f aca="false">IF(O550="🐷 Pig",19,"")</f>
        <v/>
      </c>
      <c r="AF550" s="16" t="str">
        <f aca="false">IF(O550="Squirrel",11,"")</f>
        <v/>
      </c>
      <c r="AG550" s="16" t="str">
        <f aca="false">IF(O550="🐝 Honey Bee",20,"")</f>
        <v/>
      </c>
      <c r="AH550" s="16" t="str">
        <f aca="false">IF(O550="🦆 Duck",12,"")</f>
        <v/>
      </c>
      <c r="AI550" s="16" t="str">
        <f aca="false">IF(O550="🐦 Bird",13,"")</f>
        <v/>
      </c>
      <c r="AJ550" s="41" t="s">
        <v>464</v>
      </c>
      <c r="AK550" s="40" t="s">
        <v>183</v>
      </c>
      <c r="AL550" s="42" t="s">
        <v>50</v>
      </c>
      <c r="AM550" s="40" t="s">
        <v>51</v>
      </c>
      <c r="AN550" s="40"/>
    </row>
    <row r="551" customFormat="false" ht="30" hidden="false" customHeight="true" outlineLevel="0" collapsed="false">
      <c r="A551" s="38" t="s">
        <v>635</v>
      </c>
      <c r="B551" s="38" t="n">
        <v>48</v>
      </c>
      <c r="C551" s="32" t="n">
        <f aca="false">B551+IF(H551="IV",-0.2,IF(H551="IP",-0.1,IF(H551="IM",0.1,IF(H551="SC",0.2,IF(H551="IC (cerebral)",-0.3,0)))))</f>
        <v>48.2</v>
      </c>
      <c r="D551" s="33" t="n">
        <f aca="false">VALUE(MID(AJ551,1,FIND(" ",AJ551)))</f>
        <v>0.45</v>
      </c>
      <c r="E551" s="34" t="n">
        <f aca="false">IF(G551="LD50 (median)",1,IF(G551="LDLo (lowest)",0,IF(G551="LD",-1,"")))</f>
        <v>1</v>
      </c>
      <c r="F551" s="34" t="n">
        <f aca="false">IF(O551="🐀 Rat",1,IF(O551="🐭 Mouse",2,IF(O551="🐕 Dog",3,IF(O551="🐵 Monkey",5,IF(O551="🐈 Cat",4,IF(O551="🐇 Rabbit",6,IF(O551="🕊 Pigeon",7,IF(O551="🐹 Guinea Pig",8,IF(O551="🐔 Chicken",9,IF(O551="🐸 Frog",10,IF(O551="🍼 Mammal",10,0)))))))))))</f>
        <v>2</v>
      </c>
      <c r="G551" s="39" t="s">
        <v>47</v>
      </c>
      <c r="H551" s="39" t="s">
        <v>18</v>
      </c>
      <c r="I551" s="14" t="str">
        <f aca="false">IF(H551="IC",-0.3,"")</f>
        <v/>
      </c>
      <c r="J551" s="14" t="str">
        <f aca="false">IF(H551="IV",-0.2,"")</f>
        <v/>
      </c>
      <c r="K551" s="14" t="str">
        <f aca="false">IF(H551="IP",-0.1,"")</f>
        <v/>
      </c>
      <c r="L551" s="14" t="str">
        <f aca="false">IF(H551="IM",0.1,"")</f>
        <v/>
      </c>
      <c r="M551" s="14" t="n">
        <f aca="false">IF(H551="SC",0.2,"")</f>
        <v>0.2</v>
      </c>
      <c r="N551" s="15" t="str">
        <f aca="false">IF(H551="???",0.2,"")</f>
        <v/>
      </c>
      <c r="O551" s="40" t="s">
        <v>22</v>
      </c>
      <c r="P551" s="17" t="str">
        <f aca="false">IF(SUM(Q551:AI551)&gt;0,"",IF(SUM(Q551:AI551)=0,IF(O551&gt;0,1,"")))</f>
        <v/>
      </c>
      <c r="Q551" s="16" t="n">
        <f aca="false">IF(O551="🐭 Mouse",2,"")</f>
        <v>2</v>
      </c>
      <c r="R551" s="16" t="str">
        <f aca="false">IF(O551="🕊 Pigeon",7,"")</f>
        <v/>
      </c>
      <c r="S551" s="16" t="str">
        <f aca="false">IF(O551="🐇 Rabbit",6,"")</f>
        <v/>
      </c>
      <c r="T551" s="16" t="str">
        <f aca="false">IF(O551="🍼 Mammal",16,"")</f>
        <v/>
      </c>
      <c r="U551" s="16" t="str">
        <f aca="false">IF(O551="🐀 Rat",1,"")</f>
        <v/>
      </c>
      <c r="V551" s="16" t="str">
        <f aca="false">IF(O551="🐕 Dog",3,"")</f>
        <v/>
      </c>
      <c r="W551" s="16" t="str">
        <f aca="false">IF(O551="🐹 Guinea Pig",8,"")</f>
        <v/>
      </c>
      <c r="X551" s="16" t="str">
        <f aca="false">IF(O551="🐔 Chicken",9,"")</f>
        <v/>
      </c>
      <c r="Y551" s="16" t="str">
        <f aca="false">IF(O551="🐵 Monkey",5,"")</f>
        <v/>
      </c>
      <c r="Z551" s="16" t="str">
        <f aca="false">IF(O551="🐸 Frog",10,"")</f>
        <v/>
      </c>
      <c r="AA551" s="16" t="str">
        <f aca="false">IF(O551="🐈 Cat",4,"")</f>
        <v/>
      </c>
      <c r="AB551" s="16" t="str">
        <f aca="false">IF(O551="Gecko",15,"")</f>
        <v/>
      </c>
      <c r="AC551" s="16" t="str">
        <f aca="false">IF(O551="Skink",14,"")</f>
        <v/>
      </c>
      <c r="AD551" s="16" t="str">
        <f aca="false">IF(O551="🐄 Cattle",17,"")</f>
        <v/>
      </c>
      <c r="AE551" s="16" t="str">
        <f aca="false">IF(O551="🐷 Pig",19,"")</f>
        <v/>
      </c>
      <c r="AF551" s="16" t="str">
        <f aca="false">IF(O551="Squirrel",11,"")</f>
        <v/>
      </c>
      <c r="AG551" s="16" t="str">
        <f aca="false">IF(O551="🐝 Honey Bee",20,"")</f>
        <v/>
      </c>
      <c r="AH551" s="16" t="str">
        <f aca="false">IF(O551="🦆 Duck",12,"")</f>
        <v/>
      </c>
      <c r="AI551" s="16" t="str">
        <f aca="false">IF(O551="🐦 Bird",13,"")</f>
        <v/>
      </c>
      <c r="AJ551" s="41" t="s">
        <v>220</v>
      </c>
      <c r="AK551" s="40" t="s">
        <v>221</v>
      </c>
      <c r="AL551" s="42" t="s">
        <v>50</v>
      </c>
      <c r="AM551" s="40" t="s">
        <v>51</v>
      </c>
      <c r="AN551" s="40"/>
    </row>
    <row r="552" customFormat="false" ht="30" hidden="false" customHeight="true" outlineLevel="0" collapsed="false">
      <c r="A552" s="38" t="s">
        <v>635</v>
      </c>
      <c r="B552" s="38" t="n">
        <v>48</v>
      </c>
      <c r="C552" s="32" t="n">
        <f aca="false">B552+IF(H552="IV",-0.2,IF(H552="IP",-0.1,IF(H552="IM",0.1,IF(H552="SC",0.2,IF(H552="IC (cerebral)",-0.3,0)))))</f>
        <v>48.2</v>
      </c>
      <c r="D552" s="33" t="n">
        <f aca="false">VALUE(MID(AJ552,1,FIND(" ",AJ552)))</f>
        <v>1</v>
      </c>
      <c r="E552" s="34" t="n">
        <f aca="false">IF(G552="LD50 (median)",1,IF(G552="LDLo (lowest)",0,IF(G552="LD",-1,"")))</f>
        <v>1</v>
      </c>
      <c r="F552" s="34" t="n">
        <f aca="false">IF(O552="🐀 Rat",1,IF(O552="🐭 Mouse",2,IF(O552="🐕 Dog",3,IF(O552="🐵 Monkey",5,IF(O552="🐈 Cat",4,IF(O552="🐇 Rabbit",6,IF(O552="🕊 Pigeon",7,IF(O552="🐹 Guinea Pig",8,IF(O552="🐔 Chicken",9,IF(O552="🐸 Frog",10,IF(O552="🍼 Mammal",10,0)))))))))))</f>
        <v>2</v>
      </c>
      <c r="G552" s="39" t="s">
        <v>47</v>
      </c>
      <c r="H552" s="39" t="s">
        <v>18</v>
      </c>
      <c r="I552" s="14" t="str">
        <f aca="false">IF(H552="IC",-0.3,"")</f>
        <v/>
      </c>
      <c r="J552" s="14" t="str">
        <f aca="false">IF(H552="IV",-0.2,"")</f>
        <v/>
      </c>
      <c r="K552" s="14" t="str">
        <f aca="false">IF(H552="IP",-0.1,"")</f>
        <v/>
      </c>
      <c r="L552" s="14" t="str">
        <f aca="false">IF(H552="IM",0.1,"")</f>
        <v/>
      </c>
      <c r="M552" s="14" t="n">
        <f aca="false">IF(H552="SC",0.2,"")</f>
        <v>0.2</v>
      </c>
      <c r="N552" s="15" t="str">
        <f aca="false">IF(H552="???",0.2,"")</f>
        <v/>
      </c>
      <c r="O552" s="40" t="s">
        <v>22</v>
      </c>
      <c r="P552" s="17" t="str">
        <f aca="false">IF(SUM(Q552:AI552)&gt;0,"",IF(SUM(Q552:AI552)=0,IF(O552&gt;0,1,"")))</f>
        <v/>
      </c>
      <c r="Q552" s="16" t="n">
        <f aca="false">IF(O552="🐭 Mouse",2,"")</f>
        <v>2</v>
      </c>
      <c r="R552" s="16" t="str">
        <f aca="false">IF(O552="🕊 Pigeon",7,"")</f>
        <v/>
      </c>
      <c r="S552" s="16" t="str">
        <f aca="false">IF(O552="🐇 Rabbit",6,"")</f>
        <v/>
      </c>
      <c r="T552" s="16" t="str">
        <f aca="false">IF(O552="🍼 Mammal",16,"")</f>
        <v/>
      </c>
      <c r="U552" s="16" t="str">
        <f aca="false">IF(O552="🐀 Rat",1,"")</f>
        <v/>
      </c>
      <c r="V552" s="16" t="str">
        <f aca="false">IF(O552="🐕 Dog",3,"")</f>
        <v/>
      </c>
      <c r="W552" s="16" t="str">
        <f aca="false">IF(O552="🐹 Guinea Pig",8,"")</f>
        <v/>
      </c>
      <c r="X552" s="16" t="str">
        <f aca="false">IF(O552="🐔 Chicken",9,"")</f>
        <v/>
      </c>
      <c r="Y552" s="16" t="str">
        <f aca="false">IF(O552="🐵 Monkey",5,"")</f>
        <v/>
      </c>
      <c r="Z552" s="16" t="str">
        <f aca="false">IF(O552="🐸 Frog",10,"")</f>
        <v/>
      </c>
      <c r="AA552" s="16" t="str">
        <f aca="false">IF(O552="🐈 Cat",4,"")</f>
        <v/>
      </c>
      <c r="AB552" s="16" t="str">
        <f aca="false">IF(O552="Gecko",15,"")</f>
        <v/>
      </c>
      <c r="AC552" s="16" t="str">
        <f aca="false">IF(O552="Skink",14,"")</f>
        <v/>
      </c>
      <c r="AD552" s="16" t="str">
        <f aca="false">IF(O552="🐄 Cattle",17,"")</f>
        <v/>
      </c>
      <c r="AE552" s="16" t="str">
        <f aca="false">IF(O552="🐷 Pig",19,"")</f>
        <v/>
      </c>
      <c r="AF552" s="16" t="str">
        <f aca="false">IF(O552="Squirrel",11,"")</f>
        <v/>
      </c>
      <c r="AG552" s="16" t="str">
        <f aca="false">IF(O552="🐝 Honey Bee",20,"")</f>
        <v/>
      </c>
      <c r="AH552" s="16" t="str">
        <f aca="false">IF(O552="🦆 Duck",12,"")</f>
        <v/>
      </c>
      <c r="AI552" s="16" t="str">
        <f aca="false">IF(O552="🐦 Bird",13,"")</f>
        <v/>
      </c>
      <c r="AJ552" s="41" t="s">
        <v>129</v>
      </c>
      <c r="AK552" s="40" t="s">
        <v>637</v>
      </c>
      <c r="AL552" s="42" t="s">
        <v>50</v>
      </c>
      <c r="AM552" s="40" t="s">
        <v>51</v>
      </c>
      <c r="AN552" s="40"/>
    </row>
    <row r="553" customFormat="false" ht="30" hidden="false" customHeight="true" outlineLevel="0" collapsed="false">
      <c r="A553" s="38" t="s">
        <v>635</v>
      </c>
      <c r="B553" s="38" t="n">
        <v>48</v>
      </c>
      <c r="C553" s="32" t="n">
        <f aca="false">B553+IF(H553="IV",-0.2,IF(H553="IP",-0.1,IF(H553="IM",0.1,IF(H553="SC",0.2,IF(H553="IC (cerebral)",-0.3,0)))))</f>
        <v>47.9</v>
      </c>
      <c r="D553" s="33" t="n">
        <f aca="false">VALUE(MID(AJ553,1,FIND(" ",AJ553)))</f>
        <v>2</v>
      </c>
      <c r="E553" s="34" t="n">
        <f aca="false">IF(G553="LD50 (median)",1,IF(G553="LDLo (lowest)",0,IF(G553="LD",-1,"")))</f>
        <v>1</v>
      </c>
      <c r="F553" s="34" t="n">
        <f aca="false">IF(O553="🐀 Rat",1,IF(O553="🐭 Mouse",2,IF(O553="🐕 Dog",3,IF(O553="🐵 Monkey",5,IF(O553="🐈 Cat",4,IF(O553="🐇 Rabbit",6,IF(O553="🕊 Pigeon",7,IF(O553="🐹 Guinea Pig",8,IF(O553="🐔 Chicken",9,IF(O553="🐸 Frog",10,IF(O553="🍼 Mammal",10,0)))))))))))</f>
        <v>2</v>
      </c>
      <c r="G553" s="39" t="s">
        <v>47</v>
      </c>
      <c r="H553" s="39" t="s">
        <v>16</v>
      </c>
      <c r="I553" s="14" t="str">
        <f aca="false">IF(H553="IC",-0.3,"")</f>
        <v/>
      </c>
      <c r="J553" s="14" t="str">
        <f aca="false">IF(H553="IV",-0.2,"")</f>
        <v/>
      </c>
      <c r="K553" s="14" t="n">
        <f aca="false">IF(H553="IP",-0.1,"")</f>
        <v>-0.1</v>
      </c>
      <c r="L553" s="14" t="str">
        <f aca="false">IF(H553="IM",0.1,"")</f>
        <v/>
      </c>
      <c r="M553" s="14" t="str">
        <f aca="false">IF(H553="SC",0.2,"")</f>
        <v/>
      </c>
      <c r="N553" s="15" t="str">
        <f aca="false">IF(H553="???",0.2,"")</f>
        <v/>
      </c>
      <c r="O553" s="40" t="s">
        <v>22</v>
      </c>
      <c r="P553" s="17" t="str">
        <f aca="false">IF(SUM(Q553:AI553)&gt;0,"",IF(SUM(Q553:AI553)=0,IF(O553&gt;0,1,"")))</f>
        <v/>
      </c>
      <c r="Q553" s="16" t="n">
        <f aca="false">IF(O553="🐭 Mouse",2,"")</f>
        <v>2</v>
      </c>
      <c r="R553" s="16" t="str">
        <f aca="false">IF(O553="🕊 Pigeon",7,"")</f>
        <v/>
      </c>
      <c r="S553" s="16" t="str">
        <f aca="false">IF(O553="🐇 Rabbit",6,"")</f>
        <v/>
      </c>
      <c r="T553" s="16" t="str">
        <f aca="false">IF(O553="🍼 Mammal",16,"")</f>
        <v/>
      </c>
      <c r="U553" s="16" t="str">
        <f aca="false">IF(O553="🐀 Rat",1,"")</f>
        <v/>
      </c>
      <c r="V553" s="16" t="str">
        <f aca="false">IF(O553="🐕 Dog",3,"")</f>
        <v/>
      </c>
      <c r="W553" s="16" t="str">
        <f aca="false">IF(O553="🐹 Guinea Pig",8,"")</f>
        <v/>
      </c>
      <c r="X553" s="16" t="str">
        <f aca="false">IF(O553="🐔 Chicken",9,"")</f>
        <v/>
      </c>
      <c r="Y553" s="16" t="str">
        <f aca="false">IF(O553="🐵 Monkey",5,"")</f>
        <v/>
      </c>
      <c r="Z553" s="16" t="str">
        <f aca="false">IF(O553="🐸 Frog",10,"")</f>
        <v/>
      </c>
      <c r="AA553" s="16" t="str">
        <f aca="false">IF(O553="🐈 Cat",4,"")</f>
        <v/>
      </c>
      <c r="AB553" s="16" t="str">
        <f aca="false">IF(O553="Gecko",15,"")</f>
        <v/>
      </c>
      <c r="AC553" s="16" t="str">
        <f aca="false">IF(O553="Skink",14,"")</f>
        <v/>
      </c>
      <c r="AD553" s="16" t="str">
        <f aca="false">IF(O553="🐄 Cattle",17,"")</f>
        <v/>
      </c>
      <c r="AE553" s="16" t="str">
        <f aca="false">IF(O553="🐷 Pig",19,"")</f>
        <v/>
      </c>
      <c r="AF553" s="16" t="str">
        <f aca="false">IF(O553="Squirrel",11,"")</f>
        <v/>
      </c>
      <c r="AG553" s="16" t="str">
        <f aca="false">IF(O553="🐝 Honey Bee",20,"")</f>
        <v/>
      </c>
      <c r="AH553" s="16" t="str">
        <f aca="false">IF(O553="🦆 Duck",12,"")</f>
        <v/>
      </c>
      <c r="AI553" s="16" t="str">
        <f aca="false">IF(O553="🐦 Bird",13,"")</f>
        <v/>
      </c>
      <c r="AJ553" s="41" t="s">
        <v>112</v>
      </c>
      <c r="AK553" s="40" t="s">
        <v>183</v>
      </c>
      <c r="AL553" s="42" t="s">
        <v>50</v>
      </c>
      <c r="AM553" s="40" t="s">
        <v>51</v>
      </c>
      <c r="AN553" s="40"/>
    </row>
    <row r="554" customFormat="false" ht="30" hidden="false" customHeight="true" outlineLevel="0" collapsed="false">
      <c r="A554" s="38" t="s">
        <v>635</v>
      </c>
      <c r="B554" s="38" t="n">
        <v>48</v>
      </c>
      <c r="C554" s="32" t="n">
        <f aca="false">B554+IF(H554="IV",-0.2,IF(H554="IP",-0.1,IF(H554="IM",0.1,IF(H554="SC",0.2,IF(H554="IC (cerebral)",-0.3,0)))))</f>
        <v>48.1</v>
      </c>
      <c r="D554" s="33" t="n">
        <f aca="false">VALUE(MID(AJ554,1,FIND(" ",AJ554)))</f>
        <v>3.3</v>
      </c>
      <c r="E554" s="34" t="n">
        <f aca="false">IF(G554="LD50 (median)",1,IF(G554="LDLo (lowest)",0,IF(G554="LD",-1,"")))</f>
        <v>1</v>
      </c>
      <c r="F554" s="34" t="n">
        <f aca="false">IF(O554="🐀 Rat",1,IF(O554="🐭 Mouse",2,IF(O554="🐕 Dog",3,IF(O554="🐵 Monkey",5,IF(O554="🐈 Cat",4,IF(O554="🐇 Rabbit",6,IF(O554="🕊 Pigeon",7,IF(O554="🐹 Guinea Pig",8,IF(O554="🐔 Chicken",9,IF(O554="🐸 Frog",10,IF(O554="🍼 Mammal",10,0)))))))))))</f>
        <v>2</v>
      </c>
      <c r="G554" s="39" t="s">
        <v>47</v>
      </c>
      <c r="H554" s="39" t="s">
        <v>17</v>
      </c>
      <c r="I554" s="14" t="str">
        <f aca="false">IF(H554="IC",-0.3,"")</f>
        <v/>
      </c>
      <c r="J554" s="14" t="str">
        <f aca="false">IF(H554="IV",-0.2,"")</f>
        <v/>
      </c>
      <c r="K554" s="14" t="str">
        <f aca="false">IF(H554="IP",-0.1,"")</f>
        <v/>
      </c>
      <c r="L554" s="14" t="n">
        <f aca="false">IF(H554="IM",0.1,"")</f>
        <v>0.1</v>
      </c>
      <c r="M554" s="14" t="str">
        <f aca="false">IF(H554="SC",0.2,"")</f>
        <v/>
      </c>
      <c r="N554" s="15" t="str">
        <f aca="false">IF(H554="???",0.2,"")</f>
        <v/>
      </c>
      <c r="O554" s="40" t="s">
        <v>22</v>
      </c>
      <c r="P554" s="17" t="str">
        <f aca="false">IF(SUM(Q554:AI554)&gt;0,"",IF(SUM(Q554:AI554)=0,IF(O554&gt;0,1,"")))</f>
        <v/>
      </c>
      <c r="Q554" s="16" t="n">
        <f aca="false">IF(O554="🐭 Mouse",2,"")</f>
        <v>2</v>
      </c>
      <c r="R554" s="16" t="str">
        <f aca="false">IF(O554="🕊 Pigeon",7,"")</f>
        <v/>
      </c>
      <c r="S554" s="16" t="str">
        <f aca="false">IF(O554="🐇 Rabbit",6,"")</f>
        <v/>
      </c>
      <c r="T554" s="16" t="str">
        <f aca="false">IF(O554="🍼 Mammal",16,"")</f>
        <v/>
      </c>
      <c r="U554" s="16" t="str">
        <f aca="false">IF(O554="🐀 Rat",1,"")</f>
        <v/>
      </c>
      <c r="V554" s="16" t="str">
        <f aca="false">IF(O554="🐕 Dog",3,"")</f>
        <v/>
      </c>
      <c r="W554" s="16" t="str">
        <f aca="false">IF(O554="🐹 Guinea Pig",8,"")</f>
        <v/>
      </c>
      <c r="X554" s="16" t="str">
        <f aca="false">IF(O554="🐔 Chicken",9,"")</f>
        <v/>
      </c>
      <c r="Y554" s="16" t="str">
        <f aca="false">IF(O554="🐵 Monkey",5,"")</f>
        <v/>
      </c>
      <c r="Z554" s="16" t="str">
        <f aca="false">IF(O554="🐸 Frog",10,"")</f>
        <v/>
      </c>
      <c r="AA554" s="16" t="str">
        <f aca="false">IF(O554="🐈 Cat",4,"")</f>
        <v/>
      </c>
      <c r="AB554" s="16" t="str">
        <f aca="false">IF(O554="Gecko",15,"")</f>
        <v/>
      </c>
      <c r="AC554" s="16" t="str">
        <f aca="false">IF(O554="Skink",14,"")</f>
        <v/>
      </c>
      <c r="AD554" s="16" t="str">
        <f aca="false">IF(O554="🐄 Cattle",17,"")</f>
        <v/>
      </c>
      <c r="AE554" s="16" t="str">
        <f aca="false">IF(O554="🐷 Pig",19,"")</f>
        <v/>
      </c>
      <c r="AF554" s="16" t="str">
        <f aca="false">IF(O554="Squirrel",11,"")</f>
        <v/>
      </c>
      <c r="AG554" s="16" t="str">
        <f aca="false">IF(O554="🐝 Honey Bee",20,"")</f>
        <v/>
      </c>
      <c r="AH554" s="16" t="str">
        <f aca="false">IF(O554="🦆 Duck",12,"")</f>
        <v/>
      </c>
      <c r="AI554" s="16" t="str">
        <f aca="false">IF(O554="🐦 Bird",13,"")</f>
        <v/>
      </c>
      <c r="AJ554" s="41" t="s">
        <v>475</v>
      </c>
      <c r="AK554" s="40" t="s">
        <v>183</v>
      </c>
      <c r="AL554" s="42" t="s">
        <v>50</v>
      </c>
      <c r="AM554" s="40" t="s">
        <v>51</v>
      </c>
      <c r="AN554" s="40"/>
    </row>
    <row r="555" customFormat="false" ht="15.75" hidden="false" customHeight="false" outlineLevel="0" collapsed="false">
      <c r="C555" s="32"/>
      <c r="D555" s="33"/>
      <c r="E555" s="34"/>
      <c r="F555" s="34"/>
      <c r="G555" s="0"/>
      <c r="H555" s="0"/>
      <c r="I555" s="14" t="str">
        <f aca="false">IF(H555="IC",-0.3,"")</f>
        <v/>
      </c>
      <c r="J555" s="14" t="str">
        <f aca="false">IF(H555="IV",-0.2,"")</f>
        <v/>
      </c>
      <c r="K555" s="14" t="str">
        <f aca="false">IF(H555="IP",-0.1,"")</f>
        <v/>
      </c>
      <c r="L555" s="14" t="str">
        <f aca="false">IF(H555="IM",0.1,"")</f>
        <v/>
      </c>
      <c r="M555" s="14" t="str">
        <f aca="false">IF(H555="SC",0.2,"")</f>
        <v/>
      </c>
      <c r="N555" s="15" t="str">
        <f aca="false">IF(H555="???",0.2,"")</f>
        <v/>
      </c>
      <c r="O555" s="0"/>
      <c r="P555" s="17" t="str">
        <f aca="false">IF(SUM(Q555:AI555)&gt;0,"",IF(SUM(Q555:AI555)=0,IF(O555&gt;0,1,"")))</f>
        <v/>
      </c>
      <c r="Q555" s="16" t="str">
        <f aca="false">IF(O555="🐭 Mouse",2,"")</f>
        <v/>
      </c>
      <c r="R555" s="16" t="str">
        <f aca="false">IF(O555="🕊 Pigeon",7,"")</f>
        <v/>
      </c>
      <c r="S555" s="16" t="str">
        <f aca="false">IF(O555="🐇 Rabbit",6,"")</f>
        <v/>
      </c>
      <c r="T555" s="16" t="str">
        <f aca="false">IF(O555="🍼 Mammal",16,"")</f>
        <v/>
      </c>
      <c r="U555" s="16" t="str">
        <f aca="false">IF(O555="🐀 Rat",1,"")</f>
        <v/>
      </c>
      <c r="V555" s="16" t="str">
        <f aca="false">IF(O555="🐕 Dog",3,"")</f>
        <v/>
      </c>
      <c r="W555" s="16" t="str">
        <f aca="false">IF(O555="🐹 Guinea Pig",8,"")</f>
        <v/>
      </c>
      <c r="X555" s="16" t="str">
        <f aca="false">IF(O555="🐔 Chicken",9,"")</f>
        <v/>
      </c>
      <c r="Y555" s="16" t="str">
        <f aca="false">IF(O555="🐵 Monkey",5,"")</f>
        <v/>
      </c>
      <c r="Z555" s="16" t="str">
        <f aca="false">IF(O555="🐸 Frog",10,"")</f>
        <v/>
      </c>
      <c r="AA555" s="16" t="str">
        <f aca="false">IF(O555="🐈 Cat",4,"")</f>
        <v/>
      </c>
      <c r="AB555" s="16" t="str">
        <f aca="false">IF(O555="Gecko",15,"")</f>
        <v/>
      </c>
      <c r="AC555" s="16" t="str">
        <f aca="false">IF(O555="Skink",14,"")</f>
        <v/>
      </c>
      <c r="AD555" s="16" t="str">
        <f aca="false">IF(O555="🐄 Cattle",17,"")</f>
        <v/>
      </c>
      <c r="AE555" s="16" t="str">
        <f aca="false">IF(O555="🐷 Pig",19,"")</f>
        <v/>
      </c>
      <c r="AF555" s="16" t="str">
        <f aca="false">IF(O555="Squirrel",11,"")</f>
        <v/>
      </c>
      <c r="AG555" s="16" t="str">
        <f aca="false">IF(O555="🐝 Honey Bee",20,"")</f>
        <v/>
      </c>
      <c r="AH555" s="16" t="str">
        <f aca="false">IF(O555="🦆 Duck",12,"")</f>
        <v/>
      </c>
      <c r="AI555" s="16" t="str">
        <f aca="false">IF(O555="🐦 Bird",13,"")</f>
        <v/>
      </c>
      <c r="AJ555" s="0"/>
      <c r="AK555" s="0"/>
      <c r="AL555" s="0"/>
      <c r="AM555" s="0"/>
      <c r="AN555" s="0"/>
    </row>
    <row r="556" customFormat="false" ht="15" hidden="false" customHeight="true" outlineLevel="0" collapsed="false">
      <c r="A556" s="38" t="s">
        <v>638</v>
      </c>
      <c r="B556" s="38" t="n">
        <v>49</v>
      </c>
      <c r="C556" s="32" t="n">
        <f aca="false">B556+IF(H556="IV",-0.2,IF(H556="IP",-0.1,IF(H556="IM",0.1,IF(H556="SC",0.2,IF(H556="IC (cerebral)",-0.3,0)))))</f>
        <v>48.9</v>
      </c>
      <c r="D556" s="33" t="n">
        <f aca="false">VALUE(MID(AJ556,1,FIND(" ",AJ556)))</f>
        <v>0.025</v>
      </c>
      <c r="E556" s="34" t="n">
        <f aca="false">IF(G556="LD50 (median)",1,IF(G556="LDLo (lowest)",0,IF(G556="LD",-1,"")))</f>
        <v>1</v>
      </c>
      <c r="F556" s="34" t="n">
        <f aca="false">IF(O556="🐀 Rat",1,IF(O556="🐭 Mouse",2,IF(O556="🐕 Dog",3,IF(O556="🐵 Monkey",5,IF(O556="🐈 Cat",4,IF(O556="🐇 Rabbit",6,IF(O556="🕊 Pigeon",7,IF(O556="🐹 Guinea Pig",8,IF(O556="🐔 Chicken",9,IF(O556="🐸 Frog",10,IF(O556="🍼 Mammal",10,0)))))))))))</f>
        <v>1</v>
      </c>
      <c r="G556" s="39" t="s">
        <v>47</v>
      </c>
      <c r="H556" s="39" t="s">
        <v>16</v>
      </c>
      <c r="I556" s="14" t="str">
        <f aca="false">IF(H556="IC",-0.3,"")</f>
        <v/>
      </c>
      <c r="J556" s="14" t="str">
        <f aca="false">IF(H556="IV",-0.2,"")</f>
        <v/>
      </c>
      <c r="K556" s="14" t="n">
        <f aca="false">IF(H556="IP",-0.1,"")</f>
        <v>-0.1</v>
      </c>
      <c r="L556" s="14" t="str">
        <f aca="false">IF(H556="IM",0.1,"")</f>
        <v/>
      </c>
      <c r="M556" s="14" t="str">
        <f aca="false">IF(H556="SC",0.2,"")</f>
        <v/>
      </c>
      <c r="N556" s="15" t="str">
        <f aca="false">IF(H556="???",0.2,"")</f>
        <v/>
      </c>
      <c r="O556" s="40" t="s">
        <v>26</v>
      </c>
      <c r="P556" s="17" t="str">
        <f aca="false">IF(SUM(Q556:AI556)&gt;0,"",IF(SUM(Q556:AI556)=0,IF(O556&gt;0,1,"")))</f>
        <v/>
      </c>
      <c r="Q556" s="16" t="str">
        <f aca="false">IF(O556="🐭 Mouse",2,"")</f>
        <v/>
      </c>
      <c r="R556" s="16" t="str">
        <f aca="false">IF(O556="🕊 Pigeon",7,"")</f>
        <v/>
      </c>
      <c r="S556" s="16" t="str">
        <f aca="false">IF(O556="🐇 Rabbit",6,"")</f>
        <v/>
      </c>
      <c r="T556" s="16" t="str">
        <f aca="false">IF(O556="🍼 Mammal",16,"")</f>
        <v/>
      </c>
      <c r="U556" s="16" t="n">
        <f aca="false">IF(O556="🐀 Rat",1,"")</f>
        <v>1</v>
      </c>
      <c r="V556" s="16" t="str">
        <f aca="false">IF(O556="🐕 Dog",3,"")</f>
        <v/>
      </c>
      <c r="W556" s="16" t="str">
        <f aca="false">IF(O556="🐹 Guinea Pig",8,"")</f>
        <v/>
      </c>
      <c r="X556" s="16" t="str">
        <f aca="false">IF(O556="🐔 Chicken",9,"")</f>
        <v/>
      </c>
      <c r="Y556" s="16" t="str">
        <f aca="false">IF(O556="🐵 Monkey",5,"")</f>
        <v/>
      </c>
      <c r="Z556" s="16" t="str">
        <f aca="false">IF(O556="🐸 Frog",10,"")</f>
        <v/>
      </c>
      <c r="AA556" s="16" t="str">
        <f aca="false">IF(O556="🐈 Cat",4,"")</f>
        <v/>
      </c>
      <c r="AB556" s="16" t="str">
        <f aca="false">IF(O556="Gecko",15,"")</f>
        <v/>
      </c>
      <c r="AC556" s="16" t="str">
        <f aca="false">IF(O556="Skink",14,"")</f>
        <v/>
      </c>
      <c r="AD556" s="16" t="str">
        <f aca="false">IF(O556="🐄 Cattle",17,"")</f>
        <v/>
      </c>
      <c r="AE556" s="16" t="str">
        <f aca="false">IF(O556="🐷 Pig",19,"")</f>
        <v/>
      </c>
      <c r="AF556" s="16" t="str">
        <f aca="false">IF(O556="Squirrel",11,"")</f>
        <v/>
      </c>
      <c r="AG556" s="16" t="str">
        <f aca="false">IF(O556="🐝 Honey Bee",20,"")</f>
        <v/>
      </c>
      <c r="AH556" s="16" t="str">
        <f aca="false">IF(O556="🦆 Duck",12,"")</f>
        <v/>
      </c>
      <c r="AI556" s="16" t="str">
        <f aca="false">IF(O556="🐦 Bird",13,"")</f>
        <v/>
      </c>
      <c r="AJ556" s="41" t="s">
        <v>185</v>
      </c>
      <c r="AK556" s="40"/>
      <c r="AL556" s="42" t="s">
        <v>639</v>
      </c>
      <c r="AM556" s="40" t="s">
        <v>59</v>
      </c>
      <c r="AN556" s="40"/>
    </row>
    <row r="557" customFormat="false" ht="15" hidden="false" customHeight="true" outlineLevel="0" collapsed="false">
      <c r="A557" s="38" t="s">
        <v>638</v>
      </c>
      <c r="B557" s="38" t="n">
        <v>49</v>
      </c>
      <c r="C557" s="32" t="n">
        <f aca="false">B557+IF(H557="IV",-0.2,IF(H557="IP",-0.1,IF(H557="IM",0.1,IF(H557="SC",0.2,IF(H557="IC (cerebral)",-0.3,0)))))</f>
        <v>49.1</v>
      </c>
      <c r="D557" s="33" t="n">
        <f aca="false">VALUE(MID(AJ557,1,FIND(" ",AJ557)))</f>
        <v>0.025</v>
      </c>
      <c r="E557" s="34" t="n">
        <f aca="false">IF(G557="LD50 (median)",1,IF(G557="LDLo (lowest)",0,IF(G557="LD",-1,"")))</f>
        <v>1</v>
      </c>
      <c r="F557" s="34" t="n">
        <f aca="false">IF(O557="🐀 Rat",1,IF(O557="🐭 Mouse",2,IF(O557="🐕 Dog",3,IF(O557="🐵 Monkey",5,IF(O557="🐈 Cat",4,IF(O557="🐇 Rabbit",6,IF(O557="🕊 Pigeon",7,IF(O557="🐹 Guinea Pig",8,IF(O557="🐔 Chicken",9,IF(O557="🐸 Frog",10,IF(O557="🍼 Mammal",10,0)))))))))))</f>
        <v>1</v>
      </c>
      <c r="G557" s="39" t="s">
        <v>47</v>
      </c>
      <c r="H557" s="39" t="s">
        <v>17</v>
      </c>
      <c r="I557" s="14" t="str">
        <f aca="false">IF(H557="IC",-0.3,"")</f>
        <v/>
      </c>
      <c r="J557" s="14" t="str">
        <f aca="false">IF(H557="IV",-0.2,"")</f>
        <v/>
      </c>
      <c r="K557" s="14" t="str">
        <f aca="false">IF(H557="IP",-0.1,"")</f>
        <v/>
      </c>
      <c r="L557" s="14" t="n">
        <f aca="false">IF(H557="IM",0.1,"")</f>
        <v>0.1</v>
      </c>
      <c r="M557" s="14" t="str">
        <f aca="false">IF(H557="SC",0.2,"")</f>
        <v/>
      </c>
      <c r="N557" s="15" t="str">
        <f aca="false">IF(H557="???",0.2,"")</f>
        <v/>
      </c>
      <c r="O557" s="40" t="s">
        <v>26</v>
      </c>
      <c r="P557" s="17" t="str">
        <f aca="false">IF(SUM(Q557:AI557)&gt;0,"",IF(SUM(Q557:AI557)=0,IF(O557&gt;0,1,"")))</f>
        <v/>
      </c>
      <c r="Q557" s="16" t="str">
        <f aca="false">IF(O557="🐭 Mouse",2,"")</f>
        <v/>
      </c>
      <c r="R557" s="16" t="str">
        <f aca="false">IF(O557="🕊 Pigeon",7,"")</f>
        <v/>
      </c>
      <c r="S557" s="16" t="str">
        <f aca="false">IF(O557="🐇 Rabbit",6,"")</f>
        <v/>
      </c>
      <c r="T557" s="16" t="str">
        <f aca="false">IF(O557="🍼 Mammal",16,"")</f>
        <v/>
      </c>
      <c r="U557" s="16" t="n">
        <f aca="false">IF(O557="🐀 Rat",1,"")</f>
        <v>1</v>
      </c>
      <c r="V557" s="16" t="str">
        <f aca="false">IF(O557="🐕 Dog",3,"")</f>
        <v/>
      </c>
      <c r="W557" s="16" t="str">
        <f aca="false">IF(O557="🐹 Guinea Pig",8,"")</f>
        <v/>
      </c>
      <c r="X557" s="16" t="str">
        <f aca="false">IF(O557="🐔 Chicken",9,"")</f>
        <v/>
      </c>
      <c r="Y557" s="16" t="str">
        <f aca="false">IF(O557="🐵 Monkey",5,"")</f>
        <v/>
      </c>
      <c r="Z557" s="16" t="str">
        <f aca="false">IF(O557="🐸 Frog",10,"")</f>
        <v/>
      </c>
      <c r="AA557" s="16" t="str">
        <f aca="false">IF(O557="🐈 Cat",4,"")</f>
        <v/>
      </c>
      <c r="AB557" s="16" t="str">
        <f aca="false">IF(O557="Gecko",15,"")</f>
        <v/>
      </c>
      <c r="AC557" s="16" t="str">
        <f aca="false">IF(O557="Skink",14,"")</f>
        <v/>
      </c>
      <c r="AD557" s="16" t="str">
        <f aca="false">IF(O557="🐄 Cattle",17,"")</f>
        <v/>
      </c>
      <c r="AE557" s="16" t="str">
        <f aca="false">IF(O557="🐷 Pig",19,"")</f>
        <v/>
      </c>
      <c r="AF557" s="16" t="str">
        <f aca="false">IF(O557="Squirrel",11,"")</f>
        <v/>
      </c>
      <c r="AG557" s="16" t="str">
        <f aca="false">IF(O557="🐝 Honey Bee",20,"")</f>
        <v/>
      </c>
      <c r="AH557" s="16" t="str">
        <f aca="false">IF(O557="🦆 Duck",12,"")</f>
        <v/>
      </c>
      <c r="AI557" s="16" t="str">
        <f aca="false">IF(O557="🐦 Bird",13,"")</f>
        <v/>
      </c>
      <c r="AJ557" s="41" t="s">
        <v>185</v>
      </c>
      <c r="AK557" s="40"/>
      <c r="AL557" s="42" t="s">
        <v>640</v>
      </c>
      <c r="AM557" s="40" t="s">
        <v>59</v>
      </c>
      <c r="AN557" s="40" t="s">
        <v>641</v>
      </c>
    </row>
    <row r="558" customFormat="false" ht="15" hidden="false" customHeight="true" outlineLevel="0" collapsed="false">
      <c r="A558" s="38" t="s">
        <v>638</v>
      </c>
      <c r="B558" s="38" t="n">
        <v>49</v>
      </c>
      <c r="C558" s="32" t="n">
        <f aca="false">B558+IF(H558="IV",-0.2,IF(H558="IP",-0.1,IF(H558="IM",0.1,IF(H558="SC",0.2,IF(H558="IC (cerebral)",-0.3,0)))))</f>
        <v>48.8</v>
      </c>
      <c r="D558" s="33" t="n">
        <f aca="false">VALUE(MID(AJ558,1,FIND(" ",AJ558)))</f>
        <v>0.1</v>
      </c>
      <c r="E558" s="34" t="n">
        <f aca="false">IF(G558="LD50 (median)",1,IF(G558="LDLo (lowest)",0,IF(G558="LD",-1,"")))</f>
        <v>0</v>
      </c>
      <c r="F558" s="34" t="n">
        <f aca="false">IF(O558="🐀 Rat",1,IF(O558="🐭 Mouse",2,IF(O558="🐕 Dog",3,IF(O558="🐵 Monkey",5,IF(O558="🐈 Cat",4,IF(O558="🐇 Rabbit",6,IF(O558="🕊 Pigeon",7,IF(O558="🐹 Guinea Pig",8,IF(O558="🐔 Chicken",9,IF(O558="🐸 Frog",10,IF(O558="🍼 Mammal",10,0)))))))))))</f>
        <v>2</v>
      </c>
      <c r="G558" s="39" t="s">
        <v>53</v>
      </c>
      <c r="H558" s="39" t="s">
        <v>15</v>
      </c>
      <c r="I558" s="14" t="str">
        <f aca="false">IF(H558="IC",-0.3,"")</f>
        <v/>
      </c>
      <c r="J558" s="14" t="n">
        <f aca="false">IF(H558="IV",-0.2,"")</f>
        <v>-0.2</v>
      </c>
      <c r="K558" s="14" t="str">
        <f aca="false">IF(H558="IP",-0.1,"")</f>
        <v/>
      </c>
      <c r="L558" s="14" t="str">
        <f aca="false">IF(H558="IM",0.1,"")</f>
        <v/>
      </c>
      <c r="M558" s="14" t="str">
        <f aca="false">IF(H558="SC",0.2,"")</f>
        <v/>
      </c>
      <c r="N558" s="15" t="str">
        <f aca="false">IF(H558="???",0.2,"")</f>
        <v/>
      </c>
      <c r="O558" s="40" t="s">
        <v>22</v>
      </c>
      <c r="P558" s="17" t="str">
        <f aca="false">IF(SUM(Q558:AI558)&gt;0,"",IF(SUM(Q558:AI558)=0,IF(O558&gt;0,1,"")))</f>
        <v/>
      </c>
      <c r="Q558" s="16" t="n">
        <f aca="false">IF(O558="🐭 Mouse",2,"")</f>
        <v>2</v>
      </c>
      <c r="R558" s="16" t="str">
        <f aca="false">IF(O558="🕊 Pigeon",7,"")</f>
        <v/>
      </c>
      <c r="S558" s="16" t="str">
        <f aca="false">IF(O558="🐇 Rabbit",6,"")</f>
        <v/>
      </c>
      <c r="T558" s="16" t="str">
        <f aca="false">IF(O558="🍼 Mammal",16,"")</f>
        <v/>
      </c>
      <c r="U558" s="16" t="str">
        <f aca="false">IF(O558="🐀 Rat",1,"")</f>
        <v/>
      </c>
      <c r="V558" s="16" t="str">
        <f aca="false">IF(O558="🐕 Dog",3,"")</f>
        <v/>
      </c>
      <c r="W558" s="16" t="str">
        <f aca="false">IF(O558="🐹 Guinea Pig",8,"")</f>
        <v/>
      </c>
      <c r="X558" s="16" t="str">
        <f aca="false">IF(O558="🐔 Chicken",9,"")</f>
        <v/>
      </c>
      <c r="Y558" s="16" t="str">
        <f aca="false">IF(O558="🐵 Monkey",5,"")</f>
        <v/>
      </c>
      <c r="Z558" s="16" t="str">
        <f aca="false">IF(O558="🐸 Frog",10,"")</f>
        <v/>
      </c>
      <c r="AA558" s="16" t="str">
        <f aca="false">IF(O558="🐈 Cat",4,"")</f>
        <v/>
      </c>
      <c r="AB558" s="16" t="str">
        <f aca="false">IF(O558="Gecko",15,"")</f>
        <v/>
      </c>
      <c r="AC558" s="16" t="str">
        <f aca="false">IF(O558="Skink",14,"")</f>
        <v/>
      </c>
      <c r="AD558" s="16" t="str">
        <f aca="false">IF(O558="🐄 Cattle",17,"")</f>
        <v/>
      </c>
      <c r="AE558" s="16" t="str">
        <f aca="false">IF(O558="🐷 Pig",19,"")</f>
        <v/>
      </c>
      <c r="AF558" s="16" t="str">
        <f aca="false">IF(O558="Squirrel",11,"")</f>
        <v/>
      </c>
      <c r="AG558" s="16" t="str">
        <f aca="false">IF(O558="🐝 Honey Bee",20,"")</f>
        <v/>
      </c>
      <c r="AH558" s="16" t="str">
        <f aca="false">IF(O558="🦆 Duck",12,"")</f>
        <v/>
      </c>
      <c r="AI558" s="16" t="str">
        <f aca="false">IF(O558="🐦 Bird",13,"")</f>
        <v/>
      </c>
      <c r="AJ558" s="41" t="s">
        <v>134</v>
      </c>
      <c r="AK558" s="40" t="s">
        <v>642</v>
      </c>
      <c r="AL558" s="42" t="s">
        <v>50</v>
      </c>
      <c r="AM558" s="40" t="s">
        <v>51</v>
      </c>
      <c r="AN558" s="40"/>
    </row>
    <row r="559" customFormat="false" ht="30" hidden="false" customHeight="true" outlineLevel="0" collapsed="false">
      <c r="A559" s="38" t="s">
        <v>638</v>
      </c>
      <c r="B559" s="38" t="n">
        <v>49</v>
      </c>
      <c r="C559" s="32" t="n">
        <f aca="false">B559+IF(H559="IV",-0.2,IF(H559="IP",-0.1,IF(H559="IM",0.1,IF(H559="SC",0.2,IF(H559="IC (cerebral)",-0.3,0)))))</f>
        <v>48.9</v>
      </c>
      <c r="D559" s="33" t="n">
        <f aca="false">VALUE(MID(AJ559,1,FIND(" ",AJ559)))</f>
        <v>0.12</v>
      </c>
      <c r="E559" s="34" t="n">
        <f aca="false">IF(G559="LD50 (median)",1,IF(G559="LDLo (lowest)",0,IF(G559="LD",-1,"")))</f>
        <v>1</v>
      </c>
      <c r="F559" s="34" t="n">
        <f aca="false">IF(O559="🐀 Rat",1,IF(O559="🐭 Mouse",2,IF(O559="🐕 Dog",3,IF(O559="🐵 Monkey",5,IF(O559="🐈 Cat",4,IF(O559="🐇 Rabbit",6,IF(O559="🕊 Pigeon",7,IF(O559="🐹 Guinea Pig",8,IF(O559="🐔 Chicken",9,IF(O559="🐸 Frog",10,IF(O559="🍼 Mammal",10,0)))))))))))</f>
        <v>2</v>
      </c>
      <c r="G559" s="39" t="s">
        <v>47</v>
      </c>
      <c r="H559" s="39" t="s">
        <v>16</v>
      </c>
      <c r="I559" s="14" t="str">
        <f aca="false">IF(H559="IC",-0.3,"")</f>
        <v/>
      </c>
      <c r="J559" s="14" t="str">
        <f aca="false">IF(H559="IV",-0.2,"")</f>
        <v/>
      </c>
      <c r="K559" s="14" t="n">
        <f aca="false">IF(H559="IP",-0.1,"")</f>
        <v>-0.1</v>
      </c>
      <c r="L559" s="14" t="str">
        <f aca="false">IF(H559="IM",0.1,"")</f>
        <v/>
      </c>
      <c r="M559" s="14" t="str">
        <f aca="false">IF(H559="SC",0.2,"")</f>
        <v/>
      </c>
      <c r="N559" s="15" t="str">
        <f aca="false">IF(H559="???",0.2,"")</f>
        <v/>
      </c>
      <c r="O559" s="40" t="s">
        <v>22</v>
      </c>
      <c r="P559" s="17" t="str">
        <f aca="false">IF(SUM(Q559:AI559)&gt;0,"",IF(SUM(Q559:AI559)=0,IF(O559&gt;0,1,"")))</f>
        <v/>
      </c>
      <c r="Q559" s="16" t="n">
        <f aca="false">IF(O559="🐭 Mouse",2,"")</f>
        <v>2</v>
      </c>
      <c r="R559" s="16" t="str">
        <f aca="false">IF(O559="🕊 Pigeon",7,"")</f>
        <v/>
      </c>
      <c r="S559" s="16" t="str">
        <f aca="false">IF(O559="🐇 Rabbit",6,"")</f>
        <v/>
      </c>
      <c r="T559" s="16" t="str">
        <f aca="false">IF(O559="🍼 Mammal",16,"")</f>
        <v/>
      </c>
      <c r="U559" s="16" t="str">
        <f aca="false">IF(O559="🐀 Rat",1,"")</f>
        <v/>
      </c>
      <c r="V559" s="16" t="str">
        <f aca="false">IF(O559="🐕 Dog",3,"")</f>
        <v/>
      </c>
      <c r="W559" s="16" t="str">
        <f aca="false">IF(O559="🐹 Guinea Pig",8,"")</f>
        <v/>
      </c>
      <c r="X559" s="16" t="str">
        <f aca="false">IF(O559="🐔 Chicken",9,"")</f>
        <v/>
      </c>
      <c r="Y559" s="16" t="str">
        <f aca="false">IF(O559="🐵 Monkey",5,"")</f>
        <v/>
      </c>
      <c r="Z559" s="16" t="str">
        <f aca="false">IF(O559="🐸 Frog",10,"")</f>
        <v/>
      </c>
      <c r="AA559" s="16" t="str">
        <f aca="false">IF(O559="🐈 Cat",4,"")</f>
        <v/>
      </c>
      <c r="AB559" s="16" t="str">
        <f aca="false">IF(O559="Gecko",15,"")</f>
        <v/>
      </c>
      <c r="AC559" s="16" t="str">
        <f aca="false">IF(O559="Skink",14,"")</f>
        <v/>
      </c>
      <c r="AD559" s="16" t="str">
        <f aca="false">IF(O559="🐄 Cattle",17,"")</f>
        <v/>
      </c>
      <c r="AE559" s="16" t="str">
        <f aca="false">IF(O559="🐷 Pig",19,"")</f>
        <v/>
      </c>
      <c r="AF559" s="16" t="str">
        <f aca="false">IF(O559="Squirrel",11,"")</f>
        <v/>
      </c>
      <c r="AG559" s="16" t="str">
        <f aca="false">IF(O559="🐝 Honey Bee",20,"")</f>
        <v/>
      </c>
      <c r="AH559" s="16" t="str">
        <f aca="false">IF(O559="🦆 Duck",12,"")</f>
        <v/>
      </c>
      <c r="AI559" s="16" t="str">
        <f aca="false">IF(O559="🐦 Bird",13,"")</f>
        <v/>
      </c>
      <c r="AJ559" s="41" t="s">
        <v>218</v>
      </c>
      <c r="AK559" s="40" t="s">
        <v>589</v>
      </c>
      <c r="AL559" s="42" t="s">
        <v>50</v>
      </c>
      <c r="AM559" s="40" t="s">
        <v>51</v>
      </c>
      <c r="AN559" s="40"/>
    </row>
    <row r="560" customFormat="false" ht="30" hidden="false" customHeight="true" outlineLevel="0" collapsed="false">
      <c r="A560" s="38" t="s">
        <v>638</v>
      </c>
      <c r="B560" s="38" t="n">
        <v>49</v>
      </c>
      <c r="C560" s="32" t="n">
        <f aca="false">B560+IF(H560="IV",-0.2,IF(H560="IP",-0.1,IF(H560="IM",0.1,IF(H560="SC",0.2,IF(H560="IC (cerebral)",-0.3,0)))))</f>
        <v>48.9</v>
      </c>
      <c r="D560" s="33" t="n">
        <f aca="false">VALUE(MID(AJ560,1,FIND(" ",AJ560)))</f>
        <v>0.25942</v>
      </c>
      <c r="E560" s="34" t="n">
        <f aca="false">IF(G560="LD50 (median)",1,IF(G560="LDLo (lowest)",0,IF(G560="LD",-1,"")))</f>
        <v>1</v>
      </c>
      <c r="F560" s="34" t="n">
        <f aca="false">IF(O560="🐀 Rat",1,IF(O560="🐭 Mouse",2,IF(O560="🐕 Dog",3,IF(O560="🐵 Monkey",5,IF(O560="🐈 Cat",4,IF(O560="🐇 Rabbit",6,IF(O560="🕊 Pigeon",7,IF(O560="🐹 Guinea Pig",8,IF(O560="🐔 Chicken",9,IF(O560="🐸 Frog",10,IF(O560="🍼 Mammal",10,0)))))))))))</f>
        <v>2</v>
      </c>
      <c r="G560" s="39" t="s">
        <v>47</v>
      </c>
      <c r="H560" s="39" t="s">
        <v>16</v>
      </c>
      <c r="I560" s="14" t="str">
        <f aca="false">IF(H560="IC",-0.3,"")</f>
        <v/>
      </c>
      <c r="J560" s="14" t="str">
        <f aca="false">IF(H560="IV",-0.2,"")</f>
        <v/>
      </c>
      <c r="K560" s="14" t="n">
        <f aca="false">IF(H560="IP",-0.1,"")</f>
        <v>-0.1</v>
      </c>
      <c r="L560" s="14" t="str">
        <f aca="false">IF(H560="IM",0.1,"")</f>
        <v/>
      </c>
      <c r="M560" s="14" t="str">
        <f aca="false">IF(H560="SC",0.2,"")</f>
        <v/>
      </c>
      <c r="N560" s="15" t="str">
        <f aca="false">IF(H560="???",0.2,"")</f>
        <v/>
      </c>
      <c r="O560" s="40" t="s">
        <v>22</v>
      </c>
      <c r="P560" s="17" t="str">
        <f aca="false">IF(SUM(Q560:AI560)&gt;0,"",IF(SUM(Q560:AI560)=0,IF(O560&gt;0,1,"")))</f>
        <v/>
      </c>
      <c r="Q560" s="16" t="n">
        <f aca="false">IF(O560="🐭 Mouse",2,"")</f>
        <v>2</v>
      </c>
      <c r="R560" s="16" t="str">
        <f aca="false">IF(O560="🕊 Pigeon",7,"")</f>
        <v/>
      </c>
      <c r="S560" s="16" t="str">
        <f aca="false">IF(O560="🐇 Rabbit",6,"")</f>
        <v/>
      </c>
      <c r="T560" s="16" t="str">
        <f aca="false">IF(O560="🍼 Mammal",16,"")</f>
        <v/>
      </c>
      <c r="U560" s="16" t="str">
        <f aca="false">IF(O560="🐀 Rat",1,"")</f>
        <v/>
      </c>
      <c r="V560" s="16" t="str">
        <f aca="false">IF(O560="🐕 Dog",3,"")</f>
        <v/>
      </c>
      <c r="W560" s="16" t="str">
        <f aca="false">IF(O560="🐹 Guinea Pig",8,"")</f>
        <v/>
      </c>
      <c r="X560" s="16" t="str">
        <f aca="false">IF(O560="🐔 Chicken",9,"")</f>
        <v/>
      </c>
      <c r="Y560" s="16" t="str">
        <f aca="false">IF(O560="🐵 Monkey",5,"")</f>
        <v/>
      </c>
      <c r="Z560" s="16" t="str">
        <f aca="false">IF(O560="🐸 Frog",10,"")</f>
        <v/>
      </c>
      <c r="AA560" s="16" t="str">
        <f aca="false">IF(O560="🐈 Cat",4,"")</f>
        <v/>
      </c>
      <c r="AB560" s="16" t="str">
        <f aca="false">IF(O560="Gecko",15,"")</f>
        <v/>
      </c>
      <c r="AC560" s="16" t="str">
        <f aca="false">IF(O560="Skink",14,"")</f>
        <v/>
      </c>
      <c r="AD560" s="16" t="str">
        <f aca="false">IF(O560="🐄 Cattle",17,"")</f>
        <v/>
      </c>
      <c r="AE560" s="16" t="str">
        <f aca="false">IF(O560="🐷 Pig",19,"")</f>
        <v/>
      </c>
      <c r="AF560" s="16" t="str">
        <f aca="false">IF(O560="Squirrel",11,"")</f>
        <v/>
      </c>
      <c r="AG560" s="16" t="str">
        <f aca="false">IF(O560="🐝 Honey Bee",20,"")</f>
        <v/>
      </c>
      <c r="AH560" s="16" t="str">
        <f aca="false">IF(O560="🦆 Duck",12,"")</f>
        <v/>
      </c>
      <c r="AI560" s="16" t="str">
        <f aca="false">IF(O560="🐦 Bird",13,"")</f>
        <v/>
      </c>
      <c r="AJ560" s="41" t="s">
        <v>643</v>
      </c>
      <c r="AK560" s="40"/>
      <c r="AL560" s="42" t="s">
        <v>644</v>
      </c>
      <c r="AM560" s="40" t="s">
        <v>59</v>
      </c>
      <c r="AN560" s="40"/>
    </row>
    <row r="561" customFormat="false" ht="30" hidden="false" customHeight="true" outlineLevel="0" collapsed="false">
      <c r="A561" s="38" t="s">
        <v>638</v>
      </c>
      <c r="B561" s="38" t="n">
        <v>49</v>
      </c>
      <c r="C561" s="32" t="n">
        <f aca="false">B561+IF(H561="IV",-0.2,IF(H561="IP",-0.1,IF(H561="IM",0.1,IF(H561="SC",0.2,IF(H561="IC (cerebral)",-0.3,0)))))</f>
        <v>48.8</v>
      </c>
      <c r="D561" s="33" t="n">
        <f aca="false">VALUE(MID(AJ561,1,FIND(" ",AJ561)))</f>
        <v>0.287</v>
      </c>
      <c r="E561" s="34" t="n">
        <f aca="false">IF(G561="LD50 (median)",1,IF(G561="LDLo (lowest)",0,IF(G561="LD",-1,"")))</f>
        <v>1</v>
      </c>
      <c r="F561" s="34" t="n">
        <f aca="false">IF(O561="🐀 Rat",1,IF(O561="🐭 Mouse",2,IF(O561="🐕 Dog",3,IF(O561="🐵 Monkey",5,IF(O561="🐈 Cat",4,IF(O561="🐇 Rabbit",6,IF(O561="🕊 Pigeon",7,IF(O561="🐹 Guinea Pig",8,IF(O561="🐔 Chicken",9,IF(O561="🐸 Frog",10,IF(O561="🍼 Mammal",10,0)))))))))))</f>
        <v>2</v>
      </c>
      <c r="G561" s="39" t="s">
        <v>47</v>
      </c>
      <c r="H561" s="39" t="s">
        <v>15</v>
      </c>
      <c r="I561" s="14" t="str">
        <f aca="false">IF(H561="IC",-0.3,"")</f>
        <v/>
      </c>
      <c r="J561" s="14" t="n">
        <f aca="false">IF(H561="IV",-0.2,"")</f>
        <v>-0.2</v>
      </c>
      <c r="K561" s="14" t="str">
        <f aca="false">IF(H561="IP",-0.1,"")</f>
        <v/>
      </c>
      <c r="L561" s="14" t="str">
        <f aca="false">IF(H561="IM",0.1,"")</f>
        <v/>
      </c>
      <c r="M561" s="14" t="str">
        <f aca="false">IF(H561="SC",0.2,"")</f>
        <v/>
      </c>
      <c r="N561" s="15" t="str">
        <f aca="false">IF(H561="???",0.2,"")</f>
        <v/>
      </c>
      <c r="O561" s="40" t="s">
        <v>22</v>
      </c>
      <c r="P561" s="17" t="str">
        <f aca="false">IF(SUM(Q561:AI561)&gt;0,"",IF(SUM(Q561:AI561)=0,IF(O561&gt;0,1,"")))</f>
        <v/>
      </c>
      <c r="Q561" s="16" t="n">
        <f aca="false">IF(O561="🐭 Mouse",2,"")</f>
        <v>2</v>
      </c>
      <c r="R561" s="16" t="str">
        <f aca="false">IF(O561="🕊 Pigeon",7,"")</f>
        <v/>
      </c>
      <c r="S561" s="16" t="str">
        <f aca="false">IF(O561="🐇 Rabbit",6,"")</f>
        <v/>
      </c>
      <c r="T561" s="16" t="str">
        <f aca="false">IF(O561="🍼 Mammal",16,"")</f>
        <v/>
      </c>
      <c r="U561" s="16" t="str">
        <f aca="false">IF(O561="🐀 Rat",1,"")</f>
        <v/>
      </c>
      <c r="V561" s="16" t="str">
        <f aca="false">IF(O561="🐕 Dog",3,"")</f>
        <v/>
      </c>
      <c r="W561" s="16" t="str">
        <f aca="false">IF(O561="🐹 Guinea Pig",8,"")</f>
        <v/>
      </c>
      <c r="X561" s="16" t="str">
        <f aca="false">IF(O561="🐔 Chicken",9,"")</f>
        <v/>
      </c>
      <c r="Y561" s="16" t="str">
        <f aca="false">IF(O561="🐵 Monkey",5,"")</f>
        <v/>
      </c>
      <c r="Z561" s="16" t="str">
        <f aca="false">IF(O561="🐸 Frog",10,"")</f>
        <v/>
      </c>
      <c r="AA561" s="16" t="str">
        <f aca="false">IF(O561="🐈 Cat",4,"")</f>
        <v/>
      </c>
      <c r="AB561" s="16" t="str">
        <f aca="false">IF(O561="Gecko",15,"")</f>
        <v/>
      </c>
      <c r="AC561" s="16" t="str">
        <f aca="false">IF(O561="Skink",14,"")</f>
        <v/>
      </c>
      <c r="AD561" s="16" t="str">
        <f aca="false">IF(O561="🐄 Cattle",17,"")</f>
        <v/>
      </c>
      <c r="AE561" s="16" t="str">
        <f aca="false">IF(O561="🐷 Pig",19,"")</f>
        <v/>
      </c>
      <c r="AF561" s="16" t="str">
        <f aca="false">IF(O561="Squirrel",11,"")</f>
        <v/>
      </c>
      <c r="AG561" s="16" t="str">
        <f aca="false">IF(O561="🐝 Honey Bee",20,"")</f>
        <v/>
      </c>
      <c r="AH561" s="16" t="str">
        <f aca="false">IF(O561="🦆 Duck",12,"")</f>
        <v/>
      </c>
      <c r="AI561" s="16" t="str">
        <f aca="false">IF(O561="🐦 Bird",13,"")</f>
        <v/>
      </c>
      <c r="AJ561" s="41" t="s">
        <v>645</v>
      </c>
      <c r="AK561" s="40" t="s">
        <v>613</v>
      </c>
      <c r="AL561" s="42" t="s">
        <v>50</v>
      </c>
      <c r="AM561" s="40" t="s">
        <v>51</v>
      </c>
      <c r="AN561" s="40"/>
    </row>
    <row r="562" customFormat="false" ht="30" hidden="false" customHeight="true" outlineLevel="0" collapsed="false">
      <c r="A562" s="38" t="s">
        <v>638</v>
      </c>
      <c r="B562" s="38" t="n">
        <v>49</v>
      </c>
      <c r="C562" s="32" t="n">
        <f aca="false">B562+IF(H562="IV",-0.2,IF(H562="IP",-0.1,IF(H562="IM",0.1,IF(H562="SC",0.2,IF(H562="IC (cerebral)",-0.3,0)))))</f>
        <v>48.8</v>
      </c>
      <c r="D562" s="33" t="n">
        <f aca="false">VALUE(MID(AJ562,1,FIND(" ",AJ562)))</f>
        <v>0.43</v>
      </c>
      <c r="E562" s="34" t="n">
        <f aca="false">IF(G562="LD50 (median)",1,IF(G562="LDLo (lowest)",0,IF(G562="LD",-1,"")))</f>
        <v>1</v>
      </c>
      <c r="F562" s="34" t="n">
        <f aca="false">IF(O562="🐀 Rat",1,IF(O562="🐭 Mouse",2,IF(O562="🐕 Dog",3,IF(O562="🐵 Monkey",5,IF(O562="🐈 Cat",4,IF(O562="🐇 Rabbit",6,IF(O562="🕊 Pigeon",7,IF(O562="🐹 Guinea Pig",8,IF(O562="🐔 Chicken",9,IF(O562="🐸 Frog",10,IF(O562="🍼 Mammal",10,0)))))))))))</f>
        <v>2</v>
      </c>
      <c r="G562" s="39" t="s">
        <v>47</v>
      </c>
      <c r="H562" s="39" t="s">
        <v>15</v>
      </c>
      <c r="I562" s="14" t="str">
        <f aca="false">IF(H562="IC",-0.3,"")</f>
        <v/>
      </c>
      <c r="J562" s="14" t="n">
        <f aca="false">IF(H562="IV",-0.2,"")</f>
        <v>-0.2</v>
      </c>
      <c r="K562" s="14" t="str">
        <f aca="false">IF(H562="IP",-0.1,"")</f>
        <v/>
      </c>
      <c r="L562" s="14" t="str">
        <f aca="false">IF(H562="IM",0.1,"")</f>
        <v/>
      </c>
      <c r="M562" s="14" t="str">
        <f aca="false">IF(H562="SC",0.2,"")</f>
        <v/>
      </c>
      <c r="N562" s="15" t="str">
        <f aca="false">IF(H562="???",0.2,"")</f>
        <v/>
      </c>
      <c r="O562" s="40" t="s">
        <v>22</v>
      </c>
      <c r="P562" s="17" t="str">
        <f aca="false">IF(SUM(Q562:AI562)&gt;0,"",IF(SUM(Q562:AI562)=0,IF(O562&gt;0,1,"")))</f>
        <v/>
      </c>
      <c r="Q562" s="16" t="n">
        <f aca="false">IF(O562="🐭 Mouse",2,"")</f>
        <v>2</v>
      </c>
      <c r="R562" s="16" t="str">
        <f aca="false">IF(O562="🕊 Pigeon",7,"")</f>
        <v/>
      </c>
      <c r="S562" s="16" t="str">
        <f aca="false">IF(O562="🐇 Rabbit",6,"")</f>
        <v/>
      </c>
      <c r="T562" s="16" t="str">
        <f aca="false">IF(O562="🍼 Mammal",16,"")</f>
        <v/>
      </c>
      <c r="U562" s="16" t="str">
        <f aca="false">IF(O562="🐀 Rat",1,"")</f>
        <v/>
      </c>
      <c r="V562" s="16" t="str">
        <f aca="false">IF(O562="🐕 Dog",3,"")</f>
        <v/>
      </c>
      <c r="W562" s="16" t="str">
        <f aca="false">IF(O562="🐹 Guinea Pig",8,"")</f>
        <v/>
      </c>
      <c r="X562" s="16" t="str">
        <f aca="false">IF(O562="🐔 Chicken",9,"")</f>
        <v/>
      </c>
      <c r="Y562" s="16" t="str">
        <f aca="false">IF(O562="🐵 Monkey",5,"")</f>
        <v/>
      </c>
      <c r="Z562" s="16" t="str">
        <f aca="false">IF(O562="🐸 Frog",10,"")</f>
        <v/>
      </c>
      <c r="AA562" s="16" t="str">
        <f aca="false">IF(O562="🐈 Cat",4,"")</f>
        <v/>
      </c>
      <c r="AB562" s="16" t="str">
        <f aca="false">IF(O562="Gecko",15,"")</f>
        <v/>
      </c>
      <c r="AC562" s="16" t="str">
        <f aca="false">IF(O562="Skink",14,"")</f>
        <v/>
      </c>
      <c r="AD562" s="16" t="str">
        <f aca="false">IF(O562="🐄 Cattle",17,"")</f>
        <v/>
      </c>
      <c r="AE562" s="16" t="str">
        <f aca="false">IF(O562="🐷 Pig",19,"")</f>
        <v/>
      </c>
      <c r="AF562" s="16" t="str">
        <f aca="false">IF(O562="Squirrel",11,"")</f>
        <v/>
      </c>
      <c r="AG562" s="16" t="str">
        <f aca="false">IF(O562="🐝 Honey Bee",20,"")</f>
        <v/>
      </c>
      <c r="AH562" s="16" t="str">
        <f aca="false">IF(O562="🦆 Duck",12,"")</f>
        <v/>
      </c>
      <c r="AI562" s="16" t="str">
        <f aca="false">IF(O562="🐦 Bird",13,"")</f>
        <v/>
      </c>
      <c r="AJ562" s="41" t="s">
        <v>464</v>
      </c>
      <c r="AK562" s="40"/>
      <c r="AL562" s="42" t="s">
        <v>152</v>
      </c>
      <c r="AM562" s="40" t="s">
        <v>59</v>
      </c>
      <c r="AN562" s="40"/>
    </row>
    <row r="563" customFormat="false" ht="30" hidden="false" customHeight="true" outlineLevel="0" collapsed="false">
      <c r="A563" s="38" t="s">
        <v>638</v>
      </c>
      <c r="B563" s="38" t="n">
        <v>49</v>
      </c>
      <c r="C563" s="32" t="n">
        <f aca="false">B563+IF(H563="IV",-0.2,IF(H563="IP",-0.1,IF(H563="IM",0.1,IF(H563="SC",0.2,IF(H563="IC (cerebral)",-0.3,0)))))</f>
        <v>48.8</v>
      </c>
      <c r="D563" s="33" t="n">
        <f aca="false">VALUE(MID(AJ563,1,FIND(" ",AJ563)))</f>
        <v>0.6</v>
      </c>
      <c r="E563" s="34" t="n">
        <f aca="false">IF(G563="LD50 (median)",1,IF(G563="LDLo (lowest)",0,IF(G563="LD",-1,"")))</f>
        <v>0</v>
      </c>
      <c r="F563" s="34" t="n">
        <f aca="false">IF(O563="🐀 Rat",1,IF(O563="🐭 Mouse",2,IF(O563="🐕 Dog",3,IF(O563="🐵 Monkey",5,IF(O563="🐈 Cat",4,IF(O563="🐇 Rabbit",6,IF(O563="🕊 Pigeon",7,IF(O563="🐹 Guinea Pig",8,IF(O563="🐔 Chicken",9,IF(O563="🐸 Frog",10,IF(O563="🍼 Mammal",10,0)))))))))))</f>
        <v>6</v>
      </c>
      <c r="G563" s="39" t="s">
        <v>53</v>
      </c>
      <c r="H563" s="39" t="s">
        <v>15</v>
      </c>
      <c r="I563" s="14" t="str">
        <f aca="false">IF(H563="IC",-0.3,"")</f>
        <v/>
      </c>
      <c r="J563" s="14" t="n">
        <f aca="false">IF(H563="IV",-0.2,"")</f>
        <v>-0.2</v>
      </c>
      <c r="K563" s="14" t="str">
        <f aca="false">IF(H563="IP",-0.1,"")</f>
        <v/>
      </c>
      <c r="L563" s="14" t="str">
        <f aca="false">IF(H563="IM",0.1,"")</f>
        <v/>
      </c>
      <c r="M563" s="14" t="str">
        <f aca="false">IF(H563="SC",0.2,"")</f>
        <v/>
      </c>
      <c r="N563" s="15" t="str">
        <f aca="false">IF(H563="???",0.2,"")</f>
        <v/>
      </c>
      <c r="O563" s="40" t="s">
        <v>24</v>
      </c>
      <c r="P563" s="17" t="str">
        <f aca="false">IF(SUM(Q563:AI563)&gt;0,"",IF(SUM(Q563:AI563)=0,IF(O563&gt;0,1,"")))</f>
        <v/>
      </c>
      <c r="Q563" s="16" t="str">
        <f aca="false">IF(O563="🐭 Mouse",2,"")</f>
        <v/>
      </c>
      <c r="R563" s="16" t="str">
        <f aca="false">IF(O563="🕊 Pigeon",7,"")</f>
        <v/>
      </c>
      <c r="S563" s="16" t="n">
        <f aca="false">IF(O563="🐇 Rabbit",6,"")</f>
        <v>6</v>
      </c>
      <c r="T563" s="16" t="str">
        <f aca="false">IF(O563="🍼 Mammal",16,"")</f>
        <v/>
      </c>
      <c r="U563" s="16" t="str">
        <f aca="false">IF(O563="🐀 Rat",1,"")</f>
        <v/>
      </c>
      <c r="V563" s="16" t="str">
        <f aca="false">IF(O563="🐕 Dog",3,"")</f>
        <v/>
      </c>
      <c r="W563" s="16" t="str">
        <f aca="false">IF(O563="🐹 Guinea Pig",8,"")</f>
        <v/>
      </c>
      <c r="X563" s="16" t="str">
        <f aca="false">IF(O563="🐔 Chicken",9,"")</f>
        <v/>
      </c>
      <c r="Y563" s="16" t="str">
        <f aca="false">IF(O563="🐵 Monkey",5,"")</f>
        <v/>
      </c>
      <c r="Z563" s="16" t="str">
        <f aca="false">IF(O563="🐸 Frog",10,"")</f>
        <v/>
      </c>
      <c r="AA563" s="16" t="str">
        <f aca="false">IF(O563="🐈 Cat",4,"")</f>
        <v/>
      </c>
      <c r="AB563" s="16" t="str">
        <f aca="false">IF(O563="Gecko",15,"")</f>
        <v/>
      </c>
      <c r="AC563" s="16" t="str">
        <f aca="false">IF(O563="Skink",14,"")</f>
        <v/>
      </c>
      <c r="AD563" s="16" t="str">
        <f aca="false">IF(O563="🐄 Cattle",17,"")</f>
        <v/>
      </c>
      <c r="AE563" s="16" t="str">
        <f aca="false">IF(O563="🐷 Pig",19,"")</f>
        <v/>
      </c>
      <c r="AF563" s="16" t="str">
        <f aca="false">IF(O563="Squirrel",11,"")</f>
        <v/>
      </c>
      <c r="AG563" s="16" t="str">
        <f aca="false">IF(O563="🐝 Honey Bee",20,"")</f>
        <v/>
      </c>
      <c r="AH563" s="16" t="str">
        <f aca="false">IF(O563="🦆 Duck",12,"")</f>
        <v/>
      </c>
      <c r="AI563" s="16" t="str">
        <f aca="false">IF(O563="🐦 Bird",13,"")</f>
        <v/>
      </c>
      <c r="AJ563" s="41" t="s">
        <v>293</v>
      </c>
      <c r="AK563" s="40" t="s">
        <v>137</v>
      </c>
      <c r="AL563" s="42" t="s">
        <v>50</v>
      </c>
      <c r="AM563" s="40" t="s">
        <v>51</v>
      </c>
      <c r="AN563" s="40"/>
    </row>
    <row r="564" customFormat="false" ht="30" hidden="false" customHeight="true" outlineLevel="0" collapsed="false">
      <c r="A564" s="38" t="s">
        <v>638</v>
      </c>
      <c r="B564" s="38" t="n">
        <v>49</v>
      </c>
      <c r="C564" s="32" t="n">
        <f aca="false">B564+IF(H564="IV",-0.2,IF(H564="IP",-0.1,IF(H564="IM",0.1,IF(H564="SC",0.2,IF(H564="IC (cerebral)",-0.3,0)))))</f>
        <v>48.8</v>
      </c>
      <c r="D564" s="33" t="n">
        <f aca="false">VALUE(MID(AJ564,1,FIND(" ",AJ564)))</f>
        <v>0.75</v>
      </c>
      <c r="E564" s="34" t="n">
        <f aca="false">IF(G564="LD50 (median)",1,IF(G564="LDLo (lowest)",0,IF(G564="LD",-1,"")))</f>
        <v>0</v>
      </c>
      <c r="F564" s="34" t="n">
        <f aca="false">IF(O564="🐀 Rat",1,IF(O564="🐭 Mouse",2,IF(O564="🐕 Dog",3,IF(O564="🐵 Monkey",5,IF(O564="🐈 Cat",4,IF(O564="🐇 Rabbit",6,IF(O564="🕊 Pigeon",7,IF(O564="🐹 Guinea Pig",8,IF(O564="🐔 Chicken",9,IF(O564="🐸 Frog",10,IF(O564="🍼 Mammal",10,0)))))))))))</f>
        <v>7</v>
      </c>
      <c r="G564" s="39" t="s">
        <v>53</v>
      </c>
      <c r="H564" s="39" t="s">
        <v>15</v>
      </c>
      <c r="I564" s="14" t="str">
        <f aca="false">IF(H564="IC",-0.3,"")</f>
        <v/>
      </c>
      <c r="J564" s="14" t="n">
        <f aca="false">IF(H564="IV",-0.2,"")</f>
        <v>-0.2</v>
      </c>
      <c r="K564" s="14" t="str">
        <f aca="false">IF(H564="IP",-0.1,"")</f>
        <v/>
      </c>
      <c r="L564" s="14" t="str">
        <f aca="false">IF(H564="IM",0.1,"")</f>
        <v/>
      </c>
      <c r="M564" s="14" t="str">
        <f aca="false">IF(H564="SC",0.2,"")</f>
        <v/>
      </c>
      <c r="N564" s="15" t="str">
        <f aca="false">IF(H564="???",0.2,"")</f>
        <v/>
      </c>
      <c r="O564" s="40" t="s">
        <v>23</v>
      </c>
      <c r="P564" s="17" t="str">
        <f aca="false">IF(SUM(Q564:AI564)&gt;0,"",IF(SUM(Q564:AI564)=0,IF(O564&gt;0,1,"")))</f>
        <v/>
      </c>
      <c r="Q564" s="16" t="str">
        <f aca="false">IF(O564="🐭 Mouse",2,"")</f>
        <v/>
      </c>
      <c r="R564" s="16" t="n">
        <f aca="false">IF(O564="🕊 Pigeon",7,"")</f>
        <v>7</v>
      </c>
      <c r="S564" s="16" t="str">
        <f aca="false">IF(O564="🐇 Rabbit",6,"")</f>
        <v/>
      </c>
      <c r="T564" s="16" t="str">
        <f aca="false">IF(O564="🍼 Mammal",16,"")</f>
        <v/>
      </c>
      <c r="U564" s="16" t="str">
        <f aca="false">IF(O564="🐀 Rat",1,"")</f>
        <v/>
      </c>
      <c r="V564" s="16" t="str">
        <f aca="false">IF(O564="🐕 Dog",3,"")</f>
        <v/>
      </c>
      <c r="W564" s="16" t="str">
        <f aca="false">IF(O564="🐹 Guinea Pig",8,"")</f>
        <v/>
      </c>
      <c r="X564" s="16" t="str">
        <f aca="false">IF(O564="🐔 Chicken",9,"")</f>
        <v/>
      </c>
      <c r="Y564" s="16" t="str">
        <f aca="false">IF(O564="🐵 Monkey",5,"")</f>
        <v/>
      </c>
      <c r="Z564" s="16" t="str">
        <f aca="false">IF(O564="🐸 Frog",10,"")</f>
        <v/>
      </c>
      <c r="AA564" s="16" t="str">
        <f aca="false">IF(O564="🐈 Cat",4,"")</f>
        <v/>
      </c>
      <c r="AB564" s="16" t="str">
        <f aca="false">IF(O564="Gecko",15,"")</f>
        <v/>
      </c>
      <c r="AC564" s="16" t="str">
        <f aca="false">IF(O564="Skink",14,"")</f>
        <v/>
      </c>
      <c r="AD564" s="16" t="str">
        <f aca="false">IF(O564="🐄 Cattle",17,"")</f>
        <v/>
      </c>
      <c r="AE564" s="16" t="str">
        <f aca="false">IF(O564="🐷 Pig",19,"")</f>
        <v/>
      </c>
      <c r="AF564" s="16" t="str">
        <f aca="false">IF(O564="Squirrel",11,"")</f>
        <v/>
      </c>
      <c r="AG564" s="16" t="str">
        <f aca="false">IF(O564="🐝 Honey Bee",20,"")</f>
        <v/>
      </c>
      <c r="AH564" s="16" t="str">
        <f aca="false">IF(O564="🦆 Duck",12,"")</f>
        <v/>
      </c>
      <c r="AI564" s="16" t="str">
        <f aca="false">IF(O564="🐦 Bird",13,"")</f>
        <v/>
      </c>
      <c r="AJ564" s="41" t="s">
        <v>551</v>
      </c>
      <c r="AK564" s="40" t="s">
        <v>139</v>
      </c>
      <c r="AL564" s="42" t="s">
        <v>50</v>
      </c>
      <c r="AM564" s="40" t="s">
        <v>51</v>
      </c>
      <c r="AN564" s="40"/>
    </row>
    <row r="565" customFormat="false" ht="30" hidden="false" customHeight="true" outlineLevel="0" collapsed="false">
      <c r="A565" s="38" t="s">
        <v>638</v>
      </c>
      <c r="B565" s="38" t="n">
        <v>49</v>
      </c>
      <c r="C565" s="32" t="n">
        <f aca="false">B565+IF(H565="IV",-0.2,IF(H565="IP",-0.1,IF(H565="IM",0.1,IF(H565="SC",0.2,IF(H565="IC (cerebral)",-0.3,0)))))</f>
        <v>49.2</v>
      </c>
      <c r="D565" s="33" t="n">
        <f aca="false">VALUE(MID(AJ565,1,FIND(" ",AJ565)))</f>
        <v>0.8</v>
      </c>
      <c r="E565" s="34" t="n">
        <f aca="false">IF(G565="LD50 (median)",1,IF(G565="LDLo (lowest)",0,IF(G565="LD",-1,"")))</f>
        <v>0</v>
      </c>
      <c r="F565" s="34" t="n">
        <f aca="false">IF(O565="🐀 Rat",1,IF(O565="🐭 Mouse",2,IF(O565="🐕 Dog",3,IF(O565="🐵 Monkey",5,IF(O565="🐈 Cat",4,IF(O565="🐇 Rabbit",6,IF(O565="🕊 Pigeon",7,IF(O565="🐹 Guinea Pig",8,IF(O565="🐔 Chicken",9,IF(O565="🐸 Frog",10,IF(O565="🍼 Mammal",10,0)))))))))))</f>
        <v>8</v>
      </c>
      <c r="G565" s="39" t="s">
        <v>53</v>
      </c>
      <c r="H565" s="39" t="s">
        <v>18</v>
      </c>
      <c r="I565" s="14" t="str">
        <f aca="false">IF(H565="IC",-0.3,"")</f>
        <v/>
      </c>
      <c r="J565" s="14" t="str">
        <f aca="false">IF(H565="IV",-0.2,"")</f>
        <v/>
      </c>
      <c r="K565" s="14" t="str">
        <f aca="false">IF(H565="IP",-0.1,"")</f>
        <v/>
      </c>
      <c r="L565" s="14" t="str">
        <f aca="false">IF(H565="IM",0.1,"")</f>
        <v/>
      </c>
      <c r="M565" s="14" t="n">
        <f aca="false">IF(H565="SC",0.2,"")</f>
        <v>0.2</v>
      </c>
      <c r="N565" s="15" t="str">
        <f aca="false">IF(H565="???",0.2,"")</f>
        <v/>
      </c>
      <c r="O565" s="40" t="s">
        <v>28</v>
      </c>
      <c r="P565" s="17" t="str">
        <f aca="false">IF(SUM(Q565:AI565)&gt;0,"",IF(SUM(Q565:AI565)=0,IF(O565&gt;0,1,"")))</f>
        <v/>
      </c>
      <c r="Q565" s="16" t="str">
        <f aca="false">IF(O565="🐭 Mouse",2,"")</f>
        <v/>
      </c>
      <c r="R565" s="16" t="str">
        <f aca="false">IF(O565="🕊 Pigeon",7,"")</f>
        <v/>
      </c>
      <c r="S565" s="16" t="str">
        <f aca="false">IF(O565="🐇 Rabbit",6,"")</f>
        <v/>
      </c>
      <c r="T565" s="16" t="str">
        <f aca="false">IF(O565="🍼 Mammal",16,"")</f>
        <v/>
      </c>
      <c r="U565" s="16" t="str">
        <f aca="false">IF(O565="🐀 Rat",1,"")</f>
        <v/>
      </c>
      <c r="V565" s="16" t="str">
        <f aca="false">IF(O565="🐕 Dog",3,"")</f>
        <v/>
      </c>
      <c r="W565" s="16" t="n">
        <f aca="false">IF(O565="🐹 Guinea Pig",8,"")</f>
        <v>8</v>
      </c>
      <c r="X565" s="16" t="str">
        <f aca="false">IF(O565="🐔 Chicken",9,"")</f>
        <v/>
      </c>
      <c r="Y565" s="16" t="str">
        <f aca="false">IF(O565="🐵 Monkey",5,"")</f>
        <v/>
      </c>
      <c r="Z565" s="16" t="str">
        <f aca="false">IF(O565="🐸 Frog",10,"")</f>
        <v/>
      </c>
      <c r="AA565" s="16" t="str">
        <f aca="false">IF(O565="🐈 Cat",4,"")</f>
        <v/>
      </c>
      <c r="AB565" s="16" t="str">
        <f aca="false">IF(O565="Gecko",15,"")</f>
        <v/>
      </c>
      <c r="AC565" s="16" t="str">
        <f aca="false">IF(O565="Skink",14,"")</f>
        <v/>
      </c>
      <c r="AD565" s="16" t="str">
        <f aca="false">IF(O565="🐄 Cattle",17,"")</f>
        <v/>
      </c>
      <c r="AE565" s="16" t="str">
        <f aca="false">IF(O565="🐷 Pig",19,"")</f>
        <v/>
      </c>
      <c r="AF565" s="16" t="str">
        <f aca="false">IF(O565="Squirrel",11,"")</f>
        <v/>
      </c>
      <c r="AG565" s="16" t="str">
        <f aca="false">IF(O565="🐝 Honey Bee",20,"")</f>
        <v/>
      </c>
      <c r="AH565" s="16" t="str">
        <f aca="false">IF(O565="🦆 Duck",12,"")</f>
        <v/>
      </c>
      <c r="AI565" s="16" t="str">
        <f aca="false">IF(O565="🐦 Bird",13,"")</f>
        <v/>
      </c>
      <c r="AJ565" s="41" t="s">
        <v>124</v>
      </c>
      <c r="AK565" s="40" t="s">
        <v>139</v>
      </c>
      <c r="AL565" s="42" t="s">
        <v>50</v>
      </c>
      <c r="AM565" s="40" t="s">
        <v>51</v>
      </c>
      <c r="AN565" s="40"/>
    </row>
    <row r="566" customFormat="false" ht="30" hidden="false" customHeight="true" outlineLevel="0" collapsed="false">
      <c r="A566" s="38" t="s">
        <v>638</v>
      </c>
      <c r="B566" s="38" t="n">
        <v>49</v>
      </c>
      <c r="C566" s="32" t="n">
        <f aca="false">B566+IF(H566="IV",-0.2,IF(H566="IP",-0.1,IF(H566="IM",0.1,IF(H566="SC",0.2,IF(H566="IC (cerebral)",-0.3,0)))))</f>
        <v>48.9</v>
      </c>
      <c r="D566" s="33" t="n">
        <f aca="false">VALUE(MID(AJ566,1,FIND(" ",AJ566)))</f>
        <v>1.3</v>
      </c>
      <c r="E566" s="34" t="n">
        <f aca="false">IF(G566="LD50 (median)",1,IF(G566="LDLo (lowest)",0,IF(G566="LD",-1,"")))</f>
        <v>1</v>
      </c>
      <c r="F566" s="34" t="n">
        <f aca="false">IF(O566="🐀 Rat",1,IF(O566="🐭 Mouse",2,IF(O566="🐕 Dog",3,IF(O566="🐵 Monkey",5,IF(O566="🐈 Cat",4,IF(O566="🐇 Rabbit",6,IF(O566="🕊 Pigeon",7,IF(O566="🐹 Guinea Pig",8,IF(O566="🐔 Chicken",9,IF(O566="🐸 Frog",10,IF(O566="🍼 Mammal",10,0)))))))))))</f>
        <v>2</v>
      </c>
      <c r="G566" s="39" t="s">
        <v>47</v>
      </c>
      <c r="H566" s="39" t="s">
        <v>16</v>
      </c>
      <c r="I566" s="14" t="str">
        <f aca="false">IF(H566="IC",-0.3,"")</f>
        <v/>
      </c>
      <c r="J566" s="14" t="str">
        <f aca="false">IF(H566="IV",-0.2,"")</f>
        <v/>
      </c>
      <c r="K566" s="14" t="n">
        <f aca="false">IF(H566="IP",-0.1,"")</f>
        <v>-0.1</v>
      </c>
      <c r="L566" s="14" t="str">
        <f aca="false">IF(H566="IM",0.1,"")</f>
        <v/>
      </c>
      <c r="M566" s="14" t="str">
        <f aca="false">IF(H566="SC",0.2,"")</f>
        <v/>
      </c>
      <c r="N566" s="15" t="str">
        <f aca="false">IF(H566="???",0.2,"")</f>
        <v/>
      </c>
      <c r="O566" s="40" t="s">
        <v>22</v>
      </c>
      <c r="P566" s="17" t="str">
        <f aca="false">IF(SUM(Q566:AI566)&gt;0,"",IF(SUM(Q566:AI566)=0,IF(O566&gt;0,1,"")))</f>
        <v/>
      </c>
      <c r="Q566" s="16" t="n">
        <f aca="false">IF(O566="🐭 Mouse",2,"")</f>
        <v>2</v>
      </c>
      <c r="R566" s="16" t="str">
        <f aca="false">IF(O566="🕊 Pigeon",7,"")</f>
        <v/>
      </c>
      <c r="S566" s="16" t="str">
        <f aca="false">IF(O566="🐇 Rabbit",6,"")</f>
        <v/>
      </c>
      <c r="T566" s="16" t="str">
        <f aca="false">IF(O566="🍼 Mammal",16,"")</f>
        <v/>
      </c>
      <c r="U566" s="16" t="str">
        <f aca="false">IF(O566="🐀 Rat",1,"")</f>
        <v/>
      </c>
      <c r="V566" s="16" t="str">
        <f aca="false">IF(O566="🐕 Dog",3,"")</f>
        <v/>
      </c>
      <c r="W566" s="16" t="str">
        <f aca="false">IF(O566="🐹 Guinea Pig",8,"")</f>
        <v/>
      </c>
      <c r="X566" s="16" t="str">
        <f aca="false">IF(O566="🐔 Chicken",9,"")</f>
        <v/>
      </c>
      <c r="Y566" s="16" t="str">
        <f aca="false">IF(O566="🐵 Monkey",5,"")</f>
        <v/>
      </c>
      <c r="Z566" s="16" t="str">
        <f aca="false">IF(O566="🐸 Frog",10,"")</f>
        <v/>
      </c>
      <c r="AA566" s="16" t="str">
        <f aca="false">IF(O566="🐈 Cat",4,"")</f>
        <v/>
      </c>
      <c r="AB566" s="16" t="str">
        <f aca="false">IF(O566="Gecko",15,"")</f>
        <v/>
      </c>
      <c r="AC566" s="16" t="str">
        <f aca="false">IF(O566="Skink",14,"")</f>
        <v/>
      </c>
      <c r="AD566" s="16" t="str">
        <f aca="false">IF(O566="🐄 Cattle",17,"")</f>
        <v/>
      </c>
      <c r="AE566" s="16" t="str">
        <f aca="false">IF(O566="🐷 Pig",19,"")</f>
        <v/>
      </c>
      <c r="AF566" s="16" t="str">
        <f aca="false">IF(O566="Squirrel",11,"")</f>
        <v/>
      </c>
      <c r="AG566" s="16" t="str">
        <f aca="false">IF(O566="🐝 Honey Bee",20,"")</f>
        <v/>
      </c>
      <c r="AH566" s="16" t="str">
        <f aca="false">IF(O566="🦆 Duck",12,"")</f>
        <v/>
      </c>
      <c r="AI566" s="16" t="str">
        <f aca="false">IF(O566="🐦 Bird",13,"")</f>
        <v/>
      </c>
      <c r="AJ566" s="41" t="s">
        <v>320</v>
      </c>
      <c r="AK566" s="40" t="s">
        <v>428</v>
      </c>
      <c r="AL566" s="42" t="s">
        <v>50</v>
      </c>
      <c r="AM566" s="40" t="s">
        <v>51</v>
      </c>
      <c r="AN566" s="40"/>
    </row>
    <row r="567" customFormat="false" ht="30" hidden="false" customHeight="true" outlineLevel="0" collapsed="false">
      <c r="A567" s="38" t="s">
        <v>638</v>
      </c>
      <c r="B567" s="38" t="n">
        <v>49</v>
      </c>
      <c r="C567" s="32" t="n">
        <f aca="false">B567+IF(H567="IV",-0.2,IF(H567="IP",-0.1,IF(H567="IM",0.1,IF(H567="SC",0.2,IF(H567="IC (cerebral)",-0.3,0)))))</f>
        <v>49.2</v>
      </c>
      <c r="D567" s="33" t="n">
        <f aca="false">VALUE(MID(AJ567,1,FIND(" ",AJ567)))</f>
        <v>1.5</v>
      </c>
      <c r="E567" s="34" t="n">
        <f aca="false">IF(G567="LD50 (median)",1,IF(G567="LDLo (lowest)",0,IF(G567="LD",-1,"")))</f>
        <v>0</v>
      </c>
      <c r="F567" s="34" t="n">
        <f aca="false">IF(O567="🐀 Rat",1,IF(O567="🐭 Mouse",2,IF(O567="🐕 Dog",3,IF(O567="🐵 Monkey",5,IF(O567="🐈 Cat",4,IF(O567="🐇 Rabbit",6,IF(O567="🕊 Pigeon",7,IF(O567="🐹 Guinea Pig",8,IF(O567="🐔 Chicken",9,IF(O567="🐸 Frog",10,IF(O567="🍼 Mammal",10,0)))))))))))</f>
        <v>9</v>
      </c>
      <c r="G567" s="39" t="s">
        <v>53</v>
      </c>
      <c r="H567" s="39" t="s">
        <v>18</v>
      </c>
      <c r="I567" s="14" t="str">
        <f aca="false">IF(H567="IC",-0.3,"")</f>
        <v/>
      </c>
      <c r="J567" s="14" t="str">
        <f aca="false">IF(H567="IV",-0.2,"")</f>
        <v/>
      </c>
      <c r="K567" s="14" t="str">
        <f aca="false">IF(H567="IP",-0.1,"")</f>
        <v/>
      </c>
      <c r="L567" s="14" t="str">
        <f aca="false">IF(H567="IM",0.1,"")</f>
        <v/>
      </c>
      <c r="M567" s="14" t="n">
        <f aca="false">IF(H567="SC",0.2,"")</f>
        <v>0.2</v>
      </c>
      <c r="N567" s="15" t="str">
        <f aca="false">IF(H567="???",0.2,"")</f>
        <v/>
      </c>
      <c r="O567" s="40" t="s">
        <v>29</v>
      </c>
      <c r="P567" s="17" t="str">
        <f aca="false">IF(SUM(Q567:AI567)&gt;0,"",IF(SUM(Q567:AI567)=0,IF(O567&gt;0,1,"")))</f>
        <v/>
      </c>
      <c r="Q567" s="16" t="str">
        <f aca="false">IF(O567="🐭 Mouse",2,"")</f>
        <v/>
      </c>
      <c r="R567" s="16" t="str">
        <f aca="false">IF(O567="🕊 Pigeon",7,"")</f>
        <v/>
      </c>
      <c r="S567" s="16" t="str">
        <f aca="false">IF(O567="🐇 Rabbit",6,"")</f>
        <v/>
      </c>
      <c r="T567" s="16" t="str">
        <f aca="false">IF(O567="🍼 Mammal",16,"")</f>
        <v/>
      </c>
      <c r="U567" s="16" t="str">
        <f aca="false">IF(O567="🐀 Rat",1,"")</f>
        <v/>
      </c>
      <c r="V567" s="16" t="str">
        <f aca="false">IF(O567="🐕 Dog",3,"")</f>
        <v/>
      </c>
      <c r="W567" s="16" t="str">
        <f aca="false">IF(O567="🐹 Guinea Pig",8,"")</f>
        <v/>
      </c>
      <c r="X567" s="16" t="n">
        <f aca="false">IF(O567="🐔 Chicken",9,"")</f>
        <v>9</v>
      </c>
      <c r="Y567" s="16" t="str">
        <f aca="false">IF(O567="🐵 Monkey",5,"")</f>
        <v/>
      </c>
      <c r="Z567" s="16" t="str">
        <f aca="false">IF(O567="🐸 Frog",10,"")</f>
        <v/>
      </c>
      <c r="AA567" s="16" t="str">
        <f aca="false">IF(O567="🐈 Cat",4,"")</f>
        <v/>
      </c>
      <c r="AB567" s="16" t="str">
        <f aca="false">IF(O567="Gecko",15,"")</f>
        <v/>
      </c>
      <c r="AC567" s="16" t="str">
        <f aca="false">IF(O567="Skink",14,"")</f>
        <v/>
      </c>
      <c r="AD567" s="16" t="str">
        <f aca="false">IF(O567="🐄 Cattle",17,"")</f>
        <v/>
      </c>
      <c r="AE567" s="16" t="str">
        <f aca="false">IF(O567="🐷 Pig",19,"")</f>
        <v/>
      </c>
      <c r="AF567" s="16" t="str">
        <f aca="false">IF(O567="Squirrel",11,"")</f>
        <v/>
      </c>
      <c r="AG567" s="16" t="str">
        <f aca="false">IF(O567="🐝 Honey Bee",20,"")</f>
        <v/>
      </c>
      <c r="AH567" s="16" t="str">
        <f aca="false">IF(O567="🦆 Duck",12,"")</f>
        <v/>
      </c>
      <c r="AI567" s="16" t="str">
        <f aca="false">IF(O567="🐦 Bird",13,"")</f>
        <v/>
      </c>
      <c r="AJ567" s="41" t="s">
        <v>153</v>
      </c>
      <c r="AK567" s="40" t="s">
        <v>139</v>
      </c>
      <c r="AL567" s="42" t="s">
        <v>50</v>
      </c>
      <c r="AM567" s="40" t="s">
        <v>51</v>
      </c>
      <c r="AN567" s="40"/>
    </row>
    <row r="568" customFormat="false" ht="30" hidden="false" customHeight="true" outlineLevel="0" collapsed="false">
      <c r="A568" s="38" t="s">
        <v>638</v>
      </c>
      <c r="B568" s="38" t="n">
        <v>49</v>
      </c>
      <c r="C568" s="32" t="n">
        <f aca="false">B568+IF(H568="IV",-0.2,IF(H568="IP",-0.1,IF(H568="IM",0.1,IF(H568="SC",0.2,IF(H568="IC (cerebral)",-0.3,0)))))</f>
        <v>49.2</v>
      </c>
      <c r="D568" s="33" t="n">
        <f aca="false">VALUE(MID(AJ568,1,FIND(" ",AJ568)))</f>
        <v>1.5</v>
      </c>
      <c r="E568" s="34" t="n">
        <f aca="false">IF(G568="LD50 (median)",1,IF(G568="LDLo (lowest)",0,IF(G568="LD",-1,"")))</f>
        <v>0</v>
      </c>
      <c r="F568" s="34" t="n">
        <f aca="false">IF(O568="🐀 Rat",1,IF(O568="🐭 Mouse",2,IF(O568="🐕 Dog",3,IF(O568="🐵 Monkey",5,IF(O568="🐈 Cat",4,IF(O568="🐇 Rabbit",6,IF(O568="🕊 Pigeon",7,IF(O568="🐹 Guinea Pig",8,IF(O568="🐔 Chicken",9,IF(O568="🐸 Frog",10,IF(O568="🍼 Mammal",10,0)))))))))))</f>
        <v>1</v>
      </c>
      <c r="G568" s="39" t="s">
        <v>53</v>
      </c>
      <c r="H568" s="39" t="s">
        <v>18</v>
      </c>
      <c r="I568" s="14" t="str">
        <f aca="false">IF(H568="IC",-0.3,"")</f>
        <v/>
      </c>
      <c r="J568" s="14" t="str">
        <f aca="false">IF(H568="IV",-0.2,"")</f>
        <v/>
      </c>
      <c r="K568" s="14" t="str">
        <f aca="false">IF(H568="IP",-0.1,"")</f>
        <v/>
      </c>
      <c r="L568" s="14" t="str">
        <f aca="false">IF(H568="IM",0.1,"")</f>
        <v/>
      </c>
      <c r="M568" s="14" t="n">
        <f aca="false">IF(H568="SC",0.2,"")</f>
        <v>0.2</v>
      </c>
      <c r="N568" s="15" t="str">
        <f aca="false">IF(H568="???",0.2,"")</f>
        <v/>
      </c>
      <c r="O568" s="40" t="s">
        <v>26</v>
      </c>
      <c r="P568" s="17" t="str">
        <f aca="false">IF(SUM(Q568:AI568)&gt;0,"",IF(SUM(Q568:AI568)=0,IF(O568&gt;0,1,"")))</f>
        <v/>
      </c>
      <c r="Q568" s="16" t="str">
        <f aca="false">IF(O568="🐭 Mouse",2,"")</f>
        <v/>
      </c>
      <c r="R568" s="16" t="str">
        <f aca="false">IF(O568="🕊 Pigeon",7,"")</f>
        <v/>
      </c>
      <c r="S568" s="16" t="str">
        <f aca="false">IF(O568="🐇 Rabbit",6,"")</f>
        <v/>
      </c>
      <c r="T568" s="16" t="str">
        <f aca="false">IF(O568="🍼 Mammal",16,"")</f>
        <v/>
      </c>
      <c r="U568" s="16" t="n">
        <f aca="false">IF(O568="🐀 Rat",1,"")</f>
        <v>1</v>
      </c>
      <c r="V568" s="16" t="str">
        <f aca="false">IF(O568="🐕 Dog",3,"")</f>
        <v/>
      </c>
      <c r="W568" s="16" t="str">
        <f aca="false">IF(O568="🐹 Guinea Pig",8,"")</f>
        <v/>
      </c>
      <c r="X568" s="16" t="str">
        <f aca="false">IF(O568="🐔 Chicken",9,"")</f>
        <v/>
      </c>
      <c r="Y568" s="16" t="str">
        <f aca="false">IF(O568="🐵 Monkey",5,"")</f>
        <v/>
      </c>
      <c r="Z568" s="16" t="str">
        <f aca="false">IF(O568="🐸 Frog",10,"")</f>
        <v/>
      </c>
      <c r="AA568" s="16" t="str">
        <f aca="false">IF(O568="🐈 Cat",4,"")</f>
        <v/>
      </c>
      <c r="AB568" s="16" t="str">
        <f aca="false">IF(O568="Gecko",15,"")</f>
        <v/>
      </c>
      <c r="AC568" s="16" t="str">
        <f aca="false">IF(O568="Skink",14,"")</f>
        <v/>
      </c>
      <c r="AD568" s="16" t="str">
        <f aca="false">IF(O568="🐄 Cattle",17,"")</f>
        <v/>
      </c>
      <c r="AE568" s="16" t="str">
        <f aca="false">IF(O568="🐷 Pig",19,"")</f>
        <v/>
      </c>
      <c r="AF568" s="16" t="str">
        <f aca="false">IF(O568="Squirrel",11,"")</f>
        <v/>
      </c>
      <c r="AG568" s="16" t="str">
        <f aca="false">IF(O568="🐝 Honey Bee",20,"")</f>
        <v/>
      </c>
      <c r="AH568" s="16" t="str">
        <f aca="false">IF(O568="🦆 Duck",12,"")</f>
        <v/>
      </c>
      <c r="AI568" s="16" t="str">
        <f aca="false">IF(O568="🐦 Bird",13,"")</f>
        <v/>
      </c>
      <c r="AJ568" s="41" t="s">
        <v>153</v>
      </c>
      <c r="AK568" s="40" t="s">
        <v>139</v>
      </c>
      <c r="AL568" s="42" t="s">
        <v>50</v>
      </c>
      <c r="AM568" s="40" t="s">
        <v>51</v>
      </c>
      <c r="AN568" s="40"/>
    </row>
    <row r="569" customFormat="false" ht="45" hidden="false" customHeight="true" outlineLevel="0" collapsed="false">
      <c r="A569" s="38" t="s">
        <v>638</v>
      </c>
      <c r="B569" s="38" t="n">
        <v>49</v>
      </c>
      <c r="C569" s="32" t="n">
        <f aca="false">B569+IF(H569="IV",-0.2,IF(H569="IP",-0.1,IF(H569="IM",0.1,IF(H569="SC",0.2,IF(H569="IC (cerebral)",-0.3,0)))))</f>
        <v>49.2</v>
      </c>
      <c r="D569" s="33" t="n">
        <f aca="false">VALUE(MID(AJ569,1,FIND(" ",AJ569)))</f>
        <v>1.7</v>
      </c>
      <c r="E569" s="34" t="n">
        <f aca="false">IF(G569="LD50 (median)",1,IF(G569="LDLo (lowest)",0,IF(G569="LD",-1,"")))</f>
        <v>0</v>
      </c>
      <c r="F569" s="34" t="n">
        <f aca="false">IF(O569="🐀 Rat",1,IF(O569="🐭 Mouse",2,IF(O569="🐕 Dog",3,IF(O569="🐵 Monkey",5,IF(O569="🐈 Cat",4,IF(O569="🐇 Rabbit",6,IF(O569="🕊 Pigeon",7,IF(O569="🐹 Guinea Pig",8,IF(O569="🐔 Chicken",9,IF(O569="🐸 Frog",10,IF(O569="🍼 Mammal",10,0)))))))))))</f>
        <v>2</v>
      </c>
      <c r="G569" s="39" t="s">
        <v>53</v>
      </c>
      <c r="H569" s="39" t="s">
        <v>18</v>
      </c>
      <c r="I569" s="14" t="str">
        <f aca="false">IF(H569="IC",-0.3,"")</f>
        <v/>
      </c>
      <c r="J569" s="14" t="str">
        <f aca="false">IF(H569="IV",-0.2,"")</f>
        <v/>
      </c>
      <c r="K569" s="14" t="str">
        <f aca="false">IF(H569="IP",-0.1,"")</f>
        <v/>
      </c>
      <c r="L569" s="14" t="str">
        <f aca="false">IF(H569="IM",0.1,"")</f>
        <v/>
      </c>
      <c r="M569" s="14" t="n">
        <f aca="false">IF(H569="SC",0.2,"")</f>
        <v>0.2</v>
      </c>
      <c r="N569" s="15" t="str">
        <f aca="false">IF(H569="???",0.2,"")</f>
        <v/>
      </c>
      <c r="O569" s="40" t="s">
        <v>22</v>
      </c>
      <c r="P569" s="17" t="str">
        <f aca="false">IF(SUM(Q569:AI569)&gt;0,"",IF(SUM(Q569:AI569)=0,IF(O569&gt;0,1,"")))</f>
        <v/>
      </c>
      <c r="Q569" s="16" t="n">
        <f aca="false">IF(O569="🐭 Mouse",2,"")</f>
        <v>2</v>
      </c>
      <c r="R569" s="16" t="str">
        <f aca="false">IF(O569="🕊 Pigeon",7,"")</f>
        <v/>
      </c>
      <c r="S569" s="16" t="str">
        <f aca="false">IF(O569="🐇 Rabbit",6,"")</f>
        <v/>
      </c>
      <c r="T569" s="16" t="str">
        <f aca="false">IF(O569="🍼 Mammal",16,"")</f>
        <v/>
      </c>
      <c r="U569" s="16" t="str">
        <f aca="false">IF(O569="🐀 Rat",1,"")</f>
        <v/>
      </c>
      <c r="V569" s="16" t="str">
        <f aca="false">IF(O569="🐕 Dog",3,"")</f>
        <v/>
      </c>
      <c r="W569" s="16" t="str">
        <f aca="false">IF(O569="🐹 Guinea Pig",8,"")</f>
        <v/>
      </c>
      <c r="X569" s="16" t="str">
        <f aca="false">IF(O569="🐔 Chicken",9,"")</f>
        <v/>
      </c>
      <c r="Y569" s="16" t="str">
        <f aca="false">IF(O569="🐵 Monkey",5,"")</f>
        <v/>
      </c>
      <c r="Z569" s="16" t="str">
        <f aca="false">IF(O569="🐸 Frog",10,"")</f>
        <v/>
      </c>
      <c r="AA569" s="16" t="str">
        <f aca="false">IF(O569="🐈 Cat",4,"")</f>
        <v/>
      </c>
      <c r="AB569" s="16" t="str">
        <f aca="false">IF(O569="Gecko",15,"")</f>
        <v/>
      </c>
      <c r="AC569" s="16" t="str">
        <f aca="false">IF(O569="Skink",14,"")</f>
        <v/>
      </c>
      <c r="AD569" s="16" t="str">
        <f aca="false">IF(O569="🐄 Cattle",17,"")</f>
        <v/>
      </c>
      <c r="AE569" s="16" t="str">
        <f aca="false">IF(O569="🐷 Pig",19,"")</f>
        <v/>
      </c>
      <c r="AF569" s="16" t="str">
        <f aca="false">IF(O569="Squirrel",11,"")</f>
        <v/>
      </c>
      <c r="AG569" s="16" t="str">
        <f aca="false">IF(O569="🐝 Honey Bee",20,"")</f>
        <v/>
      </c>
      <c r="AH569" s="16" t="str">
        <f aca="false">IF(O569="🦆 Duck",12,"")</f>
        <v/>
      </c>
      <c r="AI569" s="16" t="str">
        <f aca="false">IF(O569="🐦 Bird",13,"")</f>
        <v/>
      </c>
      <c r="AJ569" s="41" t="s">
        <v>646</v>
      </c>
      <c r="AK569" s="40" t="s">
        <v>139</v>
      </c>
      <c r="AL569" s="42" t="s">
        <v>50</v>
      </c>
      <c r="AM569" s="40" t="s">
        <v>51</v>
      </c>
      <c r="AN569" s="40"/>
    </row>
    <row r="570" customFormat="false" ht="30" hidden="false" customHeight="true" outlineLevel="0" collapsed="false">
      <c r="A570" s="38" t="s">
        <v>638</v>
      </c>
      <c r="B570" s="38" t="n">
        <v>49</v>
      </c>
      <c r="C570" s="32" t="n">
        <f aca="false">B570+IF(H570="IV",-0.2,IF(H570="IP",-0.1,IF(H570="IM",0.1,IF(H570="SC",0.2,IF(H570="IC (cerebral)",-0.3,0)))))</f>
        <v>49.2</v>
      </c>
      <c r="D570" s="33" t="n">
        <f aca="false">VALUE(MID(AJ570,1,FIND(" ",AJ570)))</f>
        <v>2.5</v>
      </c>
      <c r="E570" s="34" t="n">
        <f aca="false">IF(G570="LD50 (median)",1,IF(G570="LDLo (lowest)",0,IF(G570="LD",-1,"")))</f>
        <v>0</v>
      </c>
      <c r="F570" s="34" t="n">
        <f aca="false">IF(O570="🐀 Rat",1,IF(O570="🐭 Mouse",2,IF(O570="🐕 Dog",3,IF(O570="🐵 Monkey",5,IF(O570="🐈 Cat",4,IF(O570="🐇 Rabbit",6,IF(O570="🕊 Pigeon",7,IF(O570="🐹 Guinea Pig",8,IF(O570="🐔 Chicken",9,IF(O570="🐸 Frog",10,IF(O570="🍼 Mammal",10,0)))))))))))</f>
        <v>7</v>
      </c>
      <c r="G570" s="39" t="s">
        <v>53</v>
      </c>
      <c r="H570" s="39" t="s">
        <v>18</v>
      </c>
      <c r="I570" s="14" t="str">
        <f aca="false">IF(H570="IC",-0.3,"")</f>
        <v/>
      </c>
      <c r="J570" s="14" t="str">
        <f aca="false">IF(H570="IV",-0.2,"")</f>
        <v/>
      </c>
      <c r="K570" s="14" t="str">
        <f aca="false">IF(H570="IP",-0.1,"")</f>
        <v/>
      </c>
      <c r="L570" s="14" t="str">
        <f aca="false">IF(H570="IM",0.1,"")</f>
        <v/>
      </c>
      <c r="M570" s="14" t="n">
        <f aca="false">IF(H570="SC",0.2,"")</f>
        <v>0.2</v>
      </c>
      <c r="N570" s="15" t="str">
        <f aca="false">IF(H570="???",0.2,"")</f>
        <v/>
      </c>
      <c r="O570" s="40" t="s">
        <v>23</v>
      </c>
      <c r="P570" s="17" t="str">
        <f aca="false">IF(SUM(Q570:AI570)&gt;0,"",IF(SUM(Q570:AI570)=0,IF(O570&gt;0,1,"")))</f>
        <v/>
      </c>
      <c r="Q570" s="16" t="str">
        <f aca="false">IF(O570="🐭 Mouse",2,"")</f>
        <v/>
      </c>
      <c r="R570" s="16" t="n">
        <f aca="false">IF(O570="🕊 Pigeon",7,"")</f>
        <v>7</v>
      </c>
      <c r="S570" s="16" t="str">
        <f aca="false">IF(O570="🐇 Rabbit",6,"")</f>
        <v/>
      </c>
      <c r="T570" s="16" t="str">
        <f aca="false">IF(O570="🍼 Mammal",16,"")</f>
        <v/>
      </c>
      <c r="U570" s="16" t="str">
        <f aca="false">IF(O570="🐀 Rat",1,"")</f>
        <v/>
      </c>
      <c r="V570" s="16" t="str">
        <f aca="false">IF(O570="🐕 Dog",3,"")</f>
        <v/>
      </c>
      <c r="W570" s="16" t="str">
        <f aca="false">IF(O570="🐹 Guinea Pig",8,"")</f>
        <v/>
      </c>
      <c r="X570" s="16" t="str">
        <f aca="false">IF(O570="🐔 Chicken",9,"")</f>
        <v/>
      </c>
      <c r="Y570" s="16" t="str">
        <f aca="false">IF(O570="🐵 Monkey",5,"")</f>
        <v/>
      </c>
      <c r="Z570" s="16" t="str">
        <f aca="false">IF(O570="🐸 Frog",10,"")</f>
        <v/>
      </c>
      <c r="AA570" s="16" t="str">
        <f aca="false">IF(O570="🐈 Cat",4,"")</f>
        <v/>
      </c>
      <c r="AB570" s="16" t="str">
        <f aca="false">IF(O570="Gecko",15,"")</f>
        <v/>
      </c>
      <c r="AC570" s="16" t="str">
        <f aca="false">IF(O570="Skink",14,"")</f>
        <v/>
      </c>
      <c r="AD570" s="16" t="str">
        <f aca="false">IF(O570="🐄 Cattle",17,"")</f>
        <v/>
      </c>
      <c r="AE570" s="16" t="str">
        <f aca="false">IF(O570="🐷 Pig",19,"")</f>
        <v/>
      </c>
      <c r="AF570" s="16" t="str">
        <f aca="false">IF(O570="Squirrel",11,"")</f>
        <v/>
      </c>
      <c r="AG570" s="16" t="str">
        <f aca="false">IF(O570="🐝 Honey Bee",20,"")</f>
        <v/>
      </c>
      <c r="AH570" s="16" t="str">
        <f aca="false">IF(O570="🦆 Duck",12,"")</f>
        <v/>
      </c>
      <c r="AI570" s="16" t="str">
        <f aca="false">IF(O570="🐦 Bird",13,"")</f>
        <v/>
      </c>
      <c r="AJ570" s="41" t="s">
        <v>258</v>
      </c>
      <c r="AK570" s="40" t="s">
        <v>139</v>
      </c>
      <c r="AL570" s="42" t="s">
        <v>50</v>
      </c>
      <c r="AM570" s="40" t="s">
        <v>51</v>
      </c>
      <c r="AN570" s="40"/>
    </row>
    <row r="571" customFormat="false" ht="30" hidden="false" customHeight="true" outlineLevel="0" collapsed="false">
      <c r="A571" s="38" t="s">
        <v>638</v>
      </c>
      <c r="B571" s="38" t="n">
        <v>49</v>
      </c>
      <c r="C571" s="32" t="n">
        <f aca="false">B571+IF(H571="IV",-0.2,IF(H571="IP",-0.1,IF(H571="IM",0.1,IF(H571="SC",0.2,IF(H571="IC (cerebral)",-0.3,0)))))</f>
        <v>49.2</v>
      </c>
      <c r="D571" s="33" t="n">
        <f aca="false">VALUE(MID(AJ571,1,FIND(" ",AJ571)))</f>
        <v>4</v>
      </c>
      <c r="E571" s="34" t="n">
        <f aca="false">IF(G571="LD50 (median)",1,IF(G571="LDLo (lowest)",0,IF(G571="LD",-1,"")))</f>
        <v>1</v>
      </c>
      <c r="F571" s="34" t="n">
        <f aca="false">IF(O571="🐀 Rat",1,IF(O571="🐭 Mouse",2,IF(O571="🐕 Dog",3,IF(O571="🐵 Monkey",5,IF(O571="🐈 Cat",4,IF(O571="🐇 Rabbit",6,IF(O571="🕊 Pigeon",7,IF(O571="🐹 Guinea Pig",8,IF(O571="🐔 Chicken",9,IF(O571="🐸 Frog",10,IF(O571="🍼 Mammal",10,0)))))))))))</f>
        <v>2</v>
      </c>
      <c r="G571" s="39" t="s">
        <v>47</v>
      </c>
      <c r="H571" s="39" t="s">
        <v>18</v>
      </c>
      <c r="I571" s="14" t="str">
        <f aca="false">IF(H571="IC",-0.3,"")</f>
        <v/>
      </c>
      <c r="J571" s="14" t="str">
        <f aca="false">IF(H571="IV",-0.2,"")</f>
        <v/>
      </c>
      <c r="K571" s="14" t="str">
        <f aca="false">IF(H571="IP",-0.1,"")</f>
        <v/>
      </c>
      <c r="L571" s="14" t="str">
        <f aca="false">IF(H571="IM",0.1,"")</f>
        <v/>
      </c>
      <c r="M571" s="14" t="n">
        <f aca="false">IF(H571="SC",0.2,"")</f>
        <v>0.2</v>
      </c>
      <c r="N571" s="15" t="str">
        <f aca="false">IF(H571="???",0.2,"")</f>
        <v/>
      </c>
      <c r="O571" s="40" t="s">
        <v>22</v>
      </c>
      <c r="P571" s="17" t="str">
        <f aca="false">IF(SUM(Q571:AI571)&gt;0,"",IF(SUM(Q571:AI571)=0,IF(O571&gt;0,1,"")))</f>
        <v/>
      </c>
      <c r="Q571" s="16" t="n">
        <f aca="false">IF(O571="🐭 Mouse",2,"")</f>
        <v>2</v>
      </c>
      <c r="R571" s="16" t="str">
        <f aca="false">IF(O571="🕊 Pigeon",7,"")</f>
        <v/>
      </c>
      <c r="S571" s="16" t="str">
        <f aca="false">IF(O571="🐇 Rabbit",6,"")</f>
        <v/>
      </c>
      <c r="T571" s="16" t="str">
        <f aca="false">IF(O571="🍼 Mammal",16,"")</f>
        <v/>
      </c>
      <c r="U571" s="16" t="str">
        <f aca="false">IF(O571="🐀 Rat",1,"")</f>
        <v/>
      </c>
      <c r="V571" s="16" t="str">
        <f aca="false">IF(O571="🐕 Dog",3,"")</f>
        <v/>
      </c>
      <c r="W571" s="16" t="str">
        <f aca="false">IF(O571="🐹 Guinea Pig",8,"")</f>
        <v/>
      </c>
      <c r="X571" s="16" t="str">
        <f aca="false">IF(O571="🐔 Chicken",9,"")</f>
        <v/>
      </c>
      <c r="Y571" s="16" t="str">
        <f aca="false">IF(O571="🐵 Monkey",5,"")</f>
        <v/>
      </c>
      <c r="Z571" s="16" t="str">
        <f aca="false">IF(O571="🐸 Frog",10,"")</f>
        <v/>
      </c>
      <c r="AA571" s="16" t="str">
        <f aca="false">IF(O571="🐈 Cat",4,"")</f>
        <v/>
      </c>
      <c r="AB571" s="16" t="str">
        <f aca="false">IF(O571="Gecko",15,"")</f>
        <v/>
      </c>
      <c r="AC571" s="16" t="str">
        <f aca="false">IF(O571="Skink",14,"")</f>
        <v/>
      </c>
      <c r="AD571" s="16" t="str">
        <f aca="false">IF(O571="🐄 Cattle",17,"")</f>
        <v/>
      </c>
      <c r="AE571" s="16" t="str">
        <f aca="false">IF(O571="🐷 Pig",19,"")</f>
        <v/>
      </c>
      <c r="AF571" s="16" t="str">
        <f aca="false">IF(O571="Squirrel",11,"")</f>
        <v/>
      </c>
      <c r="AG571" s="16" t="str">
        <f aca="false">IF(O571="🐝 Honey Bee",20,"")</f>
        <v/>
      </c>
      <c r="AH571" s="16" t="str">
        <f aca="false">IF(O571="🦆 Duck",12,"")</f>
        <v/>
      </c>
      <c r="AI571" s="16" t="str">
        <f aca="false">IF(O571="🐦 Bird",13,"")</f>
        <v/>
      </c>
      <c r="AJ571" s="41" t="s">
        <v>264</v>
      </c>
      <c r="AK571" s="40" t="s">
        <v>113</v>
      </c>
      <c r="AL571" s="42" t="s">
        <v>50</v>
      </c>
      <c r="AM571" s="40" t="s">
        <v>51</v>
      </c>
      <c r="AN571" s="40"/>
    </row>
    <row r="572" customFormat="false" ht="45" hidden="false" customHeight="true" outlineLevel="0" collapsed="false">
      <c r="A572" s="38" t="s">
        <v>638</v>
      </c>
      <c r="B572" s="38" t="n">
        <v>49</v>
      </c>
      <c r="C572" s="32" t="n">
        <f aca="false">B572+IF(H572="IV",-0.2,IF(H572="IP",-0.1,IF(H572="IM",0.1,IF(H572="SC",0.2,IF(H572="IC (cerebral)",-0.3,0)))))</f>
        <v>48.9</v>
      </c>
      <c r="D572" s="33" t="n">
        <f aca="false">VALUE(MID(AJ572,1,FIND(" ",AJ572)))</f>
        <v>25</v>
      </c>
      <c r="E572" s="34" t="n">
        <f aca="false">IF(G572="LD50 (median)",1,IF(G572="LDLo (lowest)",0,IF(G572="LD",-1,"")))</f>
        <v>0</v>
      </c>
      <c r="F572" s="34" t="n">
        <f aca="false">IF(O572="🐀 Rat",1,IF(O572="🐭 Mouse",2,IF(O572="🐕 Dog",3,IF(O572="🐵 Monkey",5,IF(O572="🐈 Cat",4,IF(O572="🐇 Rabbit",6,IF(O572="🕊 Pigeon",7,IF(O572="🐹 Guinea Pig",8,IF(O572="🐔 Chicken",9,IF(O572="🐸 Frog",10,IF(O572="🍼 Mammal",10,0)))))))))))</f>
        <v>1</v>
      </c>
      <c r="G572" s="39" t="s">
        <v>53</v>
      </c>
      <c r="H572" s="39" t="s">
        <v>16</v>
      </c>
      <c r="I572" s="14" t="str">
        <f aca="false">IF(H572="IC",-0.3,"")</f>
        <v/>
      </c>
      <c r="J572" s="14" t="str">
        <f aca="false">IF(H572="IV",-0.2,"")</f>
        <v/>
      </c>
      <c r="K572" s="14" t="n">
        <f aca="false">IF(H572="IP",-0.1,"")</f>
        <v>-0.1</v>
      </c>
      <c r="L572" s="14" t="str">
        <f aca="false">IF(H572="IM",0.1,"")</f>
        <v/>
      </c>
      <c r="M572" s="14" t="str">
        <f aca="false">IF(H572="SC",0.2,"")</f>
        <v/>
      </c>
      <c r="N572" s="15" t="str">
        <f aca="false">IF(H572="???",0.2,"")</f>
        <v/>
      </c>
      <c r="O572" s="40" t="s">
        <v>26</v>
      </c>
      <c r="P572" s="17" t="str">
        <f aca="false">IF(SUM(Q572:AI572)&gt;0,"",IF(SUM(Q572:AI572)=0,IF(O572&gt;0,1,"")))</f>
        <v/>
      </c>
      <c r="Q572" s="16" t="str">
        <f aca="false">IF(O572="🐭 Mouse",2,"")</f>
        <v/>
      </c>
      <c r="R572" s="16" t="str">
        <f aca="false">IF(O572="🕊 Pigeon",7,"")</f>
        <v/>
      </c>
      <c r="S572" s="16" t="str">
        <f aca="false">IF(O572="🐇 Rabbit",6,"")</f>
        <v/>
      </c>
      <c r="T572" s="16" t="str">
        <f aca="false">IF(O572="🍼 Mammal",16,"")</f>
        <v/>
      </c>
      <c r="U572" s="16" t="n">
        <f aca="false">IF(O572="🐀 Rat",1,"")</f>
        <v>1</v>
      </c>
      <c r="V572" s="16" t="str">
        <f aca="false">IF(O572="🐕 Dog",3,"")</f>
        <v/>
      </c>
      <c r="W572" s="16" t="str">
        <f aca="false">IF(O572="🐹 Guinea Pig",8,"")</f>
        <v/>
      </c>
      <c r="X572" s="16" t="str">
        <f aca="false">IF(O572="🐔 Chicken",9,"")</f>
        <v/>
      </c>
      <c r="Y572" s="16" t="str">
        <f aca="false">IF(O572="🐵 Monkey",5,"")</f>
        <v/>
      </c>
      <c r="Z572" s="16" t="str">
        <f aca="false">IF(O572="🐸 Frog",10,"")</f>
        <v/>
      </c>
      <c r="AA572" s="16" t="str">
        <f aca="false">IF(O572="🐈 Cat",4,"")</f>
        <v/>
      </c>
      <c r="AB572" s="16" t="str">
        <f aca="false">IF(O572="Gecko",15,"")</f>
        <v/>
      </c>
      <c r="AC572" s="16" t="str">
        <f aca="false">IF(O572="Skink",14,"")</f>
        <v/>
      </c>
      <c r="AD572" s="16" t="str">
        <f aca="false">IF(O572="🐄 Cattle",17,"")</f>
        <v/>
      </c>
      <c r="AE572" s="16" t="str">
        <f aca="false">IF(O572="🐷 Pig",19,"")</f>
        <v/>
      </c>
      <c r="AF572" s="16" t="str">
        <f aca="false">IF(O572="Squirrel",11,"")</f>
        <v/>
      </c>
      <c r="AG572" s="16" t="str">
        <f aca="false">IF(O572="🐝 Honey Bee",20,"")</f>
        <v/>
      </c>
      <c r="AH572" s="16" t="str">
        <f aca="false">IF(O572="🦆 Duck",12,"")</f>
        <v/>
      </c>
      <c r="AI572" s="16" t="str">
        <f aca="false">IF(O572="🐦 Bird",13,"")</f>
        <v/>
      </c>
      <c r="AJ572" s="41" t="s">
        <v>647</v>
      </c>
      <c r="AK572" s="40" t="s">
        <v>648</v>
      </c>
      <c r="AL572" s="42" t="s">
        <v>50</v>
      </c>
      <c r="AM572" s="40" t="s">
        <v>51</v>
      </c>
      <c r="AN572" s="40"/>
    </row>
    <row r="573" customFormat="false" ht="15.75" hidden="false" customHeight="false" outlineLevel="0" collapsed="false">
      <c r="C573" s="32"/>
      <c r="D573" s="33"/>
      <c r="E573" s="34"/>
      <c r="F573" s="34"/>
      <c r="G573" s="0"/>
      <c r="H573" s="0"/>
      <c r="I573" s="14" t="str">
        <f aca="false">IF(H573="IC",-0.3,"")</f>
        <v/>
      </c>
      <c r="J573" s="14" t="str">
        <f aca="false">IF(H573="IV",-0.2,"")</f>
        <v/>
      </c>
      <c r="K573" s="14" t="str">
        <f aca="false">IF(H573="IP",-0.1,"")</f>
        <v/>
      </c>
      <c r="L573" s="14" t="str">
        <f aca="false">IF(H573="IM",0.1,"")</f>
        <v/>
      </c>
      <c r="M573" s="14" t="str">
        <f aca="false">IF(H573="SC",0.2,"")</f>
        <v/>
      </c>
      <c r="N573" s="15" t="str">
        <f aca="false">IF(H573="???",0.2,"")</f>
        <v/>
      </c>
      <c r="O573" s="0"/>
      <c r="P573" s="17" t="str">
        <f aca="false">IF(SUM(Q573:AI573)&gt;0,"",IF(SUM(Q573:AI573)=0,IF(O573&gt;0,1,"")))</f>
        <v/>
      </c>
      <c r="Q573" s="16" t="str">
        <f aca="false">IF(O573="🐭 Mouse",2,"")</f>
        <v/>
      </c>
      <c r="R573" s="16" t="str">
        <f aca="false">IF(O573="🕊 Pigeon",7,"")</f>
        <v/>
      </c>
      <c r="S573" s="16" t="str">
        <f aca="false">IF(O573="🐇 Rabbit",6,"")</f>
        <v/>
      </c>
      <c r="T573" s="16" t="str">
        <f aca="false">IF(O573="🍼 Mammal",16,"")</f>
        <v/>
      </c>
      <c r="U573" s="16" t="str">
        <f aca="false">IF(O573="🐀 Rat",1,"")</f>
        <v/>
      </c>
      <c r="V573" s="16" t="str">
        <f aca="false">IF(O573="🐕 Dog",3,"")</f>
        <v/>
      </c>
      <c r="W573" s="16" t="str">
        <f aca="false">IF(O573="🐹 Guinea Pig",8,"")</f>
        <v/>
      </c>
      <c r="X573" s="16" t="str">
        <f aca="false">IF(O573="🐔 Chicken",9,"")</f>
        <v/>
      </c>
      <c r="Y573" s="16" t="str">
        <f aca="false">IF(O573="🐵 Monkey",5,"")</f>
        <v/>
      </c>
      <c r="Z573" s="16" t="str">
        <f aca="false">IF(O573="🐸 Frog",10,"")</f>
        <v/>
      </c>
      <c r="AA573" s="16" t="str">
        <f aca="false">IF(O573="🐈 Cat",4,"")</f>
        <v/>
      </c>
      <c r="AB573" s="16" t="str">
        <f aca="false">IF(O573="Gecko",15,"")</f>
        <v/>
      </c>
      <c r="AC573" s="16" t="str">
        <f aca="false">IF(O573="Skink",14,"")</f>
        <v/>
      </c>
      <c r="AD573" s="16" t="str">
        <f aca="false">IF(O573="🐄 Cattle",17,"")</f>
        <v/>
      </c>
      <c r="AE573" s="16" t="str">
        <f aca="false">IF(O573="🐷 Pig",19,"")</f>
        <v/>
      </c>
      <c r="AF573" s="16" t="str">
        <f aca="false">IF(O573="Squirrel",11,"")</f>
        <v/>
      </c>
      <c r="AG573" s="16" t="str">
        <f aca="false">IF(O573="🐝 Honey Bee",20,"")</f>
        <v/>
      </c>
      <c r="AH573" s="16" t="str">
        <f aca="false">IF(O573="🦆 Duck",12,"")</f>
        <v/>
      </c>
      <c r="AI573" s="16" t="str">
        <f aca="false">IF(O573="🐦 Bird",13,"")</f>
        <v/>
      </c>
      <c r="AJ573" s="0"/>
      <c r="AK573" s="0"/>
      <c r="AL573" s="0"/>
      <c r="AM573" s="0"/>
      <c r="AN573" s="0"/>
    </row>
    <row r="574" customFormat="false" ht="60" hidden="false" customHeight="true" outlineLevel="0" collapsed="false">
      <c r="A574" s="38" t="s">
        <v>649</v>
      </c>
      <c r="B574" s="38" t="n">
        <v>50</v>
      </c>
      <c r="C574" s="32" t="n">
        <f aca="false">B574+IF(H574="IV",-0.2,IF(H574="IP",-0.1,IF(H574="IM",0.1,IF(H574="SC",0.2,IF(H574="IC (cerebral)",-0.3,0)))))</f>
        <v>49.8</v>
      </c>
      <c r="D574" s="33" t="n">
        <f aca="false">VALUE(MID(AJ574,1,FIND(" ",AJ574)))</f>
        <v>0.3</v>
      </c>
      <c r="E574" s="34" t="n">
        <f aca="false">IF(G574="LD50 (median)",1,IF(G574="LDLo (lowest)",0,IF(G574="LD",-1,"")))</f>
        <v>1</v>
      </c>
      <c r="F574" s="34" t="n">
        <f aca="false">IF(O574="🐀 Rat",1,IF(O574="🐭 Mouse",2,IF(O574="🐕 Dog",3,IF(O574="🐵 Monkey",5,IF(O574="🐈 Cat",4,IF(O574="🐇 Rabbit",6,IF(O574="🕊 Pigeon",7,IF(O574="🐹 Guinea Pig",8,IF(O574="🐔 Chicken",9,IF(O574="🐸 Frog",10,IF(O574="🍼 Mammal",10,0)))))))))))</f>
        <v>2</v>
      </c>
      <c r="G574" s="39" t="s">
        <v>47</v>
      </c>
      <c r="H574" s="39" t="s">
        <v>15</v>
      </c>
      <c r="I574" s="14" t="str">
        <f aca="false">IF(H574="IC",-0.3,"")</f>
        <v/>
      </c>
      <c r="J574" s="14" t="n">
        <f aca="false">IF(H574="IV",-0.2,"")</f>
        <v>-0.2</v>
      </c>
      <c r="K574" s="14" t="str">
        <f aca="false">IF(H574="IP",-0.1,"")</f>
        <v/>
      </c>
      <c r="L574" s="14" t="str">
        <f aca="false">IF(H574="IM",0.1,"")</f>
        <v/>
      </c>
      <c r="M574" s="14" t="str">
        <f aca="false">IF(H574="SC",0.2,"")</f>
        <v/>
      </c>
      <c r="N574" s="15" t="str">
        <f aca="false">IF(H574="???",0.2,"")</f>
        <v/>
      </c>
      <c r="O574" s="40" t="s">
        <v>22</v>
      </c>
      <c r="P574" s="17" t="str">
        <f aca="false">IF(SUM(Q574:AI574)&gt;0,"",IF(SUM(Q574:AI574)=0,IF(O574&gt;0,1,"")))</f>
        <v/>
      </c>
      <c r="Q574" s="16" t="n">
        <f aca="false">IF(O574="🐭 Mouse",2,"")</f>
        <v>2</v>
      </c>
      <c r="R574" s="16" t="str">
        <f aca="false">IF(O574="🕊 Pigeon",7,"")</f>
        <v/>
      </c>
      <c r="S574" s="16" t="str">
        <f aca="false">IF(O574="🐇 Rabbit",6,"")</f>
        <v/>
      </c>
      <c r="T574" s="16" t="str">
        <f aca="false">IF(O574="🍼 Mammal",16,"")</f>
        <v/>
      </c>
      <c r="U574" s="16" t="str">
        <f aca="false">IF(O574="🐀 Rat",1,"")</f>
        <v/>
      </c>
      <c r="V574" s="16" t="str">
        <f aca="false">IF(O574="🐕 Dog",3,"")</f>
        <v/>
      </c>
      <c r="W574" s="16" t="str">
        <f aca="false">IF(O574="🐹 Guinea Pig",8,"")</f>
        <v/>
      </c>
      <c r="X574" s="16" t="str">
        <f aca="false">IF(O574="🐔 Chicken",9,"")</f>
        <v/>
      </c>
      <c r="Y574" s="16" t="str">
        <f aca="false">IF(O574="🐵 Monkey",5,"")</f>
        <v/>
      </c>
      <c r="Z574" s="16" t="str">
        <f aca="false">IF(O574="🐸 Frog",10,"")</f>
        <v/>
      </c>
      <c r="AA574" s="16" t="str">
        <f aca="false">IF(O574="🐈 Cat",4,"")</f>
        <v/>
      </c>
      <c r="AB574" s="16" t="str">
        <f aca="false">IF(O574="Gecko",15,"")</f>
        <v/>
      </c>
      <c r="AC574" s="16" t="str">
        <f aca="false">IF(O574="Skink",14,"")</f>
        <v/>
      </c>
      <c r="AD574" s="16" t="str">
        <f aca="false">IF(O574="🐄 Cattle",17,"")</f>
        <v/>
      </c>
      <c r="AE574" s="16" t="str">
        <f aca="false">IF(O574="🐷 Pig",19,"")</f>
        <v/>
      </c>
      <c r="AF574" s="16" t="str">
        <f aca="false">IF(O574="Squirrel",11,"")</f>
        <v/>
      </c>
      <c r="AG574" s="16" t="str">
        <f aca="false">IF(O574="🐝 Honey Bee",20,"")</f>
        <v/>
      </c>
      <c r="AH574" s="16" t="str">
        <f aca="false">IF(O574="🦆 Duck",12,"")</f>
        <v/>
      </c>
      <c r="AI574" s="16" t="str">
        <f aca="false">IF(O574="🐦 Bird",13,"")</f>
        <v/>
      </c>
      <c r="AJ574" s="41" t="s">
        <v>136</v>
      </c>
      <c r="AK574" s="40" t="s">
        <v>650</v>
      </c>
      <c r="AL574" s="42" t="s">
        <v>536</v>
      </c>
      <c r="AM574" s="40" t="s">
        <v>51</v>
      </c>
      <c r="AN574" s="40"/>
    </row>
    <row r="575" customFormat="false" ht="60" hidden="false" customHeight="true" outlineLevel="0" collapsed="false">
      <c r="A575" s="38" t="s">
        <v>649</v>
      </c>
      <c r="B575" s="38" t="n">
        <v>50</v>
      </c>
      <c r="C575" s="32" t="n">
        <f aca="false">B575+IF(H575="IV",-0.2,IF(H575="IP",-0.1,IF(H575="IM",0.1,IF(H575="SC",0.2,IF(H575="IC (cerebral)",-0.3,0)))))</f>
        <v>49.9</v>
      </c>
      <c r="D575" s="33" t="n">
        <f aca="false">VALUE(MID(AJ575,1,FIND(" ",AJ575)))</f>
        <v>0.4</v>
      </c>
      <c r="E575" s="34" t="n">
        <f aca="false">IF(G575="LD50 (median)",1,IF(G575="LDLo (lowest)",0,IF(G575="LD",-1,"")))</f>
        <v>1</v>
      </c>
      <c r="F575" s="34" t="n">
        <f aca="false">IF(O575="🐀 Rat",1,IF(O575="🐭 Mouse",2,IF(O575="🐕 Dog",3,IF(O575="🐵 Monkey",5,IF(O575="🐈 Cat",4,IF(O575="🐇 Rabbit",6,IF(O575="🕊 Pigeon",7,IF(O575="🐹 Guinea Pig",8,IF(O575="🐔 Chicken",9,IF(O575="🐸 Frog",10,IF(O575="🍼 Mammal",10,0)))))))))))</f>
        <v>2</v>
      </c>
      <c r="G575" s="39" t="s">
        <v>47</v>
      </c>
      <c r="H575" s="39" t="s">
        <v>16</v>
      </c>
      <c r="I575" s="14" t="str">
        <f aca="false">IF(H575="IC",-0.3,"")</f>
        <v/>
      </c>
      <c r="J575" s="14" t="str">
        <f aca="false">IF(H575="IV",-0.2,"")</f>
        <v/>
      </c>
      <c r="K575" s="14" t="n">
        <f aca="false">IF(H575="IP",-0.1,"")</f>
        <v>-0.1</v>
      </c>
      <c r="L575" s="14" t="str">
        <f aca="false">IF(H575="IM",0.1,"")</f>
        <v/>
      </c>
      <c r="M575" s="14" t="str">
        <f aca="false">IF(H575="SC",0.2,"")</f>
        <v/>
      </c>
      <c r="N575" s="15" t="str">
        <f aca="false">IF(H575="???",0.2,"")</f>
        <v/>
      </c>
      <c r="O575" s="40" t="s">
        <v>22</v>
      </c>
      <c r="P575" s="17" t="str">
        <f aca="false">IF(SUM(Q575:AI575)&gt;0,"",IF(SUM(Q575:AI575)=0,IF(O575&gt;0,1,"")))</f>
        <v/>
      </c>
      <c r="Q575" s="16" t="n">
        <f aca="false">IF(O575="🐭 Mouse",2,"")</f>
        <v>2</v>
      </c>
      <c r="R575" s="16" t="str">
        <f aca="false">IF(O575="🕊 Pigeon",7,"")</f>
        <v/>
      </c>
      <c r="S575" s="16" t="str">
        <f aca="false">IF(O575="🐇 Rabbit",6,"")</f>
        <v/>
      </c>
      <c r="T575" s="16" t="str">
        <f aca="false">IF(O575="🍼 Mammal",16,"")</f>
        <v/>
      </c>
      <c r="U575" s="16" t="str">
        <f aca="false">IF(O575="🐀 Rat",1,"")</f>
        <v/>
      </c>
      <c r="V575" s="16" t="str">
        <f aca="false">IF(O575="🐕 Dog",3,"")</f>
        <v/>
      </c>
      <c r="W575" s="16" t="str">
        <f aca="false">IF(O575="🐹 Guinea Pig",8,"")</f>
        <v/>
      </c>
      <c r="X575" s="16" t="str">
        <f aca="false">IF(O575="🐔 Chicken",9,"")</f>
        <v/>
      </c>
      <c r="Y575" s="16" t="str">
        <f aca="false">IF(O575="🐵 Monkey",5,"")</f>
        <v/>
      </c>
      <c r="Z575" s="16" t="str">
        <f aca="false">IF(O575="🐸 Frog",10,"")</f>
        <v/>
      </c>
      <c r="AA575" s="16" t="str">
        <f aca="false">IF(O575="🐈 Cat",4,"")</f>
        <v/>
      </c>
      <c r="AB575" s="16" t="str">
        <f aca="false">IF(O575="Gecko",15,"")</f>
        <v/>
      </c>
      <c r="AC575" s="16" t="str">
        <f aca="false">IF(O575="Skink",14,"")</f>
        <v/>
      </c>
      <c r="AD575" s="16" t="str">
        <f aca="false">IF(O575="🐄 Cattle",17,"")</f>
        <v/>
      </c>
      <c r="AE575" s="16" t="str">
        <f aca="false">IF(O575="🐷 Pig",19,"")</f>
        <v/>
      </c>
      <c r="AF575" s="16" t="str">
        <f aca="false">IF(O575="Squirrel",11,"")</f>
        <v/>
      </c>
      <c r="AG575" s="16" t="str">
        <f aca="false">IF(O575="🐝 Honey Bee",20,"")</f>
        <v/>
      </c>
      <c r="AH575" s="16" t="str">
        <f aca="false">IF(O575="🦆 Duck",12,"")</f>
        <v/>
      </c>
      <c r="AI575" s="16" t="str">
        <f aca="false">IF(O575="🐦 Bird",13,"")</f>
        <v/>
      </c>
      <c r="AJ575" s="41" t="s">
        <v>198</v>
      </c>
      <c r="AK575" s="40" t="s">
        <v>650</v>
      </c>
      <c r="AL575" s="42" t="s">
        <v>536</v>
      </c>
      <c r="AM575" s="40" t="s">
        <v>51</v>
      </c>
      <c r="AN575" s="40"/>
    </row>
    <row r="576" customFormat="false" ht="60" hidden="false" customHeight="true" outlineLevel="0" collapsed="false">
      <c r="A576" s="38" t="s">
        <v>649</v>
      </c>
      <c r="B576" s="38" t="n">
        <v>50</v>
      </c>
      <c r="C576" s="32" t="n">
        <f aca="false">B576+IF(H576="IV",-0.2,IF(H576="IP",-0.1,IF(H576="IM",0.1,IF(H576="SC",0.2,IF(H576="IC (cerebral)",-0.3,0)))))</f>
        <v>49.8</v>
      </c>
      <c r="D576" s="33" t="n">
        <f aca="false">VALUE(MID(AJ576,1,FIND(" ",AJ576)))</f>
        <v>0.419</v>
      </c>
      <c r="E576" s="34" t="n">
        <f aca="false">IF(G576="LD50 (median)",1,IF(G576="LDLo (lowest)",0,IF(G576="LD",-1,"")))</f>
        <v>1</v>
      </c>
      <c r="F576" s="34" t="n">
        <f aca="false">IF(O576="🐀 Rat",1,IF(O576="🐭 Mouse",2,IF(O576="🐕 Dog",3,IF(O576="🐵 Monkey",5,IF(O576="🐈 Cat",4,IF(O576="🐇 Rabbit",6,IF(O576="🕊 Pigeon",7,IF(O576="🐹 Guinea Pig",8,IF(O576="🐔 Chicken",9,IF(O576="🐸 Frog",10,IF(O576="🍼 Mammal",10,0)))))))))))</f>
        <v>2</v>
      </c>
      <c r="G576" s="39" t="s">
        <v>47</v>
      </c>
      <c r="H576" s="39" t="s">
        <v>15</v>
      </c>
      <c r="I576" s="14" t="str">
        <f aca="false">IF(H576="IC",-0.3,"")</f>
        <v/>
      </c>
      <c r="J576" s="14" t="n">
        <f aca="false">IF(H576="IV",-0.2,"")</f>
        <v>-0.2</v>
      </c>
      <c r="K576" s="14" t="str">
        <f aca="false">IF(H576="IP",-0.1,"")</f>
        <v/>
      </c>
      <c r="L576" s="14" t="str">
        <f aca="false">IF(H576="IM",0.1,"")</f>
        <v/>
      </c>
      <c r="M576" s="14" t="str">
        <f aca="false">IF(H576="SC",0.2,"")</f>
        <v/>
      </c>
      <c r="N576" s="15" t="str">
        <f aca="false">IF(H576="???",0.2,"")</f>
        <v/>
      </c>
      <c r="O576" s="40" t="s">
        <v>22</v>
      </c>
      <c r="P576" s="17" t="str">
        <f aca="false">IF(SUM(Q576:AI576)&gt;0,"",IF(SUM(Q576:AI576)=0,IF(O576&gt;0,1,"")))</f>
        <v/>
      </c>
      <c r="Q576" s="16" t="n">
        <f aca="false">IF(O576="🐭 Mouse",2,"")</f>
        <v>2</v>
      </c>
      <c r="R576" s="16" t="str">
        <f aca="false">IF(O576="🕊 Pigeon",7,"")</f>
        <v/>
      </c>
      <c r="S576" s="16" t="str">
        <f aca="false">IF(O576="🐇 Rabbit",6,"")</f>
        <v/>
      </c>
      <c r="T576" s="16" t="str">
        <f aca="false">IF(O576="🍼 Mammal",16,"")</f>
        <v/>
      </c>
      <c r="U576" s="16" t="str">
        <f aca="false">IF(O576="🐀 Rat",1,"")</f>
        <v/>
      </c>
      <c r="V576" s="16" t="str">
        <f aca="false">IF(O576="🐕 Dog",3,"")</f>
        <v/>
      </c>
      <c r="W576" s="16" t="str">
        <f aca="false">IF(O576="🐹 Guinea Pig",8,"")</f>
        <v/>
      </c>
      <c r="X576" s="16" t="str">
        <f aca="false">IF(O576="🐔 Chicken",9,"")</f>
        <v/>
      </c>
      <c r="Y576" s="16" t="str">
        <f aca="false">IF(O576="🐵 Monkey",5,"")</f>
        <v/>
      </c>
      <c r="Z576" s="16" t="str">
        <f aca="false">IF(O576="🐸 Frog",10,"")</f>
        <v/>
      </c>
      <c r="AA576" s="16" t="str">
        <f aca="false">IF(O576="🐈 Cat",4,"")</f>
        <v/>
      </c>
      <c r="AB576" s="16" t="str">
        <f aca="false">IF(O576="Gecko",15,"")</f>
        <v/>
      </c>
      <c r="AC576" s="16" t="str">
        <f aca="false">IF(O576="Skink",14,"")</f>
        <v/>
      </c>
      <c r="AD576" s="16" t="str">
        <f aca="false">IF(O576="🐄 Cattle",17,"")</f>
        <v/>
      </c>
      <c r="AE576" s="16" t="str">
        <f aca="false">IF(O576="🐷 Pig",19,"")</f>
        <v/>
      </c>
      <c r="AF576" s="16" t="str">
        <f aca="false">IF(O576="Squirrel",11,"")</f>
        <v/>
      </c>
      <c r="AG576" s="16" t="str">
        <f aca="false">IF(O576="🐝 Honey Bee",20,"")</f>
        <v/>
      </c>
      <c r="AH576" s="16" t="str">
        <f aca="false">IF(O576="🦆 Duck",12,"")</f>
        <v/>
      </c>
      <c r="AI576" s="16" t="str">
        <f aca="false">IF(O576="🐦 Bird",13,"")</f>
        <v/>
      </c>
      <c r="AJ576" s="41" t="s">
        <v>651</v>
      </c>
      <c r="AK576" s="40" t="s">
        <v>582</v>
      </c>
      <c r="AL576" s="42" t="s">
        <v>50</v>
      </c>
      <c r="AM576" s="40" t="s">
        <v>51</v>
      </c>
      <c r="AN576" s="40"/>
    </row>
    <row r="577" customFormat="false" ht="60" hidden="false" customHeight="true" outlineLevel="0" collapsed="false">
      <c r="A577" s="38" t="s">
        <v>649</v>
      </c>
      <c r="B577" s="38" t="n">
        <v>50</v>
      </c>
      <c r="C577" s="32" t="n">
        <f aca="false">B577+IF(H577="IV",-0.2,IF(H577="IP",-0.1,IF(H577="IM",0.1,IF(H577="SC",0.2,IF(H577="IC (cerebral)",-0.3,0)))))</f>
        <v>49.9</v>
      </c>
      <c r="D577" s="33" t="n">
        <f aca="false">VALUE(MID(AJ577,1,FIND(" ",AJ577)))</f>
        <v>0.444</v>
      </c>
      <c r="E577" s="34" t="n">
        <f aca="false">IF(G577="LD50 (median)",1,IF(G577="LDLo (lowest)",0,IF(G577="LD",-1,"")))</f>
        <v>1</v>
      </c>
      <c r="F577" s="34" t="n">
        <f aca="false">IF(O577="🐀 Rat",1,IF(O577="🐭 Mouse",2,IF(O577="🐕 Dog",3,IF(O577="🐵 Monkey",5,IF(O577="🐈 Cat",4,IF(O577="🐇 Rabbit",6,IF(O577="🕊 Pigeon",7,IF(O577="🐹 Guinea Pig",8,IF(O577="🐔 Chicken",9,IF(O577="🐸 Frog",10,IF(O577="🍼 Mammal",10,0)))))))))))</f>
        <v>2</v>
      </c>
      <c r="G577" s="39" t="s">
        <v>47</v>
      </c>
      <c r="H577" s="39" t="s">
        <v>16</v>
      </c>
      <c r="I577" s="14" t="str">
        <f aca="false">IF(H577="IC",-0.3,"")</f>
        <v/>
      </c>
      <c r="J577" s="14" t="str">
        <f aca="false">IF(H577="IV",-0.2,"")</f>
        <v/>
      </c>
      <c r="K577" s="14" t="n">
        <f aca="false">IF(H577="IP",-0.1,"")</f>
        <v>-0.1</v>
      </c>
      <c r="L577" s="14" t="str">
        <f aca="false">IF(H577="IM",0.1,"")</f>
        <v/>
      </c>
      <c r="M577" s="14" t="str">
        <f aca="false">IF(H577="SC",0.2,"")</f>
        <v/>
      </c>
      <c r="N577" s="15" t="str">
        <f aca="false">IF(H577="???",0.2,"")</f>
        <v/>
      </c>
      <c r="O577" s="40" t="s">
        <v>22</v>
      </c>
      <c r="P577" s="17" t="str">
        <f aca="false">IF(SUM(Q577:AI577)&gt;0,"",IF(SUM(Q577:AI577)=0,IF(O577&gt;0,1,"")))</f>
        <v/>
      </c>
      <c r="Q577" s="16" t="n">
        <f aca="false">IF(O577="🐭 Mouse",2,"")</f>
        <v>2</v>
      </c>
      <c r="R577" s="16" t="str">
        <f aca="false">IF(O577="🕊 Pigeon",7,"")</f>
        <v/>
      </c>
      <c r="S577" s="16" t="str">
        <f aca="false">IF(O577="🐇 Rabbit",6,"")</f>
        <v/>
      </c>
      <c r="T577" s="16" t="str">
        <f aca="false">IF(O577="🍼 Mammal",16,"")</f>
        <v/>
      </c>
      <c r="U577" s="16" t="str">
        <f aca="false">IF(O577="🐀 Rat",1,"")</f>
        <v/>
      </c>
      <c r="V577" s="16" t="str">
        <f aca="false">IF(O577="🐕 Dog",3,"")</f>
        <v/>
      </c>
      <c r="W577" s="16" t="str">
        <f aca="false">IF(O577="🐹 Guinea Pig",8,"")</f>
        <v/>
      </c>
      <c r="X577" s="16" t="str">
        <f aca="false">IF(O577="🐔 Chicken",9,"")</f>
        <v/>
      </c>
      <c r="Y577" s="16" t="str">
        <f aca="false">IF(O577="🐵 Monkey",5,"")</f>
        <v/>
      </c>
      <c r="Z577" s="16" t="str">
        <f aca="false">IF(O577="🐸 Frog",10,"")</f>
        <v/>
      </c>
      <c r="AA577" s="16" t="str">
        <f aca="false">IF(O577="🐈 Cat",4,"")</f>
        <v/>
      </c>
      <c r="AB577" s="16" t="str">
        <f aca="false">IF(O577="Gecko",15,"")</f>
        <v/>
      </c>
      <c r="AC577" s="16" t="str">
        <f aca="false">IF(O577="Skink",14,"")</f>
        <v/>
      </c>
      <c r="AD577" s="16" t="str">
        <f aca="false">IF(O577="🐄 Cattle",17,"")</f>
        <v/>
      </c>
      <c r="AE577" s="16" t="str">
        <f aca="false">IF(O577="🐷 Pig",19,"")</f>
        <v/>
      </c>
      <c r="AF577" s="16" t="str">
        <f aca="false">IF(O577="Squirrel",11,"")</f>
        <v/>
      </c>
      <c r="AG577" s="16" t="str">
        <f aca="false">IF(O577="🐝 Honey Bee",20,"")</f>
        <v/>
      </c>
      <c r="AH577" s="16" t="str">
        <f aca="false">IF(O577="🦆 Duck",12,"")</f>
        <v/>
      </c>
      <c r="AI577" s="16" t="str">
        <f aca="false">IF(O577="🐦 Bird",13,"")</f>
        <v/>
      </c>
      <c r="AJ577" s="41" t="s">
        <v>652</v>
      </c>
      <c r="AK577" s="40" t="s">
        <v>582</v>
      </c>
      <c r="AL577" s="42" t="s">
        <v>50</v>
      </c>
      <c r="AM577" s="40" t="s">
        <v>51</v>
      </c>
      <c r="AN577" s="40"/>
    </row>
    <row r="578" customFormat="false" ht="60" hidden="false" customHeight="true" outlineLevel="0" collapsed="false">
      <c r="A578" s="38" t="s">
        <v>649</v>
      </c>
      <c r="B578" s="38" t="n">
        <v>50</v>
      </c>
      <c r="C578" s="32" t="n">
        <f aca="false">B578+IF(H578="IV",-0.2,IF(H578="IP",-0.1,IF(H578="IM",0.1,IF(H578="SC",0.2,IF(H578="IC (cerebral)",-0.3,0)))))</f>
        <v>49.8</v>
      </c>
      <c r="D578" s="33" t="n">
        <f aca="false">VALUE(MID(AJ578,1,FIND(" ",AJ578)))</f>
        <v>0.49</v>
      </c>
      <c r="E578" s="34" t="n">
        <f aca="false">IF(G578="LD50 (median)",1,IF(G578="LDLo (lowest)",0,IF(G578="LD",-1,"")))</f>
        <v>1</v>
      </c>
      <c r="F578" s="34" t="n">
        <f aca="false">IF(O578="🐀 Rat",1,IF(O578="🐭 Mouse",2,IF(O578="🐕 Dog",3,IF(O578="🐵 Monkey",5,IF(O578="🐈 Cat",4,IF(O578="🐇 Rabbit",6,IF(O578="🕊 Pigeon",7,IF(O578="🐹 Guinea Pig",8,IF(O578="🐔 Chicken",9,IF(O578="🐸 Frog",10,IF(O578="🍼 Mammal",10,0)))))))))))</f>
        <v>2</v>
      </c>
      <c r="G578" s="39" t="s">
        <v>47</v>
      </c>
      <c r="H578" s="39" t="s">
        <v>15</v>
      </c>
      <c r="I578" s="14" t="str">
        <f aca="false">IF(H578="IC",-0.3,"")</f>
        <v/>
      </c>
      <c r="J578" s="14" t="n">
        <f aca="false">IF(H578="IV",-0.2,"")</f>
        <v>-0.2</v>
      </c>
      <c r="K578" s="14" t="str">
        <f aca="false">IF(H578="IP",-0.1,"")</f>
        <v/>
      </c>
      <c r="L578" s="14" t="str">
        <f aca="false">IF(H578="IM",0.1,"")</f>
        <v/>
      </c>
      <c r="M578" s="14" t="str">
        <f aca="false">IF(H578="SC",0.2,"")</f>
        <v/>
      </c>
      <c r="N578" s="15" t="str">
        <f aca="false">IF(H578="???",0.2,"")</f>
        <v/>
      </c>
      <c r="O578" s="40" t="s">
        <v>22</v>
      </c>
      <c r="P578" s="17" t="str">
        <f aca="false">IF(SUM(Q578:AI578)&gt;0,"",IF(SUM(Q578:AI578)=0,IF(O578&gt;0,1,"")))</f>
        <v/>
      </c>
      <c r="Q578" s="16" t="n">
        <f aca="false">IF(O578="🐭 Mouse",2,"")</f>
        <v>2</v>
      </c>
      <c r="R578" s="16" t="str">
        <f aca="false">IF(O578="🕊 Pigeon",7,"")</f>
        <v/>
      </c>
      <c r="S578" s="16" t="str">
        <f aca="false">IF(O578="🐇 Rabbit",6,"")</f>
        <v/>
      </c>
      <c r="T578" s="16" t="str">
        <f aca="false">IF(O578="🍼 Mammal",16,"")</f>
        <v/>
      </c>
      <c r="U578" s="16" t="str">
        <f aca="false">IF(O578="🐀 Rat",1,"")</f>
        <v/>
      </c>
      <c r="V578" s="16" t="str">
        <f aca="false">IF(O578="🐕 Dog",3,"")</f>
        <v/>
      </c>
      <c r="W578" s="16" t="str">
        <f aca="false">IF(O578="🐹 Guinea Pig",8,"")</f>
        <v/>
      </c>
      <c r="X578" s="16" t="str">
        <f aca="false">IF(O578="🐔 Chicken",9,"")</f>
        <v/>
      </c>
      <c r="Y578" s="16" t="str">
        <f aca="false">IF(O578="🐵 Monkey",5,"")</f>
        <v/>
      </c>
      <c r="Z578" s="16" t="str">
        <f aca="false">IF(O578="🐸 Frog",10,"")</f>
        <v/>
      </c>
      <c r="AA578" s="16" t="str">
        <f aca="false">IF(O578="🐈 Cat",4,"")</f>
        <v/>
      </c>
      <c r="AB578" s="16" t="str">
        <f aca="false">IF(O578="Gecko",15,"")</f>
        <v/>
      </c>
      <c r="AC578" s="16" t="str">
        <f aca="false">IF(O578="Skink",14,"")</f>
        <v/>
      </c>
      <c r="AD578" s="16" t="str">
        <f aca="false">IF(O578="🐄 Cattle",17,"")</f>
        <v/>
      </c>
      <c r="AE578" s="16" t="str">
        <f aca="false">IF(O578="🐷 Pig",19,"")</f>
        <v/>
      </c>
      <c r="AF578" s="16" t="str">
        <f aca="false">IF(O578="Squirrel",11,"")</f>
        <v/>
      </c>
      <c r="AG578" s="16" t="str">
        <f aca="false">IF(O578="🐝 Honey Bee",20,"")</f>
        <v/>
      </c>
      <c r="AH578" s="16" t="str">
        <f aca="false">IF(O578="🦆 Duck",12,"")</f>
        <v/>
      </c>
      <c r="AI578" s="16" t="str">
        <f aca="false">IF(O578="🐦 Bird",13,"")</f>
        <v/>
      </c>
      <c r="AJ578" s="41" t="s">
        <v>653</v>
      </c>
      <c r="AK578" s="40"/>
      <c r="AL578" s="42" t="s">
        <v>76</v>
      </c>
      <c r="AM578" s="40" t="s">
        <v>59</v>
      </c>
      <c r="AN578" s="40" t="s">
        <v>654</v>
      </c>
    </row>
    <row r="579" customFormat="false" ht="60" hidden="false" customHeight="true" outlineLevel="0" collapsed="false">
      <c r="A579" s="38" t="s">
        <v>649</v>
      </c>
      <c r="B579" s="38" t="n">
        <v>50</v>
      </c>
      <c r="C579" s="32" t="n">
        <f aca="false">B579+IF(H579="IV",-0.2,IF(H579="IP",-0.1,IF(H579="IM",0.1,IF(H579="SC",0.2,IF(H579="IC (cerebral)",-0.3,0)))))</f>
        <v>49.9</v>
      </c>
      <c r="D579" s="33" t="n">
        <f aca="false">VALUE(MID(AJ579,1,FIND(" ",AJ579)))</f>
        <v>0.495</v>
      </c>
      <c r="E579" s="34" t="n">
        <f aca="false">IF(G579="LD50 (median)",1,IF(G579="LDLo (lowest)",0,IF(G579="LD",-1,"")))</f>
        <v>1</v>
      </c>
      <c r="F579" s="34" t="n">
        <f aca="false">IF(O579="🐀 Rat",1,IF(O579="🐭 Mouse",2,IF(O579="🐕 Dog",3,IF(O579="🐵 Monkey",5,IF(O579="🐈 Cat",4,IF(O579="🐇 Rabbit",6,IF(O579="🕊 Pigeon",7,IF(O579="🐹 Guinea Pig",8,IF(O579="🐔 Chicken",9,IF(O579="🐸 Frog",10,IF(O579="🍼 Mammal",10,0)))))))))))</f>
        <v>2</v>
      </c>
      <c r="G579" s="39" t="s">
        <v>47</v>
      </c>
      <c r="H579" s="39" t="s">
        <v>16</v>
      </c>
      <c r="I579" s="14" t="str">
        <f aca="false">IF(H579="IC",-0.3,"")</f>
        <v/>
      </c>
      <c r="J579" s="14" t="str">
        <f aca="false">IF(H579="IV",-0.2,"")</f>
        <v/>
      </c>
      <c r="K579" s="14" t="n">
        <f aca="false">IF(H579="IP",-0.1,"")</f>
        <v>-0.1</v>
      </c>
      <c r="L579" s="14" t="str">
        <f aca="false">IF(H579="IM",0.1,"")</f>
        <v/>
      </c>
      <c r="M579" s="14" t="str">
        <f aca="false">IF(H579="SC",0.2,"")</f>
        <v/>
      </c>
      <c r="N579" s="15" t="str">
        <f aca="false">IF(H579="???",0.2,"")</f>
        <v/>
      </c>
      <c r="O579" s="40" t="s">
        <v>22</v>
      </c>
      <c r="P579" s="17" t="str">
        <f aca="false">IF(SUM(Q579:AI579)&gt;0,"",IF(SUM(Q579:AI579)=0,IF(O579&gt;0,1,"")))</f>
        <v/>
      </c>
      <c r="Q579" s="16" t="n">
        <f aca="false">IF(O579="🐭 Mouse",2,"")</f>
        <v>2</v>
      </c>
      <c r="R579" s="16" t="str">
        <f aca="false">IF(O579="🕊 Pigeon",7,"")</f>
        <v/>
      </c>
      <c r="S579" s="16" t="str">
        <f aca="false">IF(O579="🐇 Rabbit",6,"")</f>
        <v/>
      </c>
      <c r="T579" s="16" t="str">
        <f aca="false">IF(O579="🍼 Mammal",16,"")</f>
        <v/>
      </c>
      <c r="U579" s="16" t="str">
        <f aca="false">IF(O579="🐀 Rat",1,"")</f>
        <v/>
      </c>
      <c r="V579" s="16" t="str">
        <f aca="false">IF(O579="🐕 Dog",3,"")</f>
        <v/>
      </c>
      <c r="W579" s="16" t="str">
        <f aca="false">IF(O579="🐹 Guinea Pig",8,"")</f>
        <v/>
      </c>
      <c r="X579" s="16" t="str">
        <f aca="false">IF(O579="🐔 Chicken",9,"")</f>
        <v/>
      </c>
      <c r="Y579" s="16" t="str">
        <f aca="false">IF(O579="🐵 Monkey",5,"")</f>
        <v/>
      </c>
      <c r="Z579" s="16" t="str">
        <f aca="false">IF(O579="🐸 Frog",10,"")</f>
        <v/>
      </c>
      <c r="AA579" s="16" t="str">
        <f aca="false">IF(O579="🐈 Cat",4,"")</f>
        <v/>
      </c>
      <c r="AB579" s="16" t="str">
        <f aca="false">IF(O579="Gecko",15,"")</f>
        <v/>
      </c>
      <c r="AC579" s="16" t="str">
        <f aca="false">IF(O579="Skink",14,"")</f>
        <v/>
      </c>
      <c r="AD579" s="16" t="str">
        <f aca="false">IF(O579="🐄 Cattle",17,"")</f>
        <v/>
      </c>
      <c r="AE579" s="16" t="str">
        <f aca="false">IF(O579="🐷 Pig",19,"")</f>
        <v/>
      </c>
      <c r="AF579" s="16" t="str">
        <f aca="false">IF(O579="Squirrel",11,"")</f>
        <v/>
      </c>
      <c r="AG579" s="16" t="str">
        <f aca="false">IF(O579="🐝 Honey Bee",20,"")</f>
        <v/>
      </c>
      <c r="AH579" s="16" t="str">
        <f aca="false">IF(O579="🦆 Duck",12,"")</f>
        <v/>
      </c>
      <c r="AI579" s="16" t="str">
        <f aca="false">IF(O579="🐦 Bird",13,"")</f>
        <v/>
      </c>
      <c r="AJ579" s="41" t="s">
        <v>655</v>
      </c>
      <c r="AK579" s="40" t="s">
        <v>656</v>
      </c>
      <c r="AL579" s="42" t="s">
        <v>50</v>
      </c>
      <c r="AM579" s="40" t="s">
        <v>51</v>
      </c>
      <c r="AN579" s="40"/>
    </row>
    <row r="580" customFormat="false" ht="15" hidden="false" customHeight="true" outlineLevel="0" collapsed="false">
      <c r="A580" s="38" t="s">
        <v>649</v>
      </c>
      <c r="B580" s="38" t="n">
        <v>50</v>
      </c>
      <c r="C580" s="32" t="n">
        <f aca="false">B580+IF(H580="IV",-0.2,IF(H580="IP",-0.1,IF(H580="IM",0.1,IF(H580="SC",0.2,IF(H580="IC (cerebral)",-0.3,0)))))</f>
        <v>49.8</v>
      </c>
      <c r="D580" s="33" t="n">
        <f aca="false">VALUE(MID(AJ580,1,FIND(" ",AJ580)))</f>
        <v>0.5</v>
      </c>
      <c r="E580" s="34" t="n">
        <f aca="false">IF(G580="LD50 (median)",1,IF(G580="LDLo (lowest)",0,IF(G580="LD",-1,"")))</f>
        <v>1</v>
      </c>
      <c r="F580" s="34" t="n">
        <f aca="false">IF(O580="🐀 Rat",1,IF(O580="🐭 Mouse",2,IF(O580="🐕 Dog",3,IF(O580="🐵 Monkey",5,IF(O580="🐈 Cat",4,IF(O580="🐇 Rabbit",6,IF(O580="🕊 Pigeon",7,IF(O580="🐹 Guinea Pig",8,IF(O580="🐔 Chicken",9,IF(O580="🐸 Frog",10,IF(O580="🍼 Mammal",10,0)))))))))))</f>
        <v>2</v>
      </c>
      <c r="G580" s="39" t="s">
        <v>47</v>
      </c>
      <c r="H580" s="39" t="s">
        <v>15</v>
      </c>
      <c r="I580" s="14" t="str">
        <f aca="false">IF(H580="IC",-0.3,"")</f>
        <v/>
      </c>
      <c r="J580" s="14" t="n">
        <f aca="false">IF(H580="IV",-0.2,"")</f>
        <v>-0.2</v>
      </c>
      <c r="K580" s="14" t="str">
        <f aca="false">IF(H580="IP",-0.1,"")</f>
        <v/>
      </c>
      <c r="L580" s="14" t="str">
        <f aca="false">IF(H580="IM",0.1,"")</f>
        <v/>
      </c>
      <c r="M580" s="14" t="str">
        <f aca="false">IF(H580="SC",0.2,"")</f>
        <v/>
      </c>
      <c r="N580" s="15" t="str">
        <f aca="false">IF(H580="???",0.2,"")</f>
        <v/>
      </c>
      <c r="O580" s="40" t="s">
        <v>22</v>
      </c>
      <c r="P580" s="17" t="str">
        <f aca="false">IF(SUM(Q580:AI580)&gt;0,"",IF(SUM(Q580:AI580)=0,IF(O580&gt;0,1,"")))</f>
        <v/>
      </c>
      <c r="Q580" s="16" t="n">
        <f aca="false">IF(O580="🐭 Mouse",2,"")</f>
        <v>2</v>
      </c>
      <c r="R580" s="16" t="str">
        <f aca="false">IF(O580="🕊 Pigeon",7,"")</f>
        <v/>
      </c>
      <c r="S580" s="16" t="str">
        <f aca="false">IF(O580="🐇 Rabbit",6,"")</f>
        <v/>
      </c>
      <c r="T580" s="16" t="str">
        <f aca="false">IF(O580="🍼 Mammal",16,"")</f>
        <v/>
      </c>
      <c r="U580" s="16" t="str">
        <f aca="false">IF(O580="🐀 Rat",1,"")</f>
        <v/>
      </c>
      <c r="V580" s="16" t="str">
        <f aca="false">IF(O580="🐕 Dog",3,"")</f>
        <v/>
      </c>
      <c r="W580" s="16" t="str">
        <f aca="false">IF(O580="🐹 Guinea Pig",8,"")</f>
        <v/>
      </c>
      <c r="X580" s="16" t="str">
        <f aca="false">IF(O580="🐔 Chicken",9,"")</f>
        <v/>
      </c>
      <c r="Y580" s="16" t="str">
        <f aca="false">IF(O580="🐵 Monkey",5,"")</f>
        <v/>
      </c>
      <c r="Z580" s="16" t="str">
        <f aca="false">IF(O580="🐸 Frog",10,"")</f>
        <v/>
      </c>
      <c r="AA580" s="16" t="str">
        <f aca="false">IF(O580="🐈 Cat",4,"")</f>
        <v/>
      </c>
      <c r="AB580" s="16" t="str">
        <f aca="false">IF(O580="Gecko",15,"")</f>
        <v/>
      </c>
      <c r="AC580" s="16" t="str">
        <f aca="false">IF(O580="Skink",14,"")</f>
        <v/>
      </c>
      <c r="AD580" s="16" t="str">
        <f aca="false">IF(O580="🐄 Cattle",17,"")</f>
        <v/>
      </c>
      <c r="AE580" s="16" t="str">
        <f aca="false">IF(O580="🐷 Pig",19,"")</f>
        <v/>
      </c>
      <c r="AF580" s="16" t="str">
        <f aca="false">IF(O580="Squirrel",11,"")</f>
        <v/>
      </c>
      <c r="AG580" s="16" t="str">
        <f aca="false">IF(O580="🐝 Honey Bee",20,"")</f>
        <v/>
      </c>
      <c r="AH580" s="16" t="str">
        <f aca="false">IF(O580="🦆 Duck",12,"")</f>
        <v/>
      </c>
      <c r="AI580" s="16" t="str">
        <f aca="false">IF(O580="🐦 Bird",13,"")</f>
        <v/>
      </c>
      <c r="AJ580" s="41" t="s">
        <v>66</v>
      </c>
      <c r="AK580" s="40" t="s">
        <v>650</v>
      </c>
      <c r="AL580" s="42" t="s">
        <v>536</v>
      </c>
      <c r="AM580" s="40" t="s">
        <v>51</v>
      </c>
      <c r="AN580" s="40"/>
    </row>
    <row r="581" customFormat="false" ht="30" hidden="false" customHeight="true" outlineLevel="0" collapsed="false">
      <c r="A581" s="38" t="s">
        <v>649</v>
      </c>
      <c r="B581" s="38" t="n">
        <v>50</v>
      </c>
      <c r="C581" s="32" t="n">
        <f aca="false">B581+IF(H581="IV",-0.2,IF(H581="IP",-0.1,IF(H581="IM",0.1,IF(H581="SC",0.2,IF(H581="IC (cerebral)",-0.3,0)))))</f>
        <v>49.9</v>
      </c>
      <c r="D581" s="33" t="n">
        <f aca="false">VALUE(MID(AJ581,1,FIND(" ",AJ581)))</f>
        <v>1.2</v>
      </c>
      <c r="E581" s="34" t="n">
        <f aca="false">IF(G581="LD50 (median)",1,IF(G581="LDLo (lowest)",0,IF(G581="LD",-1,"")))</f>
        <v>1</v>
      </c>
      <c r="F581" s="34" t="n">
        <f aca="false">IF(O581="🐀 Rat",1,IF(O581="🐭 Mouse",2,IF(O581="🐕 Dog",3,IF(O581="🐵 Monkey",5,IF(O581="🐈 Cat",4,IF(O581="🐇 Rabbit",6,IF(O581="🕊 Pigeon",7,IF(O581="🐹 Guinea Pig",8,IF(O581="🐔 Chicken",9,IF(O581="🐸 Frog",10,IF(O581="🍼 Mammal",10,0)))))))))))</f>
        <v>2</v>
      </c>
      <c r="G581" s="39" t="s">
        <v>47</v>
      </c>
      <c r="H581" s="39" t="s">
        <v>16</v>
      </c>
      <c r="I581" s="14" t="str">
        <f aca="false">IF(H581="IC",-0.3,"")</f>
        <v/>
      </c>
      <c r="J581" s="14" t="str">
        <f aca="false">IF(H581="IV",-0.2,"")</f>
        <v/>
      </c>
      <c r="K581" s="14" t="n">
        <f aca="false">IF(H581="IP",-0.1,"")</f>
        <v>-0.1</v>
      </c>
      <c r="L581" s="14" t="str">
        <f aca="false">IF(H581="IM",0.1,"")</f>
        <v/>
      </c>
      <c r="M581" s="14" t="str">
        <f aca="false">IF(H581="SC",0.2,"")</f>
        <v/>
      </c>
      <c r="N581" s="15" t="str">
        <f aca="false">IF(H581="???",0.2,"")</f>
        <v/>
      </c>
      <c r="O581" s="40" t="s">
        <v>22</v>
      </c>
      <c r="P581" s="17" t="str">
        <f aca="false">IF(SUM(Q581:AI581)&gt;0,"",IF(SUM(Q581:AI581)=0,IF(O581&gt;0,1,"")))</f>
        <v/>
      </c>
      <c r="Q581" s="16" t="n">
        <f aca="false">IF(O581="🐭 Mouse",2,"")</f>
        <v>2</v>
      </c>
      <c r="R581" s="16" t="str">
        <f aca="false">IF(O581="🕊 Pigeon",7,"")</f>
        <v/>
      </c>
      <c r="S581" s="16" t="str">
        <f aca="false">IF(O581="🐇 Rabbit",6,"")</f>
        <v/>
      </c>
      <c r="T581" s="16" t="str">
        <f aca="false">IF(O581="🍼 Mammal",16,"")</f>
        <v/>
      </c>
      <c r="U581" s="16" t="str">
        <f aca="false">IF(O581="🐀 Rat",1,"")</f>
        <v/>
      </c>
      <c r="V581" s="16" t="str">
        <f aca="false">IF(O581="🐕 Dog",3,"")</f>
        <v/>
      </c>
      <c r="W581" s="16" t="str">
        <f aca="false">IF(O581="🐹 Guinea Pig",8,"")</f>
        <v/>
      </c>
      <c r="X581" s="16" t="str">
        <f aca="false">IF(O581="🐔 Chicken",9,"")</f>
        <v/>
      </c>
      <c r="Y581" s="16" t="str">
        <f aca="false">IF(O581="🐵 Monkey",5,"")</f>
        <v/>
      </c>
      <c r="Z581" s="16" t="str">
        <f aca="false">IF(O581="🐸 Frog",10,"")</f>
        <v/>
      </c>
      <c r="AA581" s="16" t="str">
        <f aca="false">IF(O581="🐈 Cat",4,"")</f>
        <v/>
      </c>
      <c r="AB581" s="16" t="str">
        <f aca="false">IF(O581="Gecko",15,"")</f>
        <v/>
      </c>
      <c r="AC581" s="16" t="str">
        <f aca="false">IF(O581="Skink",14,"")</f>
        <v/>
      </c>
      <c r="AD581" s="16" t="str">
        <f aca="false">IF(O581="🐄 Cattle",17,"")</f>
        <v/>
      </c>
      <c r="AE581" s="16" t="str">
        <f aca="false">IF(O581="🐷 Pig",19,"")</f>
        <v/>
      </c>
      <c r="AF581" s="16" t="str">
        <f aca="false">IF(O581="Squirrel",11,"")</f>
        <v/>
      </c>
      <c r="AG581" s="16" t="str">
        <f aca="false">IF(O581="🐝 Honey Bee",20,"")</f>
        <v/>
      </c>
      <c r="AH581" s="16" t="str">
        <f aca="false">IF(O581="🦆 Duck",12,"")</f>
        <v/>
      </c>
      <c r="AI581" s="16" t="str">
        <f aca="false">IF(O581="🐦 Bird",13,"")</f>
        <v/>
      </c>
      <c r="AJ581" s="41" t="s">
        <v>250</v>
      </c>
      <c r="AK581" s="40" t="s">
        <v>650</v>
      </c>
      <c r="AL581" s="42" t="s">
        <v>536</v>
      </c>
      <c r="AM581" s="40" t="s">
        <v>51</v>
      </c>
      <c r="AN581" s="40"/>
    </row>
    <row r="582" customFormat="false" ht="30" hidden="false" customHeight="true" outlineLevel="0" collapsed="false">
      <c r="A582" s="38" t="s">
        <v>649</v>
      </c>
      <c r="B582" s="38" t="n">
        <v>50</v>
      </c>
      <c r="C582" s="32" t="n">
        <f aca="false">B582+IF(H582="IV",-0.2,IF(H582="IP",-0.1,IF(H582="IM",0.1,IF(H582="SC",0.2,IF(H582="IC (cerebral)",-0.3,0)))))</f>
        <v>50.2</v>
      </c>
      <c r="D582" s="33" t="n">
        <f aca="false">VALUE(MID(AJ582,1,FIND(" ",AJ582)))</f>
        <v>1.7</v>
      </c>
      <c r="E582" s="34" t="n">
        <f aca="false">IF(G582="LD50 (median)",1,IF(G582="LDLo (lowest)",0,IF(G582="LD",-1,"")))</f>
        <v>1</v>
      </c>
      <c r="F582" s="34" t="n">
        <f aca="false">IF(O582="🐀 Rat",1,IF(O582="🐭 Mouse",2,IF(O582="🐕 Dog",3,IF(O582="🐵 Monkey",5,IF(O582="🐈 Cat",4,IF(O582="🐇 Rabbit",6,IF(O582="🕊 Pigeon",7,IF(O582="🐹 Guinea Pig",8,IF(O582="🐔 Chicken",9,IF(O582="🐸 Frog",10,IF(O582="🍼 Mammal",10,0)))))))))))</f>
        <v>2</v>
      </c>
      <c r="G582" s="39" t="s">
        <v>47</v>
      </c>
      <c r="H582" s="39" t="s">
        <v>18</v>
      </c>
      <c r="I582" s="14" t="str">
        <f aca="false">IF(H582="IC",-0.3,"")</f>
        <v/>
      </c>
      <c r="J582" s="14" t="str">
        <f aca="false">IF(H582="IV",-0.2,"")</f>
        <v/>
      </c>
      <c r="K582" s="14" t="str">
        <f aca="false">IF(H582="IP",-0.1,"")</f>
        <v/>
      </c>
      <c r="L582" s="14" t="str">
        <f aca="false">IF(H582="IM",0.1,"")</f>
        <v/>
      </c>
      <c r="M582" s="14" t="n">
        <f aca="false">IF(H582="SC",0.2,"")</f>
        <v>0.2</v>
      </c>
      <c r="N582" s="15" t="str">
        <f aca="false">IF(H582="???",0.2,"")</f>
        <v/>
      </c>
      <c r="O582" s="40" t="s">
        <v>22</v>
      </c>
      <c r="P582" s="17" t="str">
        <f aca="false">IF(SUM(Q582:AI582)&gt;0,"",IF(SUM(Q582:AI582)=0,IF(O582&gt;0,1,"")))</f>
        <v/>
      </c>
      <c r="Q582" s="16" t="n">
        <f aca="false">IF(O582="🐭 Mouse",2,"")</f>
        <v>2</v>
      </c>
      <c r="R582" s="16" t="str">
        <f aca="false">IF(O582="🕊 Pigeon",7,"")</f>
        <v/>
      </c>
      <c r="S582" s="16" t="str">
        <f aca="false">IF(O582="🐇 Rabbit",6,"")</f>
        <v/>
      </c>
      <c r="T582" s="16" t="str">
        <f aca="false">IF(O582="🍼 Mammal",16,"")</f>
        <v/>
      </c>
      <c r="U582" s="16" t="str">
        <f aca="false">IF(O582="🐀 Rat",1,"")</f>
        <v/>
      </c>
      <c r="V582" s="16" t="str">
        <f aca="false">IF(O582="🐕 Dog",3,"")</f>
        <v/>
      </c>
      <c r="W582" s="16" t="str">
        <f aca="false">IF(O582="🐹 Guinea Pig",8,"")</f>
        <v/>
      </c>
      <c r="X582" s="16" t="str">
        <f aca="false">IF(O582="🐔 Chicken",9,"")</f>
        <v/>
      </c>
      <c r="Y582" s="16" t="str">
        <f aca="false">IF(O582="🐵 Monkey",5,"")</f>
        <v/>
      </c>
      <c r="Z582" s="16" t="str">
        <f aca="false">IF(O582="🐸 Frog",10,"")</f>
        <v/>
      </c>
      <c r="AA582" s="16" t="str">
        <f aca="false">IF(O582="🐈 Cat",4,"")</f>
        <v/>
      </c>
      <c r="AB582" s="16" t="str">
        <f aca="false">IF(O582="Gecko",15,"")</f>
        <v/>
      </c>
      <c r="AC582" s="16" t="str">
        <f aca="false">IF(O582="Skink",14,"")</f>
        <v/>
      </c>
      <c r="AD582" s="16" t="str">
        <f aca="false">IF(O582="🐄 Cattle",17,"")</f>
        <v/>
      </c>
      <c r="AE582" s="16" t="str">
        <f aca="false">IF(O582="🐷 Pig",19,"")</f>
        <v/>
      </c>
      <c r="AF582" s="16" t="str">
        <f aca="false">IF(O582="Squirrel",11,"")</f>
        <v/>
      </c>
      <c r="AG582" s="16" t="str">
        <f aca="false">IF(O582="🐝 Honey Bee",20,"")</f>
        <v/>
      </c>
      <c r="AH582" s="16" t="str">
        <f aca="false">IF(O582="🦆 Duck",12,"")</f>
        <v/>
      </c>
      <c r="AI582" s="16" t="str">
        <f aca="false">IF(O582="🐦 Bird",13,"")</f>
        <v/>
      </c>
      <c r="AJ582" s="41" t="s">
        <v>646</v>
      </c>
      <c r="AK582" s="40" t="s">
        <v>650</v>
      </c>
      <c r="AL582" s="42" t="s">
        <v>536</v>
      </c>
      <c r="AM582" s="40" t="s">
        <v>51</v>
      </c>
      <c r="AN582" s="40"/>
    </row>
    <row r="583" customFormat="false" ht="30" hidden="false" customHeight="true" outlineLevel="0" collapsed="false">
      <c r="A583" s="38" t="s">
        <v>649</v>
      </c>
      <c r="B583" s="38" t="n">
        <v>50</v>
      </c>
      <c r="C583" s="32" t="n">
        <f aca="false">B583+IF(H583="IV",-0.2,IF(H583="IP",-0.1,IF(H583="IM",0.1,IF(H583="SC",0.2,IF(H583="IC (cerebral)",-0.3,0)))))</f>
        <v>50.2</v>
      </c>
      <c r="D583" s="33" t="n">
        <f aca="false">VALUE(MID(AJ583,1,FIND(" ",AJ583)))</f>
        <v>2.5</v>
      </c>
      <c r="E583" s="34" t="n">
        <f aca="false">IF(G583="LD50 (median)",1,IF(G583="LDLo (lowest)",0,IF(G583="LD",-1,"")))</f>
        <v>1</v>
      </c>
      <c r="F583" s="34" t="n">
        <f aca="false">IF(O583="🐀 Rat",1,IF(O583="🐭 Mouse",2,IF(O583="🐕 Dog",3,IF(O583="🐵 Monkey",5,IF(O583="🐈 Cat",4,IF(O583="🐇 Rabbit",6,IF(O583="🕊 Pigeon",7,IF(O583="🐹 Guinea Pig",8,IF(O583="🐔 Chicken",9,IF(O583="🐸 Frog",10,IF(O583="🍼 Mammal",10,0)))))))))))</f>
        <v>2</v>
      </c>
      <c r="G583" s="39" t="s">
        <v>47</v>
      </c>
      <c r="H583" s="39" t="s">
        <v>18</v>
      </c>
      <c r="I583" s="14" t="str">
        <f aca="false">IF(H583="IC",-0.3,"")</f>
        <v/>
      </c>
      <c r="J583" s="14" t="str">
        <f aca="false">IF(H583="IV",-0.2,"")</f>
        <v/>
      </c>
      <c r="K583" s="14" t="str">
        <f aca="false">IF(H583="IP",-0.1,"")</f>
        <v/>
      </c>
      <c r="L583" s="14" t="str">
        <f aca="false">IF(H583="IM",0.1,"")</f>
        <v/>
      </c>
      <c r="M583" s="14" t="n">
        <f aca="false">IF(H583="SC",0.2,"")</f>
        <v>0.2</v>
      </c>
      <c r="N583" s="15" t="str">
        <f aca="false">IF(H583="???",0.2,"")</f>
        <v/>
      </c>
      <c r="O583" s="40" t="s">
        <v>22</v>
      </c>
      <c r="P583" s="17" t="str">
        <f aca="false">IF(SUM(Q583:AI583)&gt;0,"",IF(SUM(Q583:AI583)=0,IF(O583&gt;0,1,"")))</f>
        <v/>
      </c>
      <c r="Q583" s="16" t="n">
        <f aca="false">IF(O583="🐭 Mouse",2,"")</f>
        <v>2</v>
      </c>
      <c r="R583" s="16" t="str">
        <f aca="false">IF(O583="🕊 Pigeon",7,"")</f>
        <v/>
      </c>
      <c r="S583" s="16" t="str">
        <f aca="false">IF(O583="🐇 Rabbit",6,"")</f>
        <v/>
      </c>
      <c r="T583" s="16" t="str">
        <f aca="false">IF(O583="🍼 Mammal",16,"")</f>
        <v/>
      </c>
      <c r="U583" s="16" t="str">
        <f aca="false">IF(O583="🐀 Rat",1,"")</f>
        <v/>
      </c>
      <c r="V583" s="16" t="str">
        <f aca="false">IF(O583="🐕 Dog",3,"")</f>
        <v/>
      </c>
      <c r="W583" s="16" t="str">
        <f aca="false">IF(O583="🐹 Guinea Pig",8,"")</f>
        <v/>
      </c>
      <c r="X583" s="16" t="str">
        <f aca="false">IF(O583="🐔 Chicken",9,"")</f>
        <v/>
      </c>
      <c r="Y583" s="16" t="str">
        <f aca="false">IF(O583="🐵 Monkey",5,"")</f>
        <v/>
      </c>
      <c r="Z583" s="16" t="str">
        <f aca="false">IF(O583="🐸 Frog",10,"")</f>
        <v/>
      </c>
      <c r="AA583" s="16" t="str">
        <f aca="false">IF(O583="🐈 Cat",4,"")</f>
        <v/>
      </c>
      <c r="AB583" s="16" t="str">
        <f aca="false">IF(O583="Gecko",15,"")</f>
        <v/>
      </c>
      <c r="AC583" s="16" t="str">
        <f aca="false">IF(O583="Skink",14,"")</f>
        <v/>
      </c>
      <c r="AD583" s="16" t="str">
        <f aca="false">IF(O583="🐄 Cattle",17,"")</f>
        <v/>
      </c>
      <c r="AE583" s="16" t="str">
        <f aca="false">IF(O583="🐷 Pig",19,"")</f>
        <v/>
      </c>
      <c r="AF583" s="16" t="str">
        <f aca="false">IF(O583="Squirrel",11,"")</f>
        <v/>
      </c>
      <c r="AG583" s="16" t="str">
        <f aca="false">IF(O583="🐝 Honey Bee",20,"")</f>
        <v/>
      </c>
      <c r="AH583" s="16" t="str">
        <f aca="false">IF(O583="🦆 Duck",12,"")</f>
        <v/>
      </c>
      <c r="AI583" s="16" t="str">
        <f aca="false">IF(O583="🐦 Bird",13,"")</f>
        <v/>
      </c>
      <c r="AJ583" s="41" t="s">
        <v>258</v>
      </c>
      <c r="AK583" s="40" t="s">
        <v>650</v>
      </c>
      <c r="AL583" s="42" t="s">
        <v>536</v>
      </c>
      <c r="AM583" s="40" t="s">
        <v>51</v>
      </c>
      <c r="AN583" s="40"/>
    </row>
    <row r="584" customFormat="false" ht="15.75" hidden="false" customHeight="false" outlineLevel="0" collapsed="false">
      <c r="C584" s="32"/>
      <c r="D584" s="33"/>
      <c r="E584" s="34"/>
      <c r="F584" s="34"/>
      <c r="G584" s="0"/>
      <c r="H584" s="0"/>
      <c r="I584" s="14" t="str">
        <f aca="false">IF(H584="IC",-0.3,"")</f>
        <v/>
      </c>
      <c r="J584" s="14" t="str">
        <f aca="false">IF(H584="IV",-0.2,"")</f>
        <v/>
      </c>
      <c r="K584" s="14" t="str">
        <f aca="false">IF(H584="IP",-0.1,"")</f>
        <v/>
      </c>
      <c r="L584" s="14" t="str">
        <f aca="false">IF(H584="IM",0.1,"")</f>
        <v/>
      </c>
      <c r="M584" s="14" t="str">
        <f aca="false">IF(H584="SC",0.2,"")</f>
        <v/>
      </c>
      <c r="N584" s="15" t="str">
        <f aca="false">IF(H584="???",0.2,"")</f>
        <v/>
      </c>
      <c r="O584" s="0"/>
      <c r="P584" s="17" t="str">
        <f aca="false">IF(SUM(Q584:AI584)&gt;0,"",IF(SUM(Q584:AI584)=0,IF(O584&gt;0,1,"")))</f>
        <v/>
      </c>
      <c r="Q584" s="16" t="str">
        <f aca="false">IF(O584="🐭 Mouse",2,"")</f>
        <v/>
      </c>
      <c r="R584" s="16" t="str">
        <f aca="false">IF(O584="🕊 Pigeon",7,"")</f>
        <v/>
      </c>
      <c r="S584" s="16" t="str">
        <f aca="false">IF(O584="🐇 Rabbit",6,"")</f>
        <v/>
      </c>
      <c r="T584" s="16" t="str">
        <f aca="false">IF(O584="🍼 Mammal",16,"")</f>
        <v/>
      </c>
      <c r="U584" s="16" t="str">
        <f aca="false">IF(O584="🐀 Rat",1,"")</f>
        <v/>
      </c>
      <c r="V584" s="16" t="str">
        <f aca="false">IF(O584="🐕 Dog",3,"")</f>
        <v/>
      </c>
      <c r="W584" s="16" t="str">
        <f aca="false">IF(O584="🐹 Guinea Pig",8,"")</f>
        <v/>
      </c>
      <c r="X584" s="16" t="str">
        <f aca="false">IF(O584="🐔 Chicken",9,"")</f>
        <v/>
      </c>
      <c r="Y584" s="16" t="str">
        <f aca="false">IF(O584="🐵 Monkey",5,"")</f>
        <v/>
      </c>
      <c r="Z584" s="16" t="str">
        <f aca="false">IF(O584="🐸 Frog",10,"")</f>
        <v/>
      </c>
      <c r="AA584" s="16" t="str">
        <f aca="false">IF(O584="🐈 Cat",4,"")</f>
        <v/>
      </c>
      <c r="AB584" s="16" t="str">
        <f aca="false">IF(O584="Gecko",15,"")</f>
        <v/>
      </c>
      <c r="AC584" s="16" t="str">
        <f aca="false">IF(O584="Skink",14,"")</f>
        <v/>
      </c>
      <c r="AD584" s="16" t="str">
        <f aca="false">IF(O584="🐄 Cattle",17,"")</f>
        <v/>
      </c>
      <c r="AE584" s="16" t="str">
        <f aca="false">IF(O584="🐷 Pig",19,"")</f>
        <v/>
      </c>
      <c r="AF584" s="16" t="str">
        <f aca="false">IF(O584="Squirrel",11,"")</f>
        <v/>
      </c>
      <c r="AG584" s="16" t="str">
        <f aca="false">IF(O584="🐝 Honey Bee",20,"")</f>
        <v/>
      </c>
      <c r="AH584" s="16" t="str">
        <f aca="false">IF(O584="🦆 Duck",12,"")</f>
        <v/>
      </c>
      <c r="AI584" s="16" t="str">
        <f aca="false">IF(O584="🐦 Bird",13,"")</f>
        <v/>
      </c>
      <c r="AJ584" s="0"/>
      <c r="AK584" s="0"/>
      <c r="AL584" s="0"/>
      <c r="AM584" s="0"/>
      <c r="AN584" s="0"/>
    </row>
    <row r="585" customFormat="false" ht="30" hidden="false" customHeight="true" outlineLevel="0" collapsed="false">
      <c r="A585" s="38" t="s">
        <v>657</v>
      </c>
      <c r="B585" s="38" t="n">
        <v>51</v>
      </c>
      <c r="C585" s="32" t="n">
        <f aca="false">B585+IF(H585="IV",-0.2,IF(H585="IP",-0.1,IF(H585="IM",0.1,IF(H585="SC",0.2,IF(H585="IC (cerebral)",-0.3,0)))))</f>
        <v>51.2</v>
      </c>
      <c r="D585" s="33" t="n">
        <f aca="false">VALUE(MID(AJ585,1,FIND(" ",AJ585)))</f>
        <v>0.541</v>
      </c>
      <c r="E585" s="34" t="n">
        <f aca="false">IF(G585="LD50 (median)",1,IF(G585="LDLo (lowest)",0,IF(G585="LD",-1,"")))</f>
        <v>1</v>
      </c>
      <c r="F585" s="34" t="n">
        <f aca="false">IF(O585="🐀 Rat",1,IF(O585="🐭 Mouse",2,IF(O585="🐕 Dog",3,IF(O585="🐵 Monkey",5,IF(O585="🐈 Cat",4,IF(O585="🐇 Rabbit",6,IF(O585="🕊 Pigeon",7,IF(O585="🐹 Guinea Pig",8,IF(O585="🐔 Chicken",9,IF(O585="🐸 Frog",10,IF(O585="🍼 Mammal",10,0)))))))))))</f>
        <v>2</v>
      </c>
      <c r="G585" s="39" t="s">
        <v>47</v>
      </c>
      <c r="H585" s="39" t="s">
        <v>18</v>
      </c>
      <c r="I585" s="14" t="str">
        <f aca="false">IF(H585="IC",-0.3,"")</f>
        <v/>
      </c>
      <c r="J585" s="14" t="str">
        <f aca="false">IF(H585="IV",-0.2,"")</f>
        <v/>
      </c>
      <c r="K585" s="14" t="str">
        <f aca="false">IF(H585="IP",-0.1,"")</f>
        <v/>
      </c>
      <c r="L585" s="14" t="str">
        <f aca="false">IF(H585="IM",0.1,"")</f>
        <v/>
      </c>
      <c r="M585" s="14" t="n">
        <f aca="false">IF(H585="SC",0.2,"")</f>
        <v>0.2</v>
      </c>
      <c r="N585" s="15" t="str">
        <f aca="false">IF(H585="???",0.2,"")</f>
        <v/>
      </c>
      <c r="O585" s="40" t="s">
        <v>22</v>
      </c>
      <c r="P585" s="17" t="str">
        <f aca="false">IF(SUM(Q585:AI585)&gt;0,"",IF(SUM(Q585:AI585)=0,IF(O585&gt;0,1,"")))</f>
        <v/>
      </c>
      <c r="Q585" s="16" t="n">
        <f aca="false">IF(O585="🐭 Mouse",2,"")</f>
        <v>2</v>
      </c>
      <c r="R585" s="16" t="str">
        <f aca="false">IF(O585="🕊 Pigeon",7,"")</f>
        <v/>
      </c>
      <c r="S585" s="16" t="str">
        <f aca="false">IF(O585="🐇 Rabbit",6,"")</f>
        <v/>
      </c>
      <c r="T585" s="16" t="str">
        <f aca="false">IF(O585="🍼 Mammal",16,"")</f>
        <v/>
      </c>
      <c r="U585" s="16" t="str">
        <f aca="false">IF(O585="🐀 Rat",1,"")</f>
        <v/>
      </c>
      <c r="V585" s="16" t="str">
        <f aca="false">IF(O585="🐕 Dog",3,"")</f>
        <v/>
      </c>
      <c r="W585" s="16" t="str">
        <f aca="false">IF(O585="🐹 Guinea Pig",8,"")</f>
        <v/>
      </c>
      <c r="X585" s="16" t="str">
        <f aca="false">IF(O585="🐔 Chicken",9,"")</f>
        <v/>
      </c>
      <c r="Y585" s="16" t="str">
        <f aca="false">IF(O585="🐵 Monkey",5,"")</f>
        <v/>
      </c>
      <c r="Z585" s="16" t="str">
        <f aca="false">IF(O585="🐸 Frog",10,"")</f>
        <v/>
      </c>
      <c r="AA585" s="16" t="str">
        <f aca="false">IF(O585="🐈 Cat",4,"")</f>
        <v/>
      </c>
      <c r="AB585" s="16" t="str">
        <f aca="false">IF(O585="Gecko",15,"")</f>
        <v/>
      </c>
      <c r="AC585" s="16" t="str">
        <f aca="false">IF(O585="Skink",14,"")</f>
        <v/>
      </c>
      <c r="AD585" s="16" t="str">
        <f aca="false">IF(O585="🐄 Cattle",17,"")</f>
        <v/>
      </c>
      <c r="AE585" s="16" t="str">
        <f aca="false">IF(O585="🐷 Pig",19,"")</f>
        <v/>
      </c>
      <c r="AF585" s="16" t="str">
        <f aca="false">IF(O585="Squirrel",11,"")</f>
        <v/>
      </c>
      <c r="AG585" s="16" t="str">
        <f aca="false">IF(O585="🐝 Honey Bee",20,"")</f>
        <v/>
      </c>
      <c r="AH585" s="16" t="str">
        <f aca="false">IF(O585="🦆 Duck",12,"")</f>
        <v/>
      </c>
      <c r="AI585" s="16" t="str">
        <f aca="false">IF(O585="🐦 Bird",13,"")</f>
        <v/>
      </c>
      <c r="AJ585" s="41" t="s">
        <v>658</v>
      </c>
      <c r="AK585" s="40" t="s">
        <v>394</v>
      </c>
      <c r="AL585" s="42" t="s">
        <v>50</v>
      </c>
      <c r="AM585" s="40" t="s">
        <v>51</v>
      </c>
      <c r="AN585" s="40"/>
    </row>
    <row r="586" customFormat="false" ht="30" hidden="false" customHeight="true" outlineLevel="0" collapsed="false">
      <c r="A586" s="38" t="s">
        <v>657</v>
      </c>
      <c r="B586" s="38" t="n">
        <v>51</v>
      </c>
      <c r="C586" s="32" t="n">
        <f aca="false">B586+IF(H586="IV",-0.2,IF(H586="IP",-0.1,IF(H586="IM",0.1,IF(H586="SC",0.2,IF(H586="IC (cerebral)",-0.3,0)))))</f>
        <v>50.9</v>
      </c>
      <c r="D586" s="33" t="n">
        <f aca="false">VALUE(MID(AJ586,1,FIND(" ",AJ586)))</f>
        <v>0.408</v>
      </c>
      <c r="E586" s="34" t="n">
        <f aca="false">IF(G586="LD50 (median)",1,IF(G586="LDLo (lowest)",0,IF(G586="LD",-1,"")))</f>
        <v>1</v>
      </c>
      <c r="F586" s="34" t="n">
        <f aca="false">IF(O586="🐀 Rat",1,IF(O586="🐭 Mouse",2,IF(O586="🐕 Dog",3,IF(O586="🐵 Monkey",5,IF(O586="🐈 Cat",4,IF(O586="🐇 Rabbit",6,IF(O586="🕊 Pigeon",7,IF(O586="🐹 Guinea Pig",8,IF(O586="🐔 Chicken",9,IF(O586="🐸 Frog",10,IF(O586="🍼 Mammal",10,0)))))))))))</f>
        <v>2</v>
      </c>
      <c r="G586" s="39" t="s">
        <v>47</v>
      </c>
      <c r="H586" s="39" t="s">
        <v>16</v>
      </c>
      <c r="I586" s="14" t="str">
        <f aca="false">IF(H586="IC",-0.3,"")</f>
        <v/>
      </c>
      <c r="J586" s="14" t="str">
        <f aca="false">IF(H586="IV",-0.2,"")</f>
        <v/>
      </c>
      <c r="K586" s="14" t="n">
        <f aca="false">IF(H586="IP",-0.1,"")</f>
        <v>-0.1</v>
      </c>
      <c r="L586" s="14" t="str">
        <f aca="false">IF(H586="IM",0.1,"")</f>
        <v/>
      </c>
      <c r="M586" s="14" t="str">
        <f aca="false">IF(H586="SC",0.2,"")</f>
        <v/>
      </c>
      <c r="N586" s="15" t="str">
        <f aca="false">IF(H586="???",0.2,"")</f>
        <v/>
      </c>
      <c r="O586" s="40" t="s">
        <v>22</v>
      </c>
      <c r="P586" s="17" t="str">
        <f aca="false">IF(SUM(Q586:AI586)&gt;0,"",IF(SUM(Q586:AI586)=0,IF(O586&gt;0,1,"")))</f>
        <v/>
      </c>
      <c r="Q586" s="16" t="n">
        <f aca="false">IF(O586="🐭 Mouse",2,"")</f>
        <v>2</v>
      </c>
      <c r="R586" s="16" t="str">
        <f aca="false">IF(O586="🕊 Pigeon",7,"")</f>
        <v/>
      </c>
      <c r="S586" s="16" t="str">
        <f aca="false">IF(O586="🐇 Rabbit",6,"")</f>
        <v/>
      </c>
      <c r="T586" s="16" t="str">
        <f aca="false">IF(O586="🍼 Mammal",16,"")</f>
        <v/>
      </c>
      <c r="U586" s="16" t="str">
        <f aca="false">IF(O586="🐀 Rat",1,"")</f>
        <v/>
      </c>
      <c r="V586" s="16" t="str">
        <f aca="false">IF(O586="🐕 Dog",3,"")</f>
        <v/>
      </c>
      <c r="W586" s="16" t="str">
        <f aca="false">IF(O586="🐹 Guinea Pig",8,"")</f>
        <v/>
      </c>
      <c r="X586" s="16" t="str">
        <f aca="false">IF(O586="🐔 Chicken",9,"")</f>
        <v/>
      </c>
      <c r="Y586" s="16" t="str">
        <f aca="false">IF(O586="🐵 Monkey",5,"")</f>
        <v/>
      </c>
      <c r="Z586" s="16" t="str">
        <f aca="false">IF(O586="🐸 Frog",10,"")</f>
        <v/>
      </c>
      <c r="AA586" s="16" t="str">
        <f aca="false">IF(O586="🐈 Cat",4,"")</f>
        <v/>
      </c>
      <c r="AB586" s="16" t="str">
        <f aca="false">IF(O586="Gecko",15,"")</f>
        <v/>
      </c>
      <c r="AC586" s="16" t="str">
        <f aca="false">IF(O586="Skink",14,"")</f>
        <v/>
      </c>
      <c r="AD586" s="16" t="str">
        <f aca="false">IF(O586="🐄 Cattle",17,"")</f>
        <v/>
      </c>
      <c r="AE586" s="16" t="str">
        <f aca="false">IF(O586="🐷 Pig",19,"")</f>
        <v/>
      </c>
      <c r="AF586" s="16" t="str">
        <f aca="false">IF(O586="Squirrel",11,"")</f>
        <v/>
      </c>
      <c r="AG586" s="16" t="str">
        <f aca="false">IF(O586="🐝 Honey Bee",20,"")</f>
        <v/>
      </c>
      <c r="AH586" s="16" t="str">
        <f aca="false">IF(O586="🦆 Duck",12,"")</f>
        <v/>
      </c>
      <c r="AI586" s="16" t="str">
        <f aca="false">IF(O586="🐦 Bird",13,"")</f>
        <v/>
      </c>
      <c r="AJ586" s="41" t="s">
        <v>659</v>
      </c>
      <c r="AK586" s="40" t="s">
        <v>660</v>
      </c>
      <c r="AL586" s="42" t="s">
        <v>50</v>
      </c>
      <c r="AM586" s="40" t="s">
        <v>51</v>
      </c>
      <c r="AN586" s="40"/>
    </row>
    <row r="587" customFormat="false" ht="30" hidden="false" customHeight="true" outlineLevel="0" collapsed="false">
      <c r="A587" s="38" t="s">
        <v>657</v>
      </c>
      <c r="B587" s="38" t="n">
        <v>51</v>
      </c>
      <c r="C587" s="32" t="n">
        <f aca="false">B587+IF(H587="IV",-0.2,IF(H587="IP",-0.1,IF(H587="IM",0.1,IF(H587="SC",0.2,IF(H587="IC (cerebral)",-0.3,0)))))</f>
        <v>50.8</v>
      </c>
      <c r="D587" s="33" t="n">
        <f aca="false">VALUE(MID(AJ587,1,FIND(" ",AJ587)))</f>
        <v>0.71</v>
      </c>
      <c r="E587" s="34" t="n">
        <f aca="false">IF(G587="LD50 (median)",1,IF(G587="LDLo (lowest)",0,IF(G587="LD",-1,"")))</f>
        <v>1</v>
      </c>
      <c r="F587" s="34" t="n">
        <f aca="false">IF(O587="🐀 Rat",1,IF(O587="🐭 Mouse",2,IF(O587="🐕 Dog",3,IF(O587="🐵 Monkey",5,IF(O587="🐈 Cat",4,IF(O587="🐇 Rabbit",6,IF(O587="🕊 Pigeon",7,IF(O587="🐹 Guinea Pig",8,IF(O587="🐔 Chicken",9,IF(O587="🐸 Frog",10,IF(O587="🍼 Mammal",10,0)))))))))))</f>
        <v>2</v>
      </c>
      <c r="G587" s="39" t="s">
        <v>47</v>
      </c>
      <c r="H587" s="39" t="s">
        <v>15</v>
      </c>
      <c r="I587" s="14" t="str">
        <f aca="false">IF(H587="IC",-0.3,"")</f>
        <v/>
      </c>
      <c r="J587" s="14" t="n">
        <f aca="false">IF(H587="IV",-0.2,"")</f>
        <v>-0.2</v>
      </c>
      <c r="K587" s="14" t="str">
        <f aca="false">IF(H587="IP",-0.1,"")</f>
        <v/>
      </c>
      <c r="L587" s="14" t="str">
        <f aca="false">IF(H587="IM",0.1,"")</f>
        <v/>
      </c>
      <c r="M587" s="14" t="str">
        <f aca="false">IF(H587="SC",0.2,"")</f>
        <v/>
      </c>
      <c r="N587" s="15" t="str">
        <f aca="false">IF(H587="???",0.2,"")</f>
        <v/>
      </c>
      <c r="O587" s="40" t="s">
        <v>22</v>
      </c>
      <c r="P587" s="17" t="str">
        <f aca="false">IF(SUM(Q587:AI587)&gt;0,"",IF(SUM(Q587:AI587)=0,IF(O587&gt;0,1,"")))</f>
        <v/>
      </c>
      <c r="Q587" s="16" t="n">
        <f aca="false">IF(O587="🐭 Mouse",2,"")</f>
        <v>2</v>
      </c>
      <c r="R587" s="16" t="str">
        <f aca="false">IF(O587="🕊 Pigeon",7,"")</f>
        <v/>
      </c>
      <c r="S587" s="16" t="str">
        <f aca="false">IF(O587="🐇 Rabbit",6,"")</f>
        <v/>
      </c>
      <c r="T587" s="16" t="str">
        <f aca="false">IF(O587="🍼 Mammal",16,"")</f>
        <v/>
      </c>
      <c r="U587" s="16" t="str">
        <f aca="false">IF(O587="🐀 Rat",1,"")</f>
        <v/>
      </c>
      <c r="V587" s="16" t="str">
        <f aca="false">IF(O587="🐕 Dog",3,"")</f>
        <v/>
      </c>
      <c r="W587" s="16" t="str">
        <f aca="false">IF(O587="🐹 Guinea Pig",8,"")</f>
        <v/>
      </c>
      <c r="X587" s="16" t="str">
        <f aca="false">IF(O587="🐔 Chicken",9,"")</f>
        <v/>
      </c>
      <c r="Y587" s="16" t="str">
        <f aca="false">IF(O587="🐵 Monkey",5,"")</f>
        <v/>
      </c>
      <c r="Z587" s="16" t="str">
        <f aca="false">IF(O587="🐸 Frog",10,"")</f>
        <v/>
      </c>
      <c r="AA587" s="16" t="str">
        <f aca="false">IF(O587="🐈 Cat",4,"")</f>
        <v/>
      </c>
      <c r="AB587" s="16" t="str">
        <f aca="false">IF(O587="Gecko",15,"")</f>
        <v/>
      </c>
      <c r="AC587" s="16" t="str">
        <f aca="false">IF(O587="Skink",14,"")</f>
        <v/>
      </c>
      <c r="AD587" s="16" t="str">
        <f aca="false">IF(O587="🐄 Cattle",17,"")</f>
        <v/>
      </c>
      <c r="AE587" s="16" t="str">
        <f aca="false">IF(O587="🐷 Pig",19,"")</f>
        <v/>
      </c>
      <c r="AF587" s="16" t="str">
        <f aca="false">IF(O587="Squirrel",11,"")</f>
        <v/>
      </c>
      <c r="AG587" s="16" t="str">
        <f aca="false">IF(O587="🐝 Honey Bee",20,"")</f>
        <v/>
      </c>
      <c r="AH587" s="16" t="str">
        <f aca="false">IF(O587="🦆 Duck",12,"")</f>
        <v/>
      </c>
      <c r="AI587" s="16" t="str">
        <f aca="false">IF(O587="🐦 Bird",13,"")</f>
        <v/>
      </c>
      <c r="AJ587" s="41" t="s">
        <v>661</v>
      </c>
      <c r="AK587" s="40" t="s">
        <v>662</v>
      </c>
      <c r="AL587" s="42" t="s">
        <v>50</v>
      </c>
      <c r="AM587" s="40" t="s">
        <v>51</v>
      </c>
      <c r="AN587" s="40"/>
    </row>
    <row r="588" customFormat="false" ht="30" hidden="false" customHeight="true" outlineLevel="0" collapsed="false">
      <c r="A588" s="38" t="s">
        <v>657</v>
      </c>
      <c r="B588" s="38" t="n">
        <v>51</v>
      </c>
      <c r="C588" s="32" t="n">
        <f aca="false">B588+IF(H588="IV",-0.2,IF(H588="IP",-0.1,IF(H588="IM",0.1,IF(H588="SC",0.2,IF(H588="IC (cerebral)",-0.3,0)))))</f>
        <v>51.1</v>
      </c>
      <c r="D588" s="33" t="n">
        <f aca="false">VALUE(MID(AJ588,1,FIND(" ",AJ588)))</f>
        <v>0.24</v>
      </c>
      <c r="E588" s="34" t="n">
        <f aca="false">IF(G588="LD50 (median)",1,IF(G588="LDLo (lowest)",0,IF(G588="LD",-1,"")))</f>
        <v>1</v>
      </c>
      <c r="F588" s="34" t="n">
        <f aca="false">IF(O588="🐀 Rat",1,IF(O588="🐭 Mouse",2,IF(O588="🐕 Dog",3,IF(O588="🐵 Monkey",5,IF(O588="🐈 Cat",4,IF(O588="🐇 Rabbit",6,IF(O588="🕊 Pigeon",7,IF(O588="🐹 Guinea Pig",8,IF(O588="🐔 Chicken",9,IF(O588="🐸 Frog",10,IF(O588="🍼 Mammal",10,0)))))))))))</f>
        <v>2</v>
      </c>
      <c r="G588" s="39" t="s">
        <v>47</v>
      </c>
      <c r="H588" s="39" t="s">
        <v>17</v>
      </c>
      <c r="I588" s="14" t="str">
        <f aca="false">IF(H588="IC",-0.3,"")</f>
        <v/>
      </c>
      <c r="J588" s="14" t="str">
        <f aca="false">IF(H588="IV",-0.2,"")</f>
        <v/>
      </c>
      <c r="K588" s="14" t="str">
        <f aca="false">IF(H588="IP",-0.1,"")</f>
        <v/>
      </c>
      <c r="L588" s="14" t="n">
        <f aca="false">IF(H588="IM",0.1,"")</f>
        <v>0.1</v>
      </c>
      <c r="M588" s="14" t="str">
        <f aca="false">IF(H588="SC",0.2,"")</f>
        <v/>
      </c>
      <c r="N588" s="15" t="str">
        <f aca="false">IF(H588="???",0.2,"")</f>
        <v/>
      </c>
      <c r="O588" s="40" t="s">
        <v>22</v>
      </c>
      <c r="P588" s="17" t="str">
        <f aca="false">IF(SUM(Q588:AI588)&gt;0,"",IF(SUM(Q588:AI588)=0,IF(O588&gt;0,1,"")))</f>
        <v/>
      </c>
      <c r="Q588" s="16" t="n">
        <f aca="false">IF(O588="🐭 Mouse",2,"")</f>
        <v>2</v>
      </c>
      <c r="R588" s="16" t="str">
        <f aca="false">IF(O588="🕊 Pigeon",7,"")</f>
        <v/>
      </c>
      <c r="S588" s="16" t="str">
        <f aca="false">IF(O588="🐇 Rabbit",6,"")</f>
        <v/>
      </c>
      <c r="T588" s="16" t="str">
        <f aca="false">IF(O588="🍼 Mammal",16,"")</f>
        <v/>
      </c>
      <c r="U588" s="16" t="str">
        <f aca="false">IF(O588="🐀 Rat",1,"")</f>
        <v/>
      </c>
      <c r="V588" s="16" t="str">
        <f aca="false">IF(O588="🐕 Dog",3,"")</f>
        <v/>
      </c>
      <c r="W588" s="16" t="str">
        <f aca="false">IF(O588="🐹 Guinea Pig",8,"")</f>
        <v/>
      </c>
      <c r="X588" s="16" t="str">
        <f aca="false">IF(O588="🐔 Chicken",9,"")</f>
        <v/>
      </c>
      <c r="Y588" s="16" t="str">
        <f aca="false">IF(O588="🐵 Monkey",5,"")</f>
        <v/>
      </c>
      <c r="Z588" s="16" t="str">
        <f aca="false">IF(O588="🐸 Frog",10,"")</f>
        <v/>
      </c>
      <c r="AA588" s="16" t="str">
        <f aca="false">IF(O588="🐈 Cat",4,"")</f>
        <v/>
      </c>
      <c r="AB588" s="16" t="str">
        <f aca="false">IF(O588="Gecko",15,"")</f>
        <v/>
      </c>
      <c r="AC588" s="16" t="str">
        <f aca="false">IF(O588="Skink",14,"")</f>
        <v/>
      </c>
      <c r="AD588" s="16" t="str">
        <f aca="false">IF(O588="🐄 Cattle",17,"")</f>
        <v/>
      </c>
      <c r="AE588" s="16" t="str">
        <f aca="false">IF(O588="🐷 Pig",19,"")</f>
        <v/>
      </c>
      <c r="AF588" s="16" t="str">
        <f aca="false">IF(O588="Squirrel",11,"")</f>
        <v/>
      </c>
      <c r="AG588" s="16" t="str">
        <f aca="false">IF(O588="🐝 Honey Bee",20,"")</f>
        <v/>
      </c>
      <c r="AH588" s="16" t="str">
        <f aca="false">IF(O588="🦆 Duck",12,"")</f>
        <v/>
      </c>
      <c r="AI588" s="16" t="str">
        <f aca="false">IF(O588="🐦 Bird",13,"")</f>
        <v/>
      </c>
      <c r="AJ588" s="41" t="s">
        <v>389</v>
      </c>
      <c r="AK588" s="40" t="s">
        <v>663</v>
      </c>
      <c r="AL588" s="42" t="s">
        <v>50</v>
      </c>
      <c r="AM588" s="40" t="s">
        <v>51</v>
      </c>
      <c r="AN588" s="40"/>
    </row>
    <row r="589" customFormat="false" ht="30" hidden="false" customHeight="true" outlineLevel="0" collapsed="false">
      <c r="A589" s="38" t="s">
        <v>657</v>
      </c>
      <c r="B589" s="38" t="n">
        <v>51</v>
      </c>
      <c r="C589" s="32" t="n">
        <f aca="false">B589+IF(H589="IV",-0.2,IF(H589="IP",-0.1,IF(H589="IM",0.1,IF(H589="SC",0.2,IF(H589="IC (cerebral)",-0.3,0)))))</f>
        <v>50.8</v>
      </c>
      <c r="D589" s="33" t="n">
        <f aca="false">VALUE(MID(AJ589,1,FIND(" ",AJ589)))</f>
        <v>0.303</v>
      </c>
      <c r="E589" s="34" t="n">
        <f aca="false">IF(G589="LD50 (median)",1,IF(G589="LDLo (lowest)",0,IF(G589="LD",-1,"")))</f>
        <v>1</v>
      </c>
      <c r="F589" s="34" t="n">
        <f aca="false">IF(O589="🐀 Rat",1,IF(O589="🐭 Mouse",2,IF(O589="🐕 Dog",3,IF(O589="🐵 Monkey",5,IF(O589="🐈 Cat",4,IF(O589="🐇 Rabbit",6,IF(O589="🕊 Pigeon",7,IF(O589="🐹 Guinea Pig",8,IF(O589="🐔 Chicken",9,IF(O589="🐸 Frog",10,IF(O589="🍼 Mammal",10,0)))))))))))</f>
        <v>2</v>
      </c>
      <c r="G589" s="39" t="s">
        <v>47</v>
      </c>
      <c r="H589" s="39" t="s">
        <v>15</v>
      </c>
      <c r="I589" s="14" t="str">
        <f aca="false">IF(H589="IC",-0.3,"")</f>
        <v/>
      </c>
      <c r="J589" s="14" t="n">
        <f aca="false">IF(H589="IV",-0.2,"")</f>
        <v>-0.2</v>
      </c>
      <c r="K589" s="14" t="str">
        <f aca="false">IF(H589="IP",-0.1,"")</f>
        <v/>
      </c>
      <c r="L589" s="14" t="str">
        <f aca="false">IF(H589="IM",0.1,"")</f>
        <v/>
      </c>
      <c r="M589" s="14" t="str">
        <f aca="false">IF(H589="SC",0.2,"")</f>
        <v/>
      </c>
      <c r="N589" s="15" t="str">
        <f aca="false">IF(H589="???",0.2,"")</f>
        <v/>
      </c>
      <c r="O589" s="40" t="s">
        <v>22</v>
      </c>
      <c r="P589" s="17" t="str">
        <f aca="false">IF(SUM(Q589:AI589)&gt;0,"",IF(SUM(Q589:AI589)=0,IF(O589&gt;0,1,"")))</f>
        <v/>
      </c>
      <c r="Q589" s="16" t="n">
        <f aca="false">IF(O589="🐭 Mouse",2,"")</f>
        <v>2</v>
      </c>
      <c r="R589" s="16" t="str">
        <f aca="false">IF(O589="🕊 Pigeon",7,"")</f>
        <v/>
      </c>
      <c r="S589" s="16" t="str">
        <f aca="false">IF(O589="🐇 Rabbit",6,"")</f>
        <v/>
      </c>
      <c r="T589" s="16" t="str">
        <f aca="false">IF(O589="🍼 Mammal",16,"")</f>
        <v/>
      </c>
      <c r="U589" s="16" t="str">
        <f aca="false">IF(O589="🐀 Rat",1,"")</f>
        <v/>
      </c>
      <c r="V589" s="16" t="str">
        <f aca="false">IF(O589="🐕 Dog",3,"")</f>
        <v/>
      </c>
      <c r="W589" s="16" t="str">
        <f aca="false">IF(O589="🐹 Guinea Pig",8,"")</f>
        <v/>
      </c>
      <c r="X589" s="16" t="str">
        <f aca="false">IF(O589="🐔 Chicken",9,"")</f>
        <v/>
      </c>
      <c r="Y589" s="16" t="str">
        <f aca="false">IF(O589="🐵 Monkey",5,"")</f>
        <v/>
      </c>
      <c r="Z589" s="16" t="str">
        <f aca="false">IF(O589="🐸 Frog",10,"")</f>
        <v/>
      </c>
      <c r="AA589" s="16" t="str">
        <f aca="false">IF(O589="🐈 Cat",4,"")</f>
        <v/>
      </c>
      <c r="AB589" s="16" t="str">
        <f aca="false">IF(O589="Gecko",15,"")</f>
        <v/>
      </c>
      <c r="AC589" s="16" t="str">
        <f aca="false">IF(O589="Skink",14,"")</f>
        <v/>
      </c>
      <c r="AD589" s="16" t="str">
        <f aca="false">IF(O589="🐄 Cattle",17,"")</f>
        <v/>
      </c>
      <c r="AE589" s="16" t="str">
        <f aca="false">IF(O589="🐷 Pig",19,"")</f>
        <v/>
      </c>
      <c r="AF589" s="16" t="str">
        <f aca="false">IF(O589="Squirrel",11,"")</f>
        <v/>
      </c>
      <c r="AG589" s="16" t="str">
        <f aca="false">IF(O589="🐝 Honey Bee",20,"")</f>
        <v/>
      </c>
      <c r="AH589" s="16" t="str">
        <f aca="false">IF(O589="🦆 Duck",12,"")</f>
        <v/>
      </c>
      <c r="AI589" s="16" t="str">
        <f aca="false">IF(O589="🐦 Bird",13,"")</f>
        <v/>
      </c>
      <c r="AJ589" s="41" t="s">
        <v>664</v>
      </c>
      <c r="AK589" s="40" t="s">
        <v>394</v>
      </c>
      <c r="AL589" s="42" t="s">
        <v>50</v>
      </c>
      <c r="AM589" s="40" t="s">
        <v>51</v>
      </c>
      <c r="AN589" s="40"/>
    </row>
    <row r="590" customFormat="false" ht="15.75" hidden="false" customHeight="false" outlineLevel="0" collapsed="false">
      <c r="C590" s="32"/>
      <c r="D590" s="33"/>
      <c r="E590" s="34"/>
      <c r="F590" s="34"/>
      <c r="G590" s="0"/>
      <c r="H590" s="0"/>
      <c r="I590" s="14" t="str">
        <f aca="false">IF(H590="IC",-0.3,"")</f>
        <v/>
      </c>
      <c r="J590" s="14" t="str">
        <f aca="false">IF(H590="IV",-0.2,"")</f>
        <v/>
      </c>
      <c r="K590" s="14" t="str">
        <f aca="false">IF(H590="IP",-0.1,"")</f>
        <v/>
      </c>
      <c r="L590" s="14" t="str">
        <f aca="false">IF(H590="IM",0.1,"")</f>
        <v/>
      </c>
      <c r="M590" s="14" t="str">
        <f aca="false">IF(H590="SC",0.2,"")</f>
        <v/>
      </c>
      <c r="N590" s="15" t="str">
        <f aca="false">IF(H590="???",0.2,"")</f>
        <v/>
      </c>
      <c r="O590" s="0"/>
      <c r="P590" s="17" t="str">
        <f aca="false">IF(SUM(Q590:AI590)&gt;0,"",IF(SUM(Q590:AI590)=0,IF(O590&gt;0,1,"")))</f>
        <v/>
      </c>
      <c r="Q590" s="16" t="str">
        <f aca="false">IF(O590="🐭 Mouse",2,"")</f>
        <v/>
      </c>
      <c r="R590" s="16" t="str">
        <f aca="false">IF(O590="🕊 Pigeon",7,"")</f>
        <v/>
      </c>
      <c r="S590" s="16" t="str">
        <f aca="false">IF(O590="🐇 Rabbit",6,"")</f>
        <v/>
      </c>
      <c r="T590" s="16" t="str">
        <f aca="false">IF(O590="🍼 Mammal",16,"")</f>
        <v/>
      </c>
      <c r="U590" s="16" t="str">
        <f aca="false">IF(O590="🐀 Rat",1,"")</f>
        <v/>
      </c>
      <c r="V590" s="16" t="str">
        <f aca="false">IF(O590="🐕 Dog",3,"")</f>
        <v/>
      </c>
      <c r="W590" s="16" t="str">
        <f aca="false">IF(O590="🐹 Guinea Pig",8,"")</f>
        <v/>
      </c>
      <c r="X590" s="16" t="str">
        <f aca="false">IF(O590="🐔 Chicken",9,"")</f>
        <v/>
      </c>
      <c r="Y590" s="16" t="str">
        <f aca="false">IF(O590="🐵 Monkey",5,"")</f>
        <v/>
      </c>
      <c r="Z590" s="16" t="str">
        <f aca="false">IF(O590="🐸 Frog",10,"")</f>
        <v/>
      </c>
      <c r="AA590" s="16" t="str">
        <f aca="false">IF(O590="🐈 Cat",4,"")</f>
        <v/>
      </c>
      <c r="AB590" s="16" t="str">
        <f aca="false">IF(O590="Gecko",15,"")</f>
        <v/>
      </c>
      <c r="AC590" s="16" t="str">
        <f aca="false">IF(O590="Skink",14,"")</f>
        <v/>
      </c>
      <c r="AD590" s="16" t="str">
        <f aca="false">IF(O590="🐄 Cattle",17,"")</f>
        <v/>
      </c>
      <c r="AE590" s="16" t="str">
        <f aca="false">IF(O590="🐷 Pig",19,"")</f>
        <v/>
      </c>
      <c r="AF590" s="16" t="str">
        <f aca="false">IF(O590="Squirrel",11,"")</f>
        <v/>
      </c>
      <c r="AG590" s="16" t="str">
        <f aca="false">IF(O590="🐝 Honey Bee",20,"")</f>
        <v/>
      </c>
      <c r="AH590" s="16" t="str">
        <f aca="false">IF(O590="🦆 Duck",12,"")</f>
        <v/>
      </c>
      <c r="AI590" s="16" t="str">
        <f aca="false">IF(O590="🐦 Bird",13,"")</f>
        <v/>
      </c>
      <c r="AJ590" s="0"/>
      <c r="AK590" s="0"/>
      <c r="AL590" s="0"/>
      <c r="AM590" s="0"/>
      <c r="AN590" s="0"/>
    </row>
    <row r="591" customFormat="false" ht="15" hidden="false" customHeight="true" outlineLevel="0" collapsed="false">
      <c r="A591" s="38" t="s">
        <v>665</v>
      </c>
      <c r="B591" s="38" t="n">
        <v>52</v>
      </c>
      <c r="C591" s="32" t="n">
        <f aca="false">B591+IF(H591="IV",-0.2,IF(H591="IP",-0.1,IF(H591="IM",0.1,IF(H591="SC",0.2,IF(H591="IC (cerebral)",-0.3,0)))))</f>
        <v>51.8</v>
      </c>
      <c r="D591" s="33" t="n">
        <f aca="false">VALUE(MID(AJ591,1,FIND(" ",AJ591)))</f>
        <v>0.37</v>
      </c>
      <c r="E591" s="34" t="n">
        <f aca="false">IF(G591="LD50 (median)",1,IF(G591="LDLo (lowest)",0,IF(G591="LD",-1,"")))</f>
        <v>1</v>
      </c>
      <c r="F591" s="34" t="n">
        <f aca="false">IF(O591="🐀 Rat",1,IF(O591="🐭 Mouse",2,IF(O591="🐕 Dog",3,IF(O591="🐵 Monkey",5,IF(O591="🐈 Cat",4,IF(O591="🐇 Rabbit",6,IF(O591="🕊 Pigeon",7,IF(O591="🐹 Guinea Pig",8,IF(O591="🐔 Chicken",9,IF(O591="🐸 Frog",10,IF(O591="🍼 Mammal",10,0)))))))))))</f>
        <v>2</v>
      </c>
      <c r="G591" s="39" t="s">
        <v>47</v>
      </c>
      <c r="H591" s="39" t="s">
        <v>15</v>
      </c>
      <c r="I591" s="14" t="str">
        <f aca="false">IF(H591="IC",-0.3,"")</f>
        <v/>
      </c>
      <c r="J591" s="14" t="n">
        <f aca="false">IF(H591="IV",-0.2,"")</f>
        <v>-0.2</v>
      </c>
      <c r="K591" s="14" t="str">
        <f aca="false">IF(H591="IP",-0.1,"")</f>
        <v/>
      </c>
      <c r="L591" s="14" t="str">
        <f aca="false">IF(H591="IM",0.1,"")</f>
        <v/>
      </c>
      <c r="M591" s="14" t="str">
        <f aca="false">IF(H591="SC",0.2,"")</f>
        <v/>
      </c>
      <c r="N591" s="15" t="str">
        <f aca="false">IF(H591="???",0.2,"")</f>
        <v/>
      </c>
      <c r="O591" s="40" t="s">
        <v>22</v>
      </c>
      <c r="P591" s="17" t="str">
        <f aca="false">IF(SUM(Q591:AI591)&gt;0,"",IF(SUM(Q591:AI591)=0,IF(O591&gt;0,1,"")))</f>
        <v/>
      </c>
      <c r="Q591" s="16" t="n">
        <f aca="false">IF(O591="🐭 Mouse",2,"")</f>
        <v>2</v>
      </c>
      <c r="R591" s="16" t="str">
        <f aca="false">IF(O591="🕊 Pigeon",7,"")</f>
        <v/>
      </c>
      <c r="S591" s="16" t="str">
        <f aca="false">IF(O591="🐇 Rabbit",6,"")</f>
        <v/>
      </c>
      <c r="T591" s="16" t="str">
        <f aca="false">IF(O591="🍼 Mammal",16,"")</f>
        <v/>
      </c>
      <c r="U591" s="16" t="str">
        <f aca="false">IF(O591="🐀 Rat",1,"")</f>
        <v/>
      </c>
      <c r="V591" s="16" t="str">
        <f aca="false">IF(O591="🐕 Dog",3,"")</f>
        <v/>
      </c>
      <c r="W591" s="16" t="str">
        <f aca="false">IF(O591="🐹 Guinea Pig",8,"")</f>
        <v/>
      </c>
      <c r="X591" s="16" t="str">
        <f aca="false">IF(O591="🐔 Chicken",9,"")</f>
        <v/>
      </c>
      <c r="Y591" s="16" t="str">
        <f aca="false">IF(O591="🐵 Monkey",5,"")</f>
        <v/>
      </c>
      <c r="Z591" s="16" t="str">
        <f aca="false">IF(O591="🐸 Frog",10,"")</f>
        <v/>
      </c>
      <c r="AA591" s="16" t="str">
        <f aca="false">IF(O591="🐈 Cat",4,"")</f>
        <v/>
      </c>
      <c r="AB591" s="16" t="str">
        <f aca="false">IF(O591="Gecko",15,"")</f>
        <v/>
      </c>
      <c r="AC591" s="16" t="str">
        <f aca="false">IF(O591="Skink",14,"")</f>
        <v/>
      </c>
      <c r="AD591" s="16" t="str">
        <f aca="false">IF(O591="🐄 Cattle",17,"")</f>
        <v/>
      </c>
      <c r="AE591" s="16" t="str">
        <f aca="false">IF(O591="🐷 Pig",19,"")</f>
        <v/>
      </c>
      <c r="AF591" s="16" t="str">
        <f aca="false">IF(O591="Squirrel",11,"")</f>
        <v/>
      </c>
      <c r="AG591" s="16" t="str">
        <f aca="false">IF(O591="🐝 Honey Bee",20,"")</f>
        <v/>
      </c>
      <c r="AH591" s="16" t="str">
        <f aca="false">IF(O591="🦆 Duck",12,"")</f>
        <v/>
      </c>
      <c r="AI591" s="16" t="str">
        <f aca="false">IF(O591="🐦 Bird",13,"")</f>
        <v/>
      </c>
      <c r="AJ591" s="41" t="s">
        <v>666</v>
      </c>
      <c r="AK591" s="40" t="s">
        <v>667</v>
      </c>
      <c r="AL591" s="42" t="s">
        <v>50</v>
      </c>
      <c r="AM591" s="40" t="s">
        <v>51</v>
      </c>
      <c r="AN591" s="40"/>
    </row>
    <row r="592" customFormat="false" ht="15" hidden="false" customHeight="true" outlineLevel="0" collapsed="false">
      <c r="A592" s="38" t="s">
        <v>665</v>
      </c>
      <c r="B592" s="38" t="n">
        <v>52</v>
      </c>
      <c r="C592" s="32" t="n">
        <f aca="false">B592+IF(H592="IV",-0.2,IF(H592="IP",-0.1,IF(H592="IM",0.1,IF(H592="SC",0.2,IF(H592="IC (cerebral)",-0.3,0)))))</f>
        <v>51.8</v>
      </c>
      <c r="D592" s="33" t="n">
        <f aca="false">VALUE(MID(AJ592,1,FIND(" ",AJ592)))</f>
        <v>0.625</v>
      </c>
      <c r="E592" s="34" t="n">
        <f aca="false">IF(G592="LD50 (median)",1,IF(G592="LDLo (lowest)",0,IF(G592="LD",-1,"")))</f>
        <v>1</v>
      </c>
      <c r="F592" s="34" t="n">
        <f aca="false">IF(O592="🐀 Rat",1,IF(O592="🐭 Mouse",2,IF(O592="🐕 Dog",3,IF(O592="🐵 Monkey",5,IF(O592="🐈 Cat",4,IF(O592="🐇 Rabbit",6,IF(O592="🕊 Pigeon",7,IF(O592="🐹 Guinea Pig",8,IF(O592="🐔 Chicken",9,IF(O592="🐸 Frog",10,IF(O592="🍼 Mammal",10,0)))))))))))</f>
        <v>2</v>
      </c>
      <c r="G592" s="39" t="s">
        <v>47</v>
      </c>
      <c r="H592" s="39" t="s">
        <v>15</v>
      </c>
      <c r="I592" s="14" t="str">
        <f aca="false">IF(H592="IC",-0.3,"")</f>
        <v/>
      </c>
      <c r="J592" s="14" t="n">
        <f aca="false">IF(H592="IV",-0.2,"")</f>
        <v>-0.2</v>
      </c>
      <c r="K592" s="14" t="str">
        <f aca="false">IF(H592="IP",-0.1,"")</f>
        <v/>
      </c>
      <c r="L592" s="14" t="str">
        <f aca="false">IF(H592="IM",0.1,"")</f>
        <v/>
      </c>
      <c r="M592" s="14" t="str">
        <f aca="false">IF(H592="SC",0.2,"")</f>
        <v/>
      </c>
      <c r="N592" s="15" t="str">
        <f aca="false">IF(H592="???",0.2,"")</f>
        <v/>
      </c>
      <c r="O592" s="40" t="s">
        <v>22</v>
      </c>
      <c r="P592" s="17" t="str">
        <f aca="false">IF(SUM(Q592:AI592)&gt;0,"",IF(SUM(Q592:AI592)=0,IF(O592&gt;0,1,"")))</f>
        <v/>
      </c>
      <c r="Q592" s="16" t="n">
        <f aca="false">IF(O592="🐭 Mouse",2,"")</f>
        <v>2</v>
      </c>
      <c r="R592" s="16" t="str">
        <f aca="false">IF(O592="🕊 Pigeon",7,"")</f>
        <v/>
      </c>
      <c r="S592" s="16" t="str">
        <f aca="false">IF(O592="🐇 Rabbit",6,"")</f>
        <v/>
      </c>
      <c r="T592" s="16" t="str">
        <f aca="false">IF(O592="🍼 Mammal",16,"")</f>
        <v/>
      </c>
      <c r="U592" s="16" t="str">
        <f aca="false">IF(O592="🐀 Rat",1,"")</f>
        <v/>
      </c>
      <c r="V592" s="16" t="str">
        <f aca="false">IF(O592="🐕 Dog",3,"")</f>
        <v/>
      </c>
      <c r="W592" s="16" t="str">
        <f aca="false">IF(O592="🐹 Guinea Pig",8,"")</f>
        <v/>
      </c>
      <c r="X592" s="16" t="str">
        <f aca="false">IF(O592="🐔 Chicken",9,"")</f>
        <v/>
      </c>
      <c r="Y592" s="16" t="str">
        <f aca="false">IF(O592="🐵 Monkey",5,"")</f>
        <v/>
      </c>
      <c r="Z592" s="16" t="str">
        <f aca="false">IF(O592="🐸 Frog",10,"")</f>
        <v/>
      </c>
      <c r="AA592" s="16" t="str">
        <f aca="false">IF(O592="🐈 Cat",4,"")</f>
        <v/>
      </c>
      <c r="AB592" s="16" t="str">
        <f aca="false">IF(O592="Gecko",15,"")</f>
        <v/>
      </c>
      <c r="AC592" s="16" t="str">
        <f aca="false">IF(O592="Skink",14,"")</f>
        <v/>
      </c>
      <c r="AD592" s="16" t="str">
        <f aca="false">IF(O592="🐄 Cattle",17,"")</f>
        <v/>
      </c>
      <c r="AE592" s="16" t="str">
        <f aca="false">IF(O592="🐷 Pig",19,"")</f>
        <v/>
      </c>
      <c r="AF592" s="16" t="str">
        <f aca="false">IF(O592="Squirrel",11,"")</f>
        <v/>
      </c>
      <c r="AG592" s="16" t="str">
        <f aca="false">IF(O592="🐝 Honey Bee",20,"")</f>
        <v/>
      </c>
      <c r="AH592" s="16" t="str">
        <f aca="false">IF(O592="🦆 Duck",12,"")</f>
        <v/>
      </c>
      <c r="AI592" s="16" t="str">
        <f aca="false">IF(O592="🐦 Bird",13,"")</f>
        <v/>
      </c>
      <c r="AJ592" s="41" t="s">
        <v>596</v>
      </c>
      <c r="AK592" s="40"/>
      <c r="AL592" s="42" t="s">
        <v>76</v>
      </c>
      <c r="AM592" s="40" t="s">
        <v>59</v>
      </c>
      <c r="AN592" s="40" t="s">
        <v>668</v>
      </c>
    </row>
    <row r="593" customFormat="false" ht="30" hidden="false" customHeight="true" outlineLevel="0" collapsed="false">
      <c r="A593" s="38" t="s">
        <v>665</v>
      </c>
      <c r="B593" s="38" t="n">
        <v>52</v>
      </c>
      <c r="C593" s="32" t="n">
        <f aca="false">B593+IF(H593="IV",-0.2,IF(H593="IP",-0.1,IF(H593="IM",0.1,IF(H593="SC",0.2,IF(H593="IC (cerebral)",-0.3,0)))))</f>
        <v>51.9</v>
      </c>
      <c r="D593" s="33" t="n">
        <f aca="false">VALUE(MID(AJ593,1,FIND(" ",AJ593)))</f>
        <v>3.3</v>
      </c>
      <c r="E593" s="34" t="n">
        <f aca="false">IF(G593="LD50 (median)",1,IF(G593="LDLo (lowest)",0,IF(G593="LD",-1,"")))</f>
        <v>1</v>
      </c>
      <c r="F593" s="34" t="n">
        <f aca="false">IF(O593="🐀 Rat",1,IF(O593="🐭 Mouse",2,IF(O593="🐕 Dog",3,IF(O593="🐵 Monkey",5,IF(O593="🐈 Cat",4,IF(O593="🐇 Rabbit",6,IF(O593="🕊 Pigeon",7,IF(O593="🐹 Guinea Pig",8,IF(O593="🐔 Chicken",9,IF(O593="🐸 Frog",10,IF(O593="🍼 Mammal",10,0)))))))))))</f>
        <v>2</v>
      </c>
      <c r="G593" s="39" t="s">
        <v>47</v>
      </c>
      <c r="H593" s="39" t="s">
        <v>16</v>
      </c>
      <c r="I593" s="14" t="str">
        <f aca="false">IF(H593="IC",-0.3,"")</f>
        <v/>
      </c>
      <c r="J593" s="14" t="str">
        <f aca="false">IF(H593="IV",-0.2,"")</f>
        <v/>
      </c>
      <c r="K593" s="14" t="n">
        <f aca="false">IF(H593="IP",-0.1,"")</f>
        <v>-0.1</v>
      </c>
      <c r="L593" s="14" t="str">
        <f aca="false">IF(H593="IM",0.1,"")</f>
        <v/>
      </c>
      <c r="M593" s="14" t="str">
        <f aca="false">IF(H593="SC",0.2,"")</f>
        <v/>
      </c>
      <c r="N593" s="15" t="str">
        <f aca="false">IF(H593="???",0.2,"")</f>
        <v/>
      </c>
      <c r="O593" s="40" t="s">
        <v>22</v>
      </c>
      <c r="P593" s="17" t="str">
        <f aca="false">IF(SUM(Q593:AI593)&gt;0,"",IF(SUM(Q593:AI593)=0,IF(O593&gt;0,1,"")))</f>
        <v/>
      </c>
      <c r="Q593" s="16" t="n">
        <f aca="false">IF(O593="🐭 Mouse",2,"")</f>
        <v>2</v>
      </c>
      <c r="R593" s="16" t="str">
        <f aca="false">IF(O593="🕊 Pigeon",7,"")</f>
        <v/>
      </c>
      <c r="S593" s="16" t="str">
        <f aca="false">IF(O593="🐇 Rabbit",6,"")</f>
        <v/>
      </c>
      <c r="T593" s="16" t="str">
        <f aca="false">IF(O593="🍼 Mammal",16,"")</f>
        <v/>
      </c>
      <c r="U593" s="16" t="str">
        <f aca="false">IF(O593="🐀 Rat",1,"")</f>
        <v/>
      </c>
      <c r="V593" s="16" t="str">
        <f aca="false">IF(O593="🐕 Dog",3,"")</f>
        <v/>
      </c>
      <c r="W593" s="16" t="str">
        <f aca="false">IF(O593="🐹 Guinea Pig",8,"")</f>
        <v/>
      </c>
      <c r="X593" s="16" t="str">
        <f aca="false">IF(O593="🐔 Chicken",9,"")</f>
        <v/>
      </c>
      <c r="Y593" s="16" t="str">
        <f aca="false">IF(O593="🐵 Monkey",5,"")</f>
        <v/>
      </c>
      <c r="Z593" s="16" t="str">
        <f aca="false">IF(O593="🐸 Frog",10,"")</f>
        <v/>
      </c>
      <c r="AA593" s="16" t="str">
        <f aca="false">IF(O593="🐈 Cat",4,"")</f>
        <v/>
      </c>
      <c r="AB593" s="16" t="str">
        <f aca="false">IF(O593="Gecko",15,"")</f>
        <v/>
      </c>
      <c r="AC593" s="16" t="str">
        <f aca="false">IF(O593="Skink",14,"")</f>
        <v/>
      </c>
      <c r="AD593" s="16" t="str">
        <f aca="false">IF(O593="🐄 Cattle",17,"")</f>
        <v/>
      </c>
      <c r="AE593" s="16" t="str">
        <f aca="false">IF(O593="🐷 Pig",19,"")</f>
        <v/>
      </c>
      <c r="AF593" s="16" t="str">
        <f aca="false">IF(O593="Squirrel",11,"")</f>
        <v/>
      </c>
      <c r="AG593" s="16" t="str">
        <f aca="false">IF(O593="🐝 Honey Bee",20,"")</f>
        <v/>
      </c>
      <c r="AH593" s="16" t="str">
        <f aca="false">IF(O593="🦆 Duck",12,"")</f>
        <v/>
      </c>
      <c r="AI593" s="16" t="str">
        <f aca="false">IF(O593="🐦 Bird",13,"")</f>
        <v/>
      </c>
      <c r="AJ593" s="41" t="s">
        <v>475</v>
      </c>
      <c r="AK593" s="40"/>
      <c r="AL593" s="42" t="s">
        <v>669</v>
      </c>
      <c r="AM593" s="40" t="s">
        <v>59</v>
      </c>
      <c r="AN593" s="40"/>
    </row>
    <row r="594" customFormat="false" ht="30" hidden="false" customHeight="true" outlineLevel="0" collapsed="false">
      <c r="A594" s="38" t="s">
        <v>665</v>
      </c>
      <c r="B594" s="38" t="n">
        <v>52</v>
      </c>
      <c r="C594" s="32" t="n">
        <f aca="false">B594+IF(H594="IV",-0.2,IF(H594="IP",-0.1,IF(H594="IM",0.1,IF(H594="SC",0.2,IF(H594="IC (cerebral)",-0.3,0)))))</f>
        <v>52.2</v>
      </c>
      <c r="D594" s="33" t="n">
        <f aca="false">VALUE(MID(AJ594,1,FIND(" ",AJ594)))</f>
        <v>12.75</v>
      </c>
      <c r="E594" s="34" t="n">
        <f aca="false">IF(G594="LD50 (median)",1,IF(G594="LDLo (lowest)",0,IF(G594="LD",-1,"")))</f>
        <v>1</v>
      </c>
      <c r="F594" s="34" t="n">
        <f aca="false">IF(O594="🐀 Rat",1,IF(O594="🐭 Mouse",2,IF(O594="🐕 Dog",3,IF(O594="🐵 Monkey",5,IF(O594="🐈 Cat",4,IF(O594="🐇 Rabbit",6,IF(O594="🕊 Pigeon",7,IF(O594="🐹 Guinea Pig",8,IF(O594="🐔 Chicken",9,IF(O594="🐸 Frog",10,IF(O594="🍼 Mammal",10,0)))))))))))</f>
        <v>2</v>
      </c>
      <c r="G594" s="39" t="s">
        <v>47</v>
      </c>
      <c r="H594" s="39" t="s">
        <v>18</v>
      </c>
      <c r="I594" s="14" t="str">
        <f aca="false">IF(H594="IC",-0.3,"")</f>
        <v/>
      </c>
      <c r="J594" s="14" t="str">
        <f aca="false">IF(H594="IV",-0.2,"")</f>
        <v/>
      </c>
      <c r="K594" s="14" t="str">
        <f aca="false">IF(H594="IP",-0.1,"")</f>
        <v/>
      </c>
      <c r="L594" s="14" t="str">
        <f aca="false">IF(H594="IM",0.1,"")</f>
        <v/>
      </c>
      <c r="M594" s="14" t="n">
        <f aca="false">IF(H594="SC",0.2,"")</f>
        <v>0.2</v>
      </c>
      <c r="N594" s="15" t="str">
        <f aca="false">IF(H594="???",0.2,"")</f>
        <v/>
      </c>
      <c r="O594" s="40" t="s">
        <v>22</v>
      </c>
      <c r="P594" s="17" t="str">
        <f aca="false">IF(SUM(Q594:AI594)&gt;0,"",IF(SUM(Q594:AI594)=0,IF(O594&gt;0,1,"")))</f>
        <v/>
      </c>
      <c r="Q594" s="16" t="n">
        <f aca="false">IF(O594="🐭 Mouse",2,"")</f>
        <v>2</v>
      </c>
      <c r="R594" s="16" t="str">
        <f aca="false">IF(O594="🕊 Pigeon",7,"")</f>
        <v/>
      </c>
      <c r="S594" s="16" t="str">
        <f aca="false">IF(O594="🐇 Rabbit",6,"")</f>
        <v/>
      </c>
      <c r="T594" s="16" t="str">
        <f aca="false">IF(O594="🍼 Mammal",16,"")</f>
        <v/>
      </c>
      <c r="U594" s="16" t="str">
        <f aca="false">IF(O594="🐀 Rat",1,"")</f>
        <v/>
      </c>
      <c r="V594" s="16" t="str">
        <f aca="false">IF(O594="🐕 Dog",3,"")</f>
        <v/>
      </c>
      <c r="W594" s="16" t="str">
        <f aca="false">IF(O594="🐹 Guinea Pig",8,"")</f>
        <v/>
      </c>
      <c r="X594" s="16" t="str">
        <f aca="false">IF(O594="🐔 Chicken",9,"")</f>
        <v/>
      </c>
      <c r="Y594" s="16" t="str">
        <f aca="false">IF(O594="🐵 Monkey",5,"")</f>
        <v/>
      </c>
      <c r="Z594" s="16" t="str">
        <f aca="false">IF(O594="🐸 Frog",10,"")</f>
        <v/>
      </c>
      <c r="AA594" s="16" t="str">
        <f aca="false">IF(O594="🐈 Cat",4,"")</f>
        <v/>
      </c>
      <c r="AB594" s="16" t="str">
        <f aca="false">IF(O594="Gecko",15,"")</f>
        <v/>
      </c>
      <c r="AC594" s="16" t="str">
        <f aca="false">IF(O594="Skink",14,"")</f>
        <v/>
      </c>
      <c r="AD594" s="16" t="str">
        <f aca="false">IF(O594="🐄 Cattle",17,"")</f>
        <v/>
      </c>
      <c r="AE594" s="16" t="str">
        <f aca="false">IF(O594="🐷 Pig",19,"")</f>
        <v/>
      </c>
      <c r="AF594" s="16" t="str">
        <f aca="false">IF(O594="Squirrel",11,"")</f>
        <v/>
      </c>
      <c r="AG594" s="16" t="str">
        <f aca="false">IF(O594="🐝 Honey Bee",20,"")</f>
        <v/>
      </c>
      <c r="AH594" s="16" t="str">
        <f aca="false">IF(O594="🦆 Duck",12,"")</f>
        <v/>
      </c>
      <c r="AI594" s="16" t="str">
        <f aca="false">IF(O594="🐦 Bird",13,"")</f>
        <v/>
      </c>
      <c r="AJ594" s="41" t="s">
        <v>670</v>
      </c>
      <c r="AK594" s="40" t="s">
        <v>667</v>
      </c>
      <c r="AL594" s="42" t="s">
        <v>50</v>
      </c>
      <c r="AM594" s="40" t="s">
        <v>51</v>
      </c>
      <c r="AN594" s="40"/>
    </row>
    <row r="595" customFormat="false" ht="15.75" hidden="false" customHeight="false" outlineLevel="0" collapsed="false">
      <c r="C595" s="32"/>
      <c r="D595" s="33"/>
      <c r="E595" s="34"/>
      <c r="F595" s="34"/>
      <c r="G595" s="0"/>
      <c r="H595" s="0"/>
      <c r="I595" s="14" t="str">
        <f aca="false">IF(H595="IC",-0.3,"")</f>
        <v/>
      </c>
      <c r="J595" s="14" t="str">
        <f aca="false">IF(H595="IV",-0.2,"")</f>
        <v/>
      </c>
      <c r="K595" s="14" t="str">
        <f aca="false">IF(H595="IP",-0.1,"")</f>
        <v/>
      </c>
      <c r="L595" s="14" t="str">
        <f aca="false">IF(H595="IM",0.1,"")</f>
        <v/>
      </c>
      <c r="M595" s="14" t="str">
        <f aca="false">IF(H595="SC",0.2,"")</f>
        <v/>
      </c>
      <c r="N595" s="15" t="str">
        <f aca="false">IF(H595="???",0.2,"")</f>
        <v/>
      </c>
      <c r="O595" s="0"/>
      <c r="P595" s="17" t="str">
        <f aca="false">IF(SUM(Q595:AI595)&gt;0,"",IF(SUM(Q595:AI595)=0,IF(O595&gt;0,1,"")))</f>
        <v/>
      </c>
      <c r="Q595" s="16" t="str">
        <f aca="false">IF(O595="🐭 Mouse",2,"")</f>
        <v/>
      </c>
      <c r="R595" s="16" t="str">
        <f aca="false">IF(O595="🕊 Pigeon",7,"")</f>
        <v/>
      </c>
      <c r="S595" s="16" t="str">
        <f aca="false">IF(O595="🐇 Rabbit",6,"")</f>
        <v/>
      </c>
      <c r="T595" s="16" t="str">
        <f aca="false">IF(O595="🍼 Mammal",16,"")</f>
        <v/>
      </c>
      <c r="U595" s="16" t="str">
        <f aca="false">IF(O595="🐀 Rat",1,"")</f>
        <v/>
      </c>
      <c r="V595" s="16" t="str">
        <f aca="false">IF(O595="🐕 Dog",3,"")</f>
        <v/>
      </c>
      <c r="W595" s="16" t="str">
        <f aca="false">IF(O595="🐹 Guinea Pig",8,"")</f>
        <v/>
      </c>
      <c r="X595" s="16" t="str">
        <f aca="false">IF(O595="🐔 Chicken",9,"")</f>
        <v/>
      </c>
      <c r="Y595" s="16" t="str">
        <f aca="false">IF(O595="🐵 Monkey",5,"")</f>
        <v/>
      </c>
      <c r="Z595" s="16" t="str">
        <f aca="false">IF(O595="🐸 Frog",10,"")</f>
        <v/>
      </c>
      <c r="AA595" s="16" t="str">
        <f aca="false">IF(O595="🐈 Cat",4,"")</f>
        <v/>
      </c>
      <c r="AB595" s="16" t="str">
        <f aca="false">IF(O595="Gecko",15,"")</f>
        <v/>
      </c>
      <c r="AC595" s="16" t="str">
        <f aca="false">IF(O595="Skink",14,"")</f>
        <v/>
      </c>
      <c r="AD595" s="16" t="str">
        <f aca="false">IF(O595="🐄 Cattle",17,"")</f>
        <v/>
      </c>
      <c r="AE595" s="16" t="str">
        <f aca="false">IF(O595="🐷 Pig",19,"")</f>
        <v/>
      </c>
      <c r="AF595" s="16" t="str">
        <f aca="false">IF(O595="Squirrel",11,"")</f>
        <v/>
      </c>
      <c r="AG595" s="16" t="str">
        <f aca="false">IF(O595="🐝 Honey Bee",20,"")</f>
        <v/>
      </c>
      <c r="AH595" s="16" t="str">
        <f aca="false">IF(O595="🦆 Duck",12,"")</f>
        <v/>
      </c>
      <c r="AI595" s="16" t="str">
        <f aca="false">IF(O595="🐦 Bird",13,"")</f>
        <v/>
      </c>
      <c r="AJ595" s="0"/>
      <c r="AK595" s="0"/>
      <c r="AL595" s="0"/>
      <c r="AM595" s="0"/>
      <c r="AN595" s="0"/>
    </row>
    <row r="596" customFormat="false" ht="15" hidden="false" customHeight="true" outlineLevel="0" collapsed="false">
      <c r="A596" s="38" t="s">
        <v>671</v>
      </c>
      <c r="B596" s="38" t="n">
        <v>53</v>
      </c>
      <c r="C596" s="32" t="n">
        <f aca="false">B596+IF(H596="IV",-0.2,IF(H596="IP",-0.1,IF(H596="IM",0.1,IF(H596="SC",0.2,IF(H596="IC (cerebral)",-0.3,0)))))</f>
        <v>52.8</v>
      </c>
      <c r="D596" s="33" t="n">
        <f aca="false">VALUE(MID(AJ596,1,FIND(" ",AJ596)))</f>
        <v>0.00014</v>
      </c>
      <c r="E596" s="34" t="n">
        <f aca="false">IF(G596="LD50 (median)",1,IF(G596="LDLo (lowest)",0,IF(G596="LD",-1,"")))</f>
        <v>0</v>
      </c>
      <c r="F596" s="34" t="n">
        <f aca="false">IF(O596="🐀 Rat",1,IF(O596="🐭 Mouse",2,IF(O596="🐕 Dog",3,IF(O596="🐵 Monkey",5,IF(O596="🐈 Cat",4,IF(O596="🐇 Rabbit",6,IF(O596="🕊 Pigeon",7,IF(O596="🐹 Guinea Pig",8,IF(O596="🐔 Chicken",9,IF(O596="🐸 Frog",10,IF(O596="🍼 Mammal",10,0)))))))))))</f>
        <v>6</v>
      </c>
      <c r="G596" s="39" t="s">
        <v>53</v>
      </c>
      <c r="H596" s="39" t="s">
        <v>15</v>
      </c>
      <c r="I596" s="14" t="str">
        <f aca="false">IF(H596="IC",-0.3,"")</f>
        <v/>
      </c>
      <c r="J596" s="14" t="n">
        <f aca="false">IF(H596="IV",-0.2,"")</f>
        <v>-0.2</v>
      </c>
      <c r="K596" s="14" t="str">
        <f aca="false">IF(H596="IP",-0.1,"")</f>
        <v/>
      </c>
      <c r="L596" s="14" t="str">
        <f aca="false">IF(H596="IM",0.1,"")</f>
        <v/>
      </c>
      <c r="M596" s="14" t="str">
        <f aca="false">IF(H596="SC",0.2,"")</f>
        <v/>
      </c>
      <c r="N596" s="15" t="str">
        <f aca="false">IF(H596="???",0.2,"")</f>
        <v/>
      </c>
      <c r="O596" s="40" t="s">
        <v>24</v>
      </c>
      <c r="P596" s="17" t="str">
        <f aca="false">IF(SUM(Q596:AI596)&gt;0,"",IF(SUM(Q596:AI596)=0,IF(O596&gt;0,1,"")))</f>
        <v/>
      </c>
      <c r="Q596" s="16" t="str">
        <f aca="false">IF(O596="🐭 Mouse",2,"")</f>
        <v/>
      </c>
      <c r="R596" s="16" t="str">
        <f aca="false">IF(O596="🕊 Pigeon",7,"")</f>
        <v/>
      </c>
      <c r="S596" s="16" t="n">
        <f aca="false">IF(O596="🐇 Rabbit",6,"")</f>
        <v>6</v>
      </c>
      <c r="T596" s="16" t="str">
        <f aca="false">IF(O596="🍼 Mammal",16,"")</f>
        <v/>
      </c>
      <c r="U596" s="16" t="str">
        <f aca="false">IF(O596="🐀 Rat",1,"")</f>
        <v/>
      </c>
      <c r="V596" s="16" t="str">
        <f aca="false">IF(O596="🐕 Dog",3,"")</f>
        <v/>
      </c>
      <c r="W596" s="16" t="str">
        <f aca="false">IF(O596="🐹 Guinea Pig",8,"")</f>
        <v/>
      </c>
      <c r="X596" s="16" t="str">
        <f aca="false">IF(O596="🐔 Chicken",9,"")</f>
        <v/>
      </c>
      <c r="Y596" s="16" t="str">
        <f aca="false">IF(O596="🐵 Monkey",5,"")</f>
        <v/>
      </c>
      <c r="Z596" s="16" t="str">
        <f aca="false">IF(O596="🐸 Frog",10,"")</f>
        <v/>
      </c>
      <c r="AA596" s="16" t="str">
        <f aca="false">IF(O596="🐈 Cat",4,"")</f>
        <v/>
      </c>
      <c r="AB596" s="16" t="str">
        <f aca="false">IF(O596="Gecko",15,"")</f>
        <v/>
      </c>
      <c r="AC596" s="16" t="str">
        <f aca="false">IF(O596="Skink",14,"")</f>
        <v/>
      </c>
      <c r="AD596" s="16" t="str">
        <f aca="false">IF(O596="🐄 Cattle",17,"")</f>
        <v/>
      </c>
      <c r="AE596" s="16" t="str">
        <f aca="false">IF(O596="🐷 Pig",19,"")</f>
        <v/>
      </c>
      <c r="AF596" s="16" t="str">
        <f aca="false">IF(O596="Squirrel",11,"")</f>
        <v/>
      </c>
      <c r="AG596" s="16" t="str">
        <f aca="false">IF(O596="🐝 Honey Bee",20,"")</f>
        <v/>
      </c>
      <c r="AH596" s="16" t="str">
        <f aca="false">IF(O596="🦆 Duck",12,"")</f>
        <v/>
      </c>
      <c r="AI596" s="16" t="str">
        <f aca="false">IF(O596="🐦 Bird",13,"")</f>
        <v/>
      </c>
      <c r="AJ596" s="41" t="s">
        <v>672</v>
      </c>
      <c r="AK596" s="40" t="s">
        <v>673</v>
      </c>
      <c r="AL596" s="42" t="s">
        <v>50</v>
      </c>
      <c r="AM596" s="40" t="s">
        <v>51</v>
      </c>
      <c r="AN596" s="40"/>
    </row>
    <row r="597" customFormat="false" ht="30" hidden="false" customHeight="true" outlineLevel="0" collapsed="false">
      <c r="A597" s="38" t="s">
        <v>671</v>
      </c>
      <c r="B597" s="38" t="n">
        <v>53</v>
      </c>
      <c r="C597" s="32" t="n">
        <f aca="false">B597+IF(H597="IV",-0.2,IF(H597="IP",-0.1,IF(H597="IM",0.1,IF(H597="SC",0.2,IF(H597="IC (cerebral)",-0.3,0)))))</f>
        <v>53.2</v>
      </c>
      <c r="D597" s="33" t="n">
        <f aca="false">VALUE(MID(AJ597,1,FIND(" ",AJ597)))</f>
        <v>0.00015</v>
      </c>
      <c r="E597" s="34" t="n">
        <f aca="false">IF(G597="LD50 (median)",1,IF(G597="LDLo (lowest)",0,IF(G597="LD",-1,"")))</f>
        <v>0</v>
      </c>
      <c r="F597" s="34" t="n">
        <f aca="false">IF(O597="🐀 Rat",1,IF(O597="🐭 Mouse",2,IF(O597="🐕 Dog",3,IF(O597="🐵 Monkey",5,IF(O597="🐈 Cat",4,IF(O597="🐇 Rabbit",6,IF(O597="🕊 Pigeon",7,IF(O597="🐹 Guinea Pig",8,IF(O597="🐔 Chicken",9,IF(O597="🐸 Frog",10,IF(O597="🍼 Mammal",10,0)))))))))))</f>
        <v>6</v>
      </c>
      <c r="G597" s="39" t="s">
        <v>53</v>
      </c>
      <c r="H597" s="39" t="s">
        <v>18</v>
      </c>
      <c r="I597" s="14" t="str">
        <f aca="false">IF(H597="IC",-0.3,"")</f>
        <v/>
      </c>
      <c r="J597" s="14" t="str">
        <f aca="false">IF(H597="IV",-0.2,"")</f>
        <v/>
      </c>
      <c r="K597" s="14" t="str">
        <f aca="false">IF(H597="IP",-0.1,"")</f>
        <v/>
      </c>
      <c r="L597" s="14" t="str">
        <f aca="false">IF(H597="IM",0.1,"")</f>
        <v/>
      </c>
      <c r="M597" s="14" t="n">
        <f aca="false">IF(H597="SC",0.2,"")</f>
        <v>0.2</v>
      </c>
      <c r="N597" s="15" t="str">
        <f aca="false">IF(H597="???",0.2,"")</f>
        <v/>
      </c>
      <c r="O597" s="40" t="s">
        <v>24</v>
      </c>
      <c r="P597" s="17" t="str">
        <f aca="false">IF(SUM(Q597:AI597)&gt;0,"",IF(SUM(Q597:AI597)=0,IF(O597&gt;0,1,"")))</f>
        <v/>
      </c>
      <c r="Q597" s="16" t="str">
        <f aca="false">IF(O597="🐭 Mouse",2,"")</f>
        <v/>
      </c>
      <c r="R597" s="16" t="str">
        <f aca="false">IF(O597="🕊 Pigeon",7,"")</f>
        <v/>
      </c>
      <c r="S597" s="16" t="n">
        <f aca="false">IF(O597="🐇 Rabbit",6,"")</f>
        <v>6</v>
      </c>
      <c r="T597" s="16" t="str">
        <f aca="false">IF(O597="🍼 Mammal",16,"")</f>
        <v/>
      </c>
      <c r="U597" s="16" t="str">
        <f aca="false">IF(O597="🐀 Rat",1,"")</f>
        <v/>
      </c>
      <c r="V597" s="16" t="str">
        <f aca="false">IF(O597="🐕 Dog",3,"")</f>
        <v/>
      </c>
      <c r="W597" s="16" t="str">
        <f aca="false">IF(O597="🐹 Guinea Pig",8,"")</f>
        <v/>
      </c>
      <c r="X597" s="16" t="str">
        <f aca="false">IF(O597="🐔 Chicken",9,"")</f>
        <v/>
      </c>
      <c r="Y597" s="16" t="str">
        <f aca="false">IF(O597="🐵 Monkey",5,"")</f>
        <v/>
      </c>
      <c r="Z597" s="16" t="str">
        <f aca="false">IF(O597="🐸 Frog",10,"")</f>
        <v/>
      </c>
      <c r="AA597" s="16" t="str">
        <f aca="false">IF(O597="🐈 Cat",4,"")</f>
        <v/>
      </c>
      <c r="AB597" s="16" t="str">
        <f aca="false">IF(O597="Gecko",15,"")</f>
        <v/>
      </c>
      <c r="AC597" s="16" t="str">
        <f aca="false">IF(O597="Skink",14,"")</f>
        <v/>
      </c>
      <c r="AD597" s="16" t="str">
        <f aca="false">IF(O597="🐄 Cattle",17,"")</f>
        <v/>
      </c>
      <c r="AE597" s="16" t="str">
        <f aca="false">IF(O597="🐷 Pig",19,"")</f>
        <v/>
      </c>
      <c r="AF597" s="16" t="str">
        <f aca="false">IF(O597="Squirrel",11,"")</f>
        <v/>
      </c>
      <c r="AG597" s="16" t="str">
        <f aca="false">IF(O597="🐝 Honey Bee",20,"")</f>
        <v/>
      </c>
      <c r="AH597" s="16" t="str">
        <f aca="false">IF(O597="🦆 Duck",12,"")</f>
        <v/>
      </c>
      <c r="AI597" s="16" t="str">
        <f aca="false">IF(O597="🐦 Bird",13,"")</f>
        <v/>
      </c>
      <c r="AJ597" s="41" t="s">
        <v>674</v>
      </c>
      <c r="AK597" s="40" t="s">
        <v>673</v>
      </c>
      <c r="AL597" s="42" t="s">
        <v>50</v>
      </c>
      <c r="AM597" s="40" t="s">
        <v>51</v>
      </c>
      <c r="AN597" s="40"/>
    </row>
    <row r="598" customFormat="false" ht="30" hidden="false" customHeight="true" outlineLevel="0" collapsed="false">
      <c r="A598" s="38" t="s">
        <v>671</v>
      </c>
      <c r="B598" s="38" t="n">
        <v>53</v>
      </c>
      <c r="C598" s="32" t="n">
        <f aca="false">B598+IF(H598="IV",-0.2,IF(H598="IP",-0.1,IF(H598="IM",0.1,IF(H598="SC",0.2,IF(H598="IC (cerebral)",-0.3,0)))))</f>
        <v>53.2</v>
      </c>
      <c r="D598" s="33" t="n">
        <f aca="false">VALUE(MID(AJ598,1,FIND(" ",AJ598)))</f>
        <v>0.0002</v>
      </c>
      <c r="E598" s="34" t="n">
        <f aca="false">IF(G598="LD50 (median)",1,IF(G598="LDLo (lowest)",0,IF(G598="LD",-1,"")))</f>
        <v>0</v>
      </c>
      <c r="F598" s="34" t="n">
        <f aca="false">IF(O598="🐀 Rat",1,IF(O598="🐭 Mouse",2,IF(O598="🐕 Dog",3,IF(O598="🐵 Monkey",5,IF(O598="🐈 Cat",4,IF(O598="🐇 Rabbit",6,IF(O598="🕊 Pigeon",7,IF(O598="🐹 Guinea Pig",8,IF(O598="🐔 Chicken",9,IF(O598="🐸 Frog",10,IF(O598="🍼 Mammal",10,0)))))))))))</f>
        <v>8</v>
      </c>
      <c r="G598" s="39" t="s">
        <v>53</v>
      </c>
      <c r="H598" s="39" t="s">
        <v>18</v>
      </c>
      <c r="I598" s="14" t="str">
        <f aca="false">IF(H598="IC",-0.3,"")</f>
        <v/>
      </c>
      <c r="J598" s="14" t="str">
        <f aca="false">IF(H598="IV",-0.2,"")</f>
        <v/>
      </c>
      <c r="K598" s="14" t="str">
        <f aca="false">IF(H598="IP",-0.1,"")</f>
        <v/>
      </c>
      <c r="L598" s="14" t="str">
        <f aca="false">IF(H598="IM",0.1,"")</f>
        <v/>
      </c>
      <c r="M598" s="14" t="n">
        <f aca="false">IF(H598="SC",0.2,"")</f>
        <v>0.2</v>
      </c>
      <c r="N598" s="15" t="str">
        <f aca="false">IF(H598="???",0.2,"")</f>
        <v/>
      </c>
      <c r="O598" s="40" t="s">
        <v>28</v>
      </c>
      <c r="P598" s="17" t="str">
        <f aca="false">IF(SUM(Q598:AI598)&gt;0,"",IF(SUM(Q598:AI598)=0,IF(O598&gt;0,1,"")))</f>
        <v/>
      </c>
      <c r="Q598" s="16" t="str">
        <f aca="false">IF(O598="🐭 Mouse",2,"")</f>
        <v/>
      </c>
      <c r="R598" s="16" t="str">
        <f aca="false">IF(O598="🕊 Pigeon",7,"")</f>
        <v/>
      </c>
      <c r="S598" s="16" t="str">
        <f aca="false">IF(O598="🐇 Rabbit",6,"")</f>
        <v/>
      </c>
      <c r="T598" s="16" t="str">
        <f aca="false">IF(O598="🍼 Mammal",16,"")</f>
        <v/>
      </c>
      <c r="U598" s="16" t="str">
        <f aca="false">IF(O598="🐀 Rat",1,"")</f>
        <v/>
      </c>
      <c r="V598" s="16" t="str">
        <f aca="false">IF(O598="🐕 Dog",3,"")</f>
        <v/>
      </c>
      <c r="W598" s="16" t="n">
        <f aca="false">IF(O598="🐹 Guinea Pig",8,"")</f>
        <v>8</v>
      </c>
      <c r="X598" s="16" t="str">
        <f aca="false">IF(O598="🐔 Chicken",9,"")</f>
        <v/>
      </c>
      <c r="Y598" s="16" t="str">
        <f aca="false">IF(O598="🐵 Monkey",5,"")</f>
        <v/>
      </c>
      <c r="Z598" s="16" t="str">
        <f aca="false">IF(O598="🐸 Frog",10,"")</f>
        <v/>
      </c>
      <c r="AA598" s="16" t="str">
        <f aca="false">IF(O598="🐈 Cat",4,"")</f>
        <v/>
      </c>
      <c r="AB598" s="16" t="str">
        <f aca="false">IF(O598="Gecko",15,"")</f>
        <v/>
      </c>
      <c r="AC598" s="16" t="str">
        <f aca="false">IF(O598="Skink",14,"")</f>
        <v/>
      </c>
      <c r="AD598" s="16" t="str">
        <f aca="false">IF(O598="🐄 Cattle",17,"")</f>
        <v/>
      </c>
      <c r="AE598" s="16" t="str">
        <f aca="false">IF(O598="🐷 Pig",19,"")</f>
        <v/>
      </c>
      <c r="AF598" s="16" t="str">
        <f aca="false">IF(O598="Squirrel",11,"")</f>
        <v/>
      </c>
      <c r="AG598" s="16" t="str">
        <f aca="false">IF(O598="🐝 Honey Bee",20,"")</f>
        <v/>
      </c>
      <c r="AH598" s="16" t="str">
        <f aca="false">IF(O598="🦆 Duck",12,"")</f>
        <v/>
      </c>
      <c r="AI598" s="16" t="str">
        <f aca="false">IF(O598="🐦 Bird",13,"")</f>
        <v/>
      </c>
      <c r="AJ598" s="41" t="s">
        <v>675</v>
      </c>
      <c r="AK598" s="40" t="s">
        <v>673</v>
      </c>
      <c r="AL598" s="42" t="s">
        <v>50</v>
      </c>
      <c r="AM598" s="40" t="s">
        <v>51</v>
      </c>
      <c r="AN598" s="40"/>
    </row>
    <row r="599" customFormat="false" ht="15" hidden="false" customHeight="true" outlineLevel="0" collapsed="false">
      <c r="A599" s="38" t="s">
        <v>671</v>
      </c>
      <c r="B599" s="38" t="n">
        <v>53</v>
      </c>
      <c r="C599" s="32" t="n">
        <f aca="false">B599+IF(H599="IV",-0.2,IF(H599="IP",-0.1,IF(H599="IM",0.1,IF(H599="SC",0.2,IF(H599="IC (cerebral)",-0.3,0)))))</f>
        <v>53.2</v>
      </c>
      <c r="D599" s="33" t="n">
        <f aca="false">VALUE(MID(AJ599,1,FIND(" ",AJ599)))</f>
        <v>0.0005</v>
      </c>
      <c r="E599" s="34" t="n">
        <f aca="false">IF(G599="LD50 (median)",1,IF(G599="LDLo (lowest)",0,IF(G599="LD",-1,"")))</f>
        <v>0</v>
      </c>
      <c r="F599" s="34" t="n">
        <f aca="false">IF(O599="🐀 Rat",1,IF(O599="🐭 Mouse",2,IF(O599="🐕 Dog",3,IF(O599="🐵 Monkey",5,IF(O599="🐈 Cat",4,IF(O599="🐇 Rabbit",6,IF(O599="🕊 Pigeon",7,IF(O599="🐹 Guinea Pig",8,IF(O599="🐔 Chicken",9,IF(O599="🐸 Frog",10,IF(O599="🍼 Mammal",10,0)))))))))))</f>
        <v>1</v>
      </c>
      <c r="G599" s="39" t="s">
        <v>53</v>
      </c>
      <c r="H599" s="39" t="s">
        <v>18</v>
      </c>
      <c r="I599" s="14" t="str">
        <f aca="false">IF(H599="IC",-0.3,"")</f>
        <v/>
      </c>
      <c r="J599" s="14" t="str">
        <f aca="false">IF(H599="IV",-0.2,"")</f>
        <v/>
      </c>
      <c r="K599" s="14" t="str">
        <f aca="false">IF(H599="IP",-0.1,"")</f>
        <v/>
      </c>
      <c r="L599" s="14" t="str">
        <f aca="false">IF(H599="IM",0.1,"")</f>
        <v/>
      </c>
      <c r="M599" s="14" t="n">
        <f aca="false">IF(H599="SC",0.2,"")</f>
        <v>0.2</v>
      </c>
      <c r="N599" s="15" t="str">
        <f aca="false">IF(H599="???",0.2,"")</f>
        <v/>
      </c>
      <c r="O599" s="40" t="s">
        <v>26</v>
      </c>
      <c r="P599" s="17" t="str">
        <f aca="false">IF(SUM(Q599:AI599)&gt;0,"",IF(SUM(Q599:AI599)=0,IF(O599&gt;0,1,"")))</f>
        <v/>
      </c>
      <c r="Q599" s="16" t="str">
        <f aca="false">IF(O599="🐭 Mouse",2,"")</f>
        <v/>
      </c>
      <c r="R599" s="16" t="str">
        <f aca="false">IF(O599="🕊 Pigeon",7,"")</f>
        <v/>
      </c>
      <c r="S599" s="16" t="str">
        <f aca="false">IF(O599="🐇 Rabbit",6,"")</f>
        <v/>
      </c>
      <c r="T599" s="16" t="str">
        <f aca="false">IF(O599="🍼 Mammal",16,"")</f>
        <v/>
      </c>
      <c r="U599" s="16" t="n">
        <f aca="false">IF(O599="🐀 Rat",1,"")</f>
        <v>1</v>
      </c>
      <c r="V599" s="16" t="str">
        <f aca="false">IF(O599="🐕 Dog",3,"")</f>
        <v/>
      </c>
      <c r="W599" s="16" t="str">
        <f aca="false">IF(O599="🐹 Guinea Pig",8,"")</f>
        <v/>
      </c>
      <c r="X599" s="16" t="str">
        <f aca="false">IF(O599="🐔 Chicken",9,"")</f>
        <v/>
      </c>
      <c r="Y599" s="16" t="str">
        <f aca="false">IF(O599="🐵 Monkey",5,"")</f>
        <v/>
      </c>
      <c r="Z599" s="16" t="str">
        <f aca="false">IF(O599="🐸 Frog",10,"")</f>
        <v/>
      </c>
      <c r="AA599" s="16" t="str">
        <f aca="false">IF(O599="🐈 Cat",4,"")</f>
        <v/>
      </c>
      <c r="AB599" s="16" t="str">
        <f aca="false">IF(O599="Gecko",15,"")</f>
        <v/>
      </c>
      <c r="AC599" s="16" t="str">
        <f aca="false">IF(O599="Skink",14,"")</f>
        <v/>
      </c>
      <c r="AD599" s="16" t="str">
        <f aca="false">IF(O599="🐄 Cattle",17,"")</f>
        <v/>
      </c>
      <c r="AE599" s="16" t="str">
        <f aca="false">IF(O599="🐷 Pig",19,"")</f>
        <v/>
      </c>
      <c r="AF599" s="16" t="str">
        <f aca="false">IF(O599="Squirrel",11,"")</f>
        <v/>
      </c>
      <c r="AG599" s="16" t="str">
        <f aca="false">IF(O599="🐝 Honey Bee",20,"")</f>
        <v/>
      </c>
      <c r="AH599" s="16" t="str">
        <f aca="false">IF(O599="🦆 Duck",12,"")</f>
        <v/>
      </c>
      <c r="AI599" s="16" t="str">
        <f aca="false">IF(O599="🐦 Bird",13,"")</f>
        <v/>
      </c>
      <c r="AJ599" s="41" t="s">
        <v>676</v>
      </c>
      <c r="AK599" s="40" t="s">
        <v>673</v>
      </c>
      <c r="AL599" s="42" t="s">
        <v>50</v>
      </c>
      <c r="AM599" s="40" t="s">
        <v>51</v>
      </c>
      <c r="AN599" s="40" t="s">
        <v>677</v>
      </c>
    </row>
    <row r="600" customFormat="false" ht="30" hidden="false" customHeight="true" outlineLevel="0" collapsed="false">
      <c r="A600" s="38" t="s">
        <v>671</v>
      </c>
      <c r="B600" s="38" t="n">
        <v>53</v>
      </c>
      <c r="C600" s="32" t="n">
        <f aca="false">B600+IF(H600="IV",-0.2,IF(H600="IP",-0.1,IF(H600="IM",0.1,IF(H600="SC",0.2,IF(H600="IC (cerebral)",-0.3,0)))))</f>
        <v>52.9</v>
      </c>
      <c r="D600" s="33" t="n">
        <f aca="false">VALUE(MID(AJ600,1,FIND(" ",AJ600)))</f>
        <v>0.0006</v>
      </c>
      <c r="E600" s="34" t="n">
        <f aca="false">IF(G600="LD50 (median)",1,IF(G600="LDLo (lowest)",0,IF(G600="LD",-1,"")))</f>
        <v>0</v>
      </c>
      <c r="F600" s="34" t="n">
        <f aca="false">IF(O600="🐀 Rat",1,IF(O600="🐭 Mouse",2,IF(O600="🐕 Dog",3,IF(O600="🐵 Monkey",5,IF(O600="🐈 Cat",4,IF(O600="🐇 Rabbit",6,IF(O600="🕊 Pigeon",7,IF(O600="🐹 Guinea Pig",8,IF(O600="🐔 Chicken",9,IF(O600="🐸 Frog",10,IF(O600="🍼 Mammal",10,0)))))))))))</f>
        <v>10</v>
      </c>
      <c r="G600" s="39" t="s">
        <v>53</v>
      </c>
      <c r="H600" s="39" t="s">
        <v>16</v>
      </c>
      <c r="I600" s="14" t="str">
        <f aca="false">IF(H600="IC",-0.3,"")</f>
        <v/>
      </c>
      <c r="J600" s="14" t="str">
        <f aca="false">IF(H600="IV",-0.2,"")</f>
        <v/>
      </c>
      <c r="K600" s="14" t="n">
        <f aca="false">IF(H600="IP",-0.1,"")</f>
        <v>-0.1</v>
      </c>
      <c r="L600" s="14" t="str">
        <f aca="false">IF(H600="IM",0.1,"")</f>
        <v/>
      </c>
      <c r="M600" s="14" t="str">
        <f aca="false">IF(H600="SC",0.2,"")</f>
        <v/>
      </c>
      <c r="N600" s="15" t="str">
        <f aca="false">IF(H600="???",0.2,"")</f>
        <v/>
      </c>
      <c r="O600" s="40" t="s">
        <v>31</v>
      </c>
      <c r="P600" s="17" t="str">
        <f aca="false">IF(SUM(Q600:AI600)&gt;0,"",IF(SUM(Q600:AI600)=0,IF(O600&gt;0,1,"")))</f>
        <v/>
      </c>
      <c r="Q600" s="16" t="str">
        <f aca="false">IF(O600="🐭 Mouse",2,"")</f>
        <v/>
      </c>
      <c r="R600" s="16" t="str">
        <f aca="false">IF(O600="🕊 Pigeon",7,"")</f>
        <v/>
      </c>
      <c r="S600" s="16" t="str">
        <f aca="false">IF(O600="🐇 Rabbit",6,"")</f>
        <v/>
      </c>
      <c r="T600" s="16" t="str">
        <f aca="false">IF(O600="🍼 Mammal",16,"")</f>
        <v/>
      </c>
      <c r="U600" s="16" t="str">
        <f aca="false">IF(O600="🐀 Rat",1,"")</f>
        <v/>
      </c>
      <c r="V600" s="16" t="str">
        <f aca="false">IF(O600="🐕 Dog",3,"")</f>
        <v/>
      </c>
      <c r="W600" s="16" t="str">
        <f aca="false">IF(O600="🐹 Guinea Pig",8,"")</f>
        <v/>
      </c>
      <c r="X600" s="16" t="str">
        <f aca="false">IF(O600="🐔 Chicken",9,"")</f>
        <v/>
      </c>
      <c r="Y600" s="16" t="str">
        <f aca="false">IF(O600="🐵 Monkey",5,"")</f>
        <v/>
      </c>
      <c r="Z600" s="16" t="n">
        <f aca="false">IF(O600="🐸 Frog",10,"")</f>
        <v>10</v>
      </c>
      <c r="AA600" s="16" t="str">
        <f aca="false">IF(O600="🐈 Cat",4,"")</f>
        <v/>
      </c>
      <c r="AB600" s="16" t="str">
        <f aca="false">IF(O600="Gecko",15,"")</f>
        <v/>
      </c>
      <c r="AC600" s="16" t="str">
        <f aca="false">IF(O600="Skink",14,"")</f>
        <v/>
      </c>
      <c r="AD600" s="16" t="str">
        <f aca="false">IF(O600="🐄 Cattle",17,"")</f>
        <v/>
      </c>
      <c r="AE600" s="16" t="str">
        <f aca="false">IF(O600="🐷 Pig",19,"")</f>
        <v/>
      </c>
      <c r="AF600" s="16" t="str">
        <f aca="false">IF(O600="Squirrel",11,"")</f>
        <v/>
      </c>
      <c r="AG600" s="16" t="str">
        <f aca="false">IF(O600="🐝 Honey Bee",20,"")</f>
        <v/>
      </c>
      <c r="AH600" s="16" t="str">
        <f aca="false">IF(O600="🦆 Duck",12,"")</f>
        <v/>
      </c>
      <c r="AI600" s="16" t="str">
        <f aca="false">IF(O600="🐦 Bird",13,"")</f>
        <v/>
      </c>
      <c r="AJ600" s="41" t="s">
        <v>678</v>
      </c>
      <c r="AK600" s="40" t="s">
        <v>673</v>
      </c>
      <c r="AL600" s="42" t="s">
        <v>50</v>
      </c>
      <c r="AM600" s="40" t="s">
        <v>51</v>
      </c>
      <c r="AN600" s="40"/>
    </row>
    <row r="601" customFormat="false" ht="30" hidden="false" customHeight="true" outlineLevel="0" collapsed="false">
      <c r="A601" s="38" t="s">
        <v>671</v>
      </c>
      <c r="B601" s="38" t="n">
        <v>53</v>
      </c>
      <c r="C601" s="32" t="n">
        <f aca="false">B601+IF(H601="IV",-0.2,IF(H601="IP",-0.1,IF(H601="IM",0.1,IF(H601="SC",0.2,IF(H601="IC (cerebral)",-0.3,0)))))</f>
        <v>52.8</v>
      </c>
      <c r="D601" s="33" t="n">
        <f aca="false">VALUE(MID(AJ601,1,FIND(" ",AJ601)))</f>
        <v>0.0015</v>
      </c>
      <c r="E601" s="34" t="n">
        <f aca="false">IF(G601="LD50 (median)",1,IF(G601="LDLo (lowest)",0,IF(G601="LD",-1,"")))</f>
        <v>0</v>
      </c>
      <c r="F601" s="34" t="n">
        <f aca="false">IF(O601="🐀 Rat",1,IF(O601="🐭 Mouse",2,IF(O601="🐕 Dog",3,IF(O601="🐵 Monkey",5,IF(O601="🐈 Cat",4,IF(O601="🐇 Rabbit",6,IF(O601="🕊 Pigeon",7,IF(O601="🐹 Guinea Pig",8,IF(O601="🐔 Chicken",9,IF(O601="🐸 Frog",10,IF(O601="🍼 Mammal",10,0)))))))))))</f>
        <v>4</v>
      </c>
      <c r="G601" s="39" t="s">
        <v>53</v>
      </c>
      <c r="H601" s="39" t="s">
        <v>15</v>
      </c>
      <c r="I601" s="14" t="str">
        <f aca="false">IF(H601="IC",-0.3,"")</f>
        <v/>
      </c>
      <c r="J601" s="14" t="n">
        <f aca="false">IF(H601="IV",-0.2,"")</f>
        <v>-0.2</v>
      </c>
      <c r="K601" s="14" t="str">
        <f aca="false">IF(H601="IP",-0.1,"")</f>
        <v/>
      </c>
      <c r="L601" s="14" t="str">
        <f aca="false">IF(H601="IM",0.1,"")</f>
        <v/>
      </c>
      <c r="M601" s="14" t="str">
        <f aca="false">IF(H601="SC",0.2,"")</f>
        <v/>
      </c>
      <c r="N601" s="15" t="str">
        <f aca="false">IF(H601="???",0.2,"")</f>
        <v/>
      </c>
      <c r="O601" s="40" t="s">
        <v>32</v>
      </c>
      <c r="P601" s="17" t="str">
        <f aca="false">IF(SUM(Q601:AI601)&gt;0,"",IF(SUM(Q601:AI601)=0,IF(O601&gt;0,1,"")))</f>
        <v/>
      </c>
      <c r="Q601" s="16" t="str">
        <f aca="false">IF(O601="🐭 Mouse",2,"")</f>
        <v/>
      </c>
      <c r="R601" s="16" t="str">
        <f aca="false">IF(O601="🕊 Pigeon",7,"")</f>
        <v/>
      </c>
      <c r="S601" s="16" t="str">
        <f aca="false">IF(O601="🐇 Rabbit",6,"")</f>
        <v/>
      </c>
      <c r="T601" s="16" t="str">
        <f aca="false">IF(O601="🍼 Mammal",16,"")</f>
        <v/>
      </c>
      <c r="U601" s="16" t="str">
        <f aca="false">IF(O601="🐀 Rat",1,"")</f>
        <v/>
      </c>
      <c r="V601" s="16" t="str">
        <f aca="false">IF(O601="🐕 Dog",3,"")</f>
        <v/>
      </c>
      <c r="W601" s="16" t="str">
        <f aca="false">IF(O601="🐹 Guinea Pig",8,"")</f>
        <v/>
      </c>
      <c r="X601" s="16" t="str">
        <f aca="false">IF(O601="🐔 Chicken",9,"")</f>
        <v/>
      </c>
      <c r="Y601" s="16" t="str">
        <f aca="false">IF(O601="🐵 Monkey",5,"")</f>
        <v/>
      </c>
      <c r="Z601" s="16" t="str">
        <f aca="false">IF(O601="🐸 Frog",10,"")</f>
        <v/>
      </c>
      <c r="AA601" s="16" t="n">
        <f aca="false">IF(O601="🐈 Cat",4,"")</f>
        <v>4</v>
      </c>
      <c r="AB601" s="16" t="str">
        <f aca="false">IF(O601="Gecko",15,"")</f>
        <v/>
      </c>
      <c r="AC601" s="16" t="str">
        <f aca="false">IF(O601="Skink",14,"")</f>
        <v/>
      </c>
      <c r="AD601" s="16" t="str">
        <f aca="false">IF(O601="🐄 Cattle",17,"")</f>
        <v/>
      </c>
      <c r="AE601" s="16" t="str">
        <f aca="false">IF(O601="🐷 Pig",19,"")</f>
        <v/>
      </c>
      <c r="AF601" s="16" t="str">
        <f aca="false">IF(O601="Squirrel",11,"")</f>
        <v/>
      </c>
      <c r="AG601" s="16" t="str">
        <f aca="false">IF(O601="🐝 Honey Bee",20,"")</f>
        <v/>
      </c>
      <c r="AH601" s="16" t="str">
        <f aca="false">IF(O601="🦆 Duck",12,"")</f>
        <v/>
      </c>
      <c r="AI601" s="16" t="str">
        <f aca="false">IF(O601="🐦 Bird",13,"")</f>
        <v/>
      </c>
      <c r="AJ601" s="41" t="s">
        <v>679</v>
      </c>
      <c r="AK601" s="40" t="s">
        <v>673</v>
      </c>
      <c r="AL601" s="42" t="s">
        <v>50</v>
      </c>
      <c r="AM601" s="40" t="s">
        <v>51</v>
      </c>
      <c r="AN601" s="40"/>
    </row>
    <row r="602" customFormat="false" ht="30" hidden="false" customHeight="true" outlineLevel="0" collapsed="false">
      <c r="A602" s="38" t="s">
        <v>671</v>
      </c>
      <c r="B602" s="38" t="n">
        <v>53</v>
      </c>
      <c r="C602" s="32" t="n">
        <f aca="false">B602+IF(H602="IV",-0.2,IF(H602="IP",-0.1,IF(H602="IM",0.1,IF(H602="SC",0.2,IF(H602="IC (cerebral)",-0.3,0)))))</f>
        <v>53.2</v>
      </c>
      <c r="D602" s="33" t="n">
        <f aca="false">VALUE(MID(AJ602,1,FIND(" ",AJ602)))</f>
        <v>0.0035</v>
      </c>
      <c r="E602" s="34" t="n">
        <f aca="false">IF(G602="LD50 (median)",1,IF(G602="LDLo (lowest)",0,IF(G602="LD",-1,"")))</f>
        <v>0</v>
      </c>
      <c r="F602" s="34" t="n">
        <f aca="false">IF(O602="🐀 Rat",1,IF(O602="🐭 Mouse",2,IF(O602="🐕 Dog",3,IF(O602="🐵 Monkey",5,IF(O602="🐈 Cat",4,IF(O602="🐇 Rabbit",6,IF(O602="🕊 Pigeon",7,IF(O602="🐹 Guinea Pig",8,IF(O602="🐔 Chicken",9,IF(O602="🐸 Frog",10,IF(O602="🍼 Mammal",10,0)))))))))))</f>
        <v>4</v>
      </c>
      <c r="G602" s="39" t="s">
        <v>53</v>
      </c>
      <c r="H602" s="39" t="s">
        <v>18</v>
      </c>
      <c r="I602" s="14" t="str">
        <f aca="false">IF(H602="IC",-0.3,"")</f>
        <v/>
      </c>
      <c r="J602" s="14" t="str">
        <f aca="false">IF(H602="IV",-0.2,"")</f>
        <v/>
      </c>
      <c r="K602" s="14" t="str">
        <f aca="false">IF(H602="IP",-0.1,"")</f>
        <v/>
      </c>
      <c r="L602" s="14" t="str">
        <f aca="false">IF(H602="IM",0.1,"")</f>
        <v/>
      </c>
      <c r="M602" s="14" t="n">
        <f aca="false">IF(H602="SC",0.2,"")</f>
        <v>0.2</v>
      </c>
      <c r="N602" s="15" t="str">
        <f aca="false">IF(H602="???",0.2,"")</f>
        <v/>
      </c>
      <c r="O602" s="40" t="s">
        <v>32</v>
      </c>
      <c r="P602" s="17" t="str">
        <f aca="false">IF(SUM(Q602:AI602)&gt;0,"",IF(SUM(Q602:AI602)=0,IF(O602&gt;0,1,"")))</f>
        <v/>
      </c>
      <c r="Q602" s="16" t="str">
        <f aca="false">IF(O602="🐭 Mouse",2,"")</f>
        <v/>
      </c>
      <c r="R602" s="16" t="str">
        <f aca="false">IF(O602="🕊 Pigeon",7,"")</f>
        <v/>
      </c>
      <c r="S602" s="16" t="str">
        <f aca="false">IF(O602="🐇 Rabbit",6,"")</f>
        <v/>
      </c>
      <c r="T602" s="16" t="str">
        <f aca="false">IF(O602="🍼 Mammal",16,"")</f>
        <v/>
      </c>
      <c r="U602" s="16" t="str">
        <f aca="false">IF(O602="🐀 Rat",1,"")</f>
        <v/>
      </c>
      <c r="V602" s="16" t="str">
        <f aca="false">IF(O602="🐕 Dog",3,"")</f>
        <v/>
      </c>
      <c r="W602" s="16" t="str">
        <f aca="false">IF(O602="🐹 Guinea Pig",8,"")</f>
        <v/>
      </c>
      <c r="X602" s="16" t="str">
        <f aca="false">IF(O602="🐔 Chicken",9,"")</f>
        <v/>
      </c>
      <c r="Y602" s="16" t="str">
        <f aca="false">IF(O602="🐵 Monkey",5,"")</f>
        <v/>
      </c>
      <c r="Z602" s="16" t="str">
        <f aca="false">IF(O602="🐸 Frog",10,"")</f>
        <v/>
      </c>
      <c r="AA602" s="16" t="n">
        <f aca="false">IF(O602="🐈 Cat",4,"")</f>
        <v>4</v>
      </c>
      <c r="AB602" s="16" t="str">
        <f aca="false">IF(O602="Gecko",15,"")</f>
        <v/>
      </c>
      <c r="AC602" s="16" t="str">
        <f aca="false">IF(O602="Skink",14,"")</f>
        <v/>
      </c>
      <c r="AD602" s="16" t="str">
        <f aca="false">IF(O602="🐄 Cattle",17,"")</f>
        <v/>
      </c>
      <c r="AE602" s="16" t="str">
        <f aca="false">IF(O602="🐷 Pig",19,"")</f>
        <v/>
      </c>
      <c r="AF602" s="16" t="str">
        <f aca="false">IF(O602="Squirrel",11,"")</f>
        <v/>
      </c>
      <c r="AG602" s="16" t="str">
        <f aca="false">IF(O602="🐝 Honey Bee",20,"")</f>
        <v/>
      </c>
      <c r="AH602" s="16" t="str">
        <f aca="false">IF(O602="🦆 Duck",12,"")</f>
        <v/>
      </c>
      <c r="AI602" s="16" t="str">
        <f aca="false">IF(O602="🐦 Bird",13,"")</f>
        <v/>
      </c>
      <c r="AJ602" s="41" t="s">
        <v>680</v>
      </c>
      <c r="AK602" s="40" t="s">
        <v>673</v>
      </c>
      <c r="AL602" s="42" t="s">
        <v>50</v>
      </c>
      <c r="AM602" s="40" t="s">
        <v>51</v>
      </c>
      <c r="AN602" s="40"/>
    </row>
    <row r="603" customFormat="false" ht="15" hidden="false" customHeight="true" outlineLevel="0" collapsed="false">
      <c r="A603" s="38" t="s">
        <v>671</v>
      </c>
      <c r="B603" s="38" t="n">
        <v>53</v>
      </c>
      <c r="C603" s="32" t="n">
        <f aca="false">B603+IF(H603="IV",-0.2,IF(H603="IP",-0.1,IF(H603="IM",0.1,IF(H603="SC",0.2,IF(H603="IC (cerebral)",-0.3,0)))))</f>
        <v>52.8</v>
      </c>
      <c r="D603" s="33" t="n">
        <f aca="false">VALUE(MID(AJ603,1,FIND(" ",AJ603)))</f>
        <v>0.075</v>
      </c>
      <c r="E603" s="34" t="n">
        <f aca="false">IF(G603="LD50 (median)",1,IF(G603="LDLo (lowest)",0,IF(G603="LD",-1,"")))</f>
        <v>0</v>
      </c>
      <c r="F603" s="34" t="n">
        <f aca="false">IF(O603="🐀 Rat",1,IF(O603="🐭 Mouse",2,IF(O603="🐕 Dog",3,IF(O603="🐵 Monkey",5,IF(O603="🐈 Cat",4,IF(O603="🐇 Rabbit",6,IF(O603="🕊 Pigeon",7,IF(O603="🐹 Guinea Pig",8,IF(O603="🐔 Chicken",9,IF(O603="🐸 Frog",10,IF(O603="🍼 Mammal",10,0)))))))))))</f>
        <v>6</v>
      </c>
      <c r="G603" s="39" t="s">
        <v>53</v>
      </c>
      <c r="H603" s="39" t="s">
        <v>15</v>
      </c>
      <c r="I603" s="14" t="str">
        <f aca="false">IF(H603="IC",-0.3,"")</f>
        <v/>
      </c>
      <c r="J603" s="14" t="n">
        <f aca="false">IF(H603="IV",-0.2,"")</f>
        <v>-0.2</v>
      </c>
      <c r="K603" s="14" t="str">
        <f aca="false">IF(H603="IP",-0.1,"")</f>
        <v/>
      </c>
      <c r="L603" s="14" t="str">
        <f aca="false">IF(H603="IM",0.1,"")</f>
        <v/>
      </c>
      <c r="M603" s="14" t="str">
        <f aca="false">IF(H603="SC",0.2,"")</f>
        <v/>
      </c>
      <c r="N603" s="15" t="str">
        <f aca="false">IF(H603="???",0.2,"")</f>
        <v/>
      </c>
      <c r="O603" s="40" t="s">
        <v>24</v>
      </c>
      <c r="P603" s="17" t="str">
        <f aca="false">IF(SUM(Q603:AI603)&gt;0,"",IF(SUM(Q603:AI603)=0,IF(O603&gt;0,1,"")))</f>
        <v/>
      </c>
      <c r="Q603" s="16" t="str">
        <f aca="false">IF(O603="🐭 Mouse",2,"")</f>
        <v/>
      </c>
      <c r="R603" s="16" t="str">
        <f aca="false">IF(O603="🕊 Pigeon",7,"")</f>
        <v/>
      </c>
      <c r="S603" s="16" t="n">
        <f aca="false">IF(O603="🐇 Rabbit",6,"")</f>
        <v>6</v>
      </c>
      <c r="T603" s="16" t="str">
        <f aca="false">IF(O603="🍼 Mammal",16,"")</f>
        <v/>
      </c>
      <c r="U603" s="16" t="str">
        <f aca="false">IF(O603="🐀 Rat",1,"")</f>
        <v/>
      </c>
      <c r="V603" s="16" t="str">
        <f aca="false">IF(O603="🐕 Dog",3,"")</f>
        <v/>
      </c>
      <c r="W603" s="16" t="str">
        <f aca="false">IF(O603="🐹 Guinea Pig",8,"")</f>
        <v/>
      </c>
      <c r="X603" s="16" t="str">
        <f aca="false">IF(O603="🐔 Chicken",9,"")</f>
        <v/>
      </c>
      <c r="Y603" s="16" t="str">
        <f aca="false">IF(O603="🐵 Monkey",5,"")</f>
        <v/>
      </c>
      <c r="Z603" s="16" t="str">
        <f aca="false">IF(O603="🐸 Frog",10,"")</f>
        <v/>
      </c>
      <c r="AA603" s="16" t="str">
        <f aca="false">IF(O603="🐈 Cat",4,"")</f>
        <v/>
      </c>
      <c r="AB603" s="16" t="str">
        <f aca="false">IF(O603="Gecko",15,"")</f>
        <v/>
      </c>
      <c r="AC603" s="16" t="str">
        <f aca="false">IF(O603="Skink",14,"")</f>
        <v/>
      </c>
      <c r="AD603" s="16" t="str">
        <f aca="false">IF(O603="🐄 Cattle",17,"")</f>
        <v/>
      </c>
      <c r="AE603" s="16" t="str">
        <f aca="false">IF(O603="🐷 Pig",19,"")</f>
        <v/>
      </c>
      <c r="AF603" s="16" t="str">
        <f aca="false">IF(O603="Squirrel",11,"")</f>
        <v/>
      </c>
      <c r="AG603" s="16" t="str">
        <f aca="false">IF(O603="🐝 Honey Bee",20,"")</f>
        <v/>
      </c>
      <c r="AH603" s="16" t="str">
        <f aca="false">IF(O603="🦆 Duck",12,"")</f>
        <v/>
      </c>
      <c r="AI603" s="16" t="str">
        <f aca="false">IF(O603="🐦 Bird",13,"")</f>
        <v/>
      </c>
      <c r="AJ603" s="41" t="s">
        <v>341</v>
      </c>
      <c r="AK603" s="40" t="s">
        <v>186</v>
      </c>
      <c r="AL603" s="42" t="s">
        <v>50</v>
      </c>
      <c r="AM603" s="40" t="s">
        <v>51</v>
      </c>
      <c r="AN603" s="40"/>
    </row>
    <row r="604" customFormat="false" ht="15" hidden="false" customHeight="true" outlineLevel="0" collapsed="false">
      <c r="A604" s="38" t="s">
        <v>671</v>
      </c>
      <c r="B604" s="38" t="n">
        <v>53</v>
      </c>
      <c r="C604" s="32" t="n">
        <f aca="false">B604+IF(H604="IV",-0.2,IF(H604="IP",-0.1,IF(H604="IM",0.1,IF(H604="SC",0.2,IF(H604="IC (cerebral)",-0.3,0)))))</f>
        <v>53.2</v>
      </c>
      <c r="D604" s="33" t="n">
        <f aca="false">VALUE(MID(AJ604,1,FIND(" ",AJ604)))</f>
        <v>0.1</v>
      </c>
      <c r="E604" s="34" t="n">
        <f aca="false">IF(G604="LD50 (median)",1,IF(G604="LDLo (lowest)",0,IF(G604="LD",-1,"")))</f>
        <v>0</v>
      </c>
      <c r="F604" s="34" t="n">
        <f aca="false">IF(O604="🐀 Rat",1,IF(O604="🐭 Mouse",2,IF(O604="🐕 Dog",3,IF(O604="🐵 Monkey",5,IF(O604="🐈 Cat",4,IF(O604="🐇 Rabbit",6,IF(O604="🕊 Pigeon",7,IF(O604="🐹 Guinea Pig",8,IF(O604="🐔 Chicken",9,IF(O604="🐸 Frog",10,IF(O604="🍼 Mammal",10,0)))))))))))</f>
        <v>3</v>
      </c>
      <c r="G604" s="39" t="s">
        <v>53</v>
      </c>
      <c r="H604" s="39" t="s">
        <v>18</v>
      </c>
      <c r="I604" s="14" t="str">
        <f aca="false">IF(H604="IC",-0.3,"")</f>
        <v/>
      </c>
      <c r="J604" s="14" t="str">
        <f aca="false">IF(H604="IV",-0.2,"")</f>
        <v/>
      </c>
      <c r="K604" s="14" t="str">
        <f aca="false">IF(H604="IP",-0.1,"")</f>
        <v/>
      </c>
      <c r="L604" s="14" t="str">
        <f aca="false">IF(H604="IM",0.1,"")</f>
        <v/>
      </c>
      <c r="M604" s="14" t="n">
        <f aca="false">IF(H604="SC",0.2,"")</f>
        <v>0.2</v>
      </c>
      <c r="N604" s="15" t="str">
        <f aca="false">IF(H604="???",0.2,"")</f>
        <v/>
      </c>
      <c r="O604" s="40" t="s">
        <v>27</v>
      </c>
      <c r="P604" s="17" t="str">
        <f aca="false">IF(SUM(Q604:AI604)&gt;0,"",IF(SUM(Q604:AI604)=0,IF(O604&gt;0,1,"")))</f>
        <v/>
      </c>
      <c r="Q604" s="16" t="str">
        <f aca="false">IF(O604="🐭 Mouse",2,"")</f>
        <v/>
      </c>
      <c r="R604" s="16" t="str">
        <f aca="false">IF(O604="🕊 Pigeon",7,"")</f>
        <v/>
      </c>
      <c r="S604" s="16" t="str">
        <f aca="false">IF(O604="🐇 Rabbit",6,"")</f>
        <v/>
      </c>
      <c r="T604" s="16" t="str">
        <f aca="false">IF(O604="🍼 Mammal",16,"")</f>
        <v/>
      </c>
      <c r="U604" s="16" t="str">
        <f aca="false">IF(O604="🐀 Rat",1,"")</f>
        <v/>
      </c>
      <c r="V604" s="16" t="n">
        <f aca="false">IF(O604="🐕 Dog",3,"")</f>
        <v>3</v>
      </c>
      <c r="W604" s="16" t="str">
        <f aca="false">IF(O604="🐹 Guinea Pig",8,"")</f>
        <v/>
      </c>
      <c r="X604" s="16" t="str">
        <f aca="false">IF(O604="🐔 Chicken",9,"")</f>
        <v/>
      </c>
      <c r="Y604" s="16" t="str">
        <f aca="false">IF(O604="🐵 Monkey",5,"")</f>
        <v/>
      </c>
      <c r="Z604" s="16" t="str">
        <f aca="false">IF(O604="🐸 Frog",10,"")</f>
        <v/>
      </c>
      <c r="AA604" s="16" t="str">
        <f aca="false">IF(O604="🐈 Cat",4,"")</f>
        <v/>
      </c>
      <c r="AB604" s="16" t="str">
        <f aca="false">IF(O604="Gecko",15,"")</f>
        <v/>
      </c>
      <c r="AC604" s="16" t="str">
        <f aca="false">IF(O604="Skink",14,"")</f>
        <v/>
      </c>
      <c r="AD604" s="16" t="str">
        <f aca="false">IF(O604="🐄 Cattle",17,"")</f>
        <v/>
      </c>
      <c r="AE604" s="16" t="str">
        <f aca="false">IF(O604="🐷 Pig",19,"")</f>
        <v/>
      </c>
      <c r="AF604" s="16" t="str">
        <f aca="false">IF(O604="Squirrel",11,"")</f>
        <v/>
      </c>
      <c r="AG604" s="16" t="str">
        <f aca="false">IF(O604="🐝 Honey Bee",20,"")</f>
        <v/>
      </c>
      <c r="AH604" s="16" t="str">
        <f aca="false">IF(O604="🦆 Duck",12,"")</f>
        <v/>
      </c>
      <c r="AI604" s="16" t="str">
        <f aca="false">IF(O604="🐦 Bird",13,"")</f>
        <v/>
      </c>
      <c r="AJ604" s="41" t="s">
        <v>134</v>
      </c>
      <c r="AK604" s="40" t="s">
        <v>681</v>
      </c>
      <c r="AL604" s="42" t="s">
        <v>50</v>
      </c>
      <c r="AM604" s="40" t="s">
        <v>51</v>
      </c>
      <c r="AN604" s="40"/>
    </row>
    <row r="605" customFormat="false" ht="30" hidden="false" customHeight="true" outlineLevel="0" collapsed="false">
      <c r="A605" s="38" t="s">
        <v>671</v>
      </c>
      <c r="B605" s="38" t="n">
        <v>53</v>
      </c>
      <c r="C605" s="32" t="n">
        <f aca="false">B605+IF(H605="IV",-0.2,IF(H605="IP",-0.1,IF(H605="IM",0.1,IF(H605="SC",0.2,IF(H605="IC (cerebral)",-0.3,0)))))</f>
        <v>52.8</v>
      </c>
      <c r="D605" s="33" t="n">
        <f aca="false">VALUE(MID(AJ605,1,FIND(" ",AJ605)))</f>
        <v>0.25</v>
      </c>
      <c r="E605" s="34" t="n">
        <f aca="false">IF(G605="LD50 (median)",1,IF(G605="LDLo (lowest)",0,IF(G605="LD",-1,"")))</f>
        <v>0</v>
      </c>
      <c r="F605" s="34" t="n">
        <f aca="false">IF(O605="🐀 Rat",1,IF(O605="🐭 Mouse",2,IF(O605="🐕 Dog",3,IF(O605="🐵 Monkey",5,IF(O605="🐈 Cat",4,IF(O605="🐇 Rabbit",6,IF(O605="🕊 Pigeon",7,IF(O605="🐹 Guinea Pig",8,IF(O605="🐔 Chicken",9,IF(O605="🐸 Frog",10,IF(O605="🍼 Mammal",10,0)))))))))))</f>
        <v>7</v>
      </c>
      <c r="G605" s="39" t="s">
        <v>53</v>
      </c>
      <c r="H605" s="39" t="s">
        <v>15</v>
      </c>
      <c r="I605" s="14" t="str">
        <f aca="false">IF(H605="IC",-0.3,"")</f>
        <v/>
      </c>
      <c r="J605" s="14" t="n">
        <f aca="false">IF(H605="IV",-0.2,"")</f>
        <v>-0.2</v>
      </c>
      <c r="K605" s="14" t="str">
        <f aca="false">IF(H605="IP",-0.1,"")</f>
        <v/>
      </c>
      <c r="L605" s="14" t="str">
        <f aca="false">IF(H605="IM",0.1,"")</f>
        <v/>
      </c>
      <c r="M605" s="14" t="str">
        <f aca="false">IF(H605="SC",0.2,"")</f>
        <v/>
      </c>
      <c r="N605" s="15" t="str">
        <f aca="false">IF(H605="???",0.2,"")</f>
        <v/>
      </c>
      <c r="O605" s="40" t="s">
        <v>23</v>
      </c>
      <c r="P605" s="17" t="str">
        <f aca="false">IF(SUM(Q605:AI605)&gt;0,"",IF(SUM(Q605:AI605)=0,IF(O605&gt;0,1,"")))</f>
        <v/>
      </c>
      <c r="Q605" s="16" t="str">
        <f aca="false">IF(O605="🐭 Mouse",2,"")</f>
        <v/>
      </c>
      <c r="R605" s="16" t="n">
        <f aca="false">IF(O605="🕊 Pigeon",7,"")</f>
        <v>7</v>
      </c>
      <c r="S605" s="16" t="str">
        <f aca="false">IF(O605="🐇 Rabbit",6,"")</f>
        <v/>
      </c>
      <c r="T605" s="16" t="str">
        <f aca="false">IF(O605="🍼 Mammal",16,"")</f>
        <v/>
      </c>
      <c r="U605" s="16" t="str">
        <f aca="false">IF(O605="🐀 Rat",1,"")</f>
        <v/>
      </c>
      <c r="V605" s="16" t="str">
        <f aca="false">IF(O605="🐕 Dog",3,"")</f>
        <v/>
      </c>
      <c r="W605" s="16" t="str">
        <f aca="false">IF(O605="🐹 Guinea Pig",8,"")</f>
        <v/>
      </c>
      <c r="X605" s="16" t="str">
        <f aca="false">IF(O605="🐔 Chicken",9,"")</f>
        <v/>
      </c>
      <c r="Y605" s="16" t="str">
        <f aca="false">IF(O605="🐵 Monkey",5,"")</f>
        <v/>
      </c>
      <c r="Z605" s="16" t="str">
        <f aca="false">IF(O605="🐸 Frog",10,"")</f>
        <v/>
      </c>
      <c r="AA605" s="16" t="str">
        <f aca="false">IF(O605="🐈 Cat",4,"")</f>
        <v/>
      </c>
      <c r="AB605" s="16" t="str">
        <f aca="false">IF(O605="Gecko",15,"")</f>
        <v/>
      </c>
      <c r="AC605" s="16" t="str">
        <f aca="false">IF(O605="Skink",14,"")</f>
        <v/>
      </c>
      <c r="AD605" s="16" t="str">
        <f aca="false">IF(O605="🐄 Cattle",17,"")</f>
        <v/>
      </c>
      <c r="AE605" s="16" t="str">
        <f aca="false">IF(O605="🐷 Pig",19,"")</f>
        <v/>
      </c>
      <c r="AF605" s="16" t="str">
        <f aca="false">IF(O605="Squirrel",11,"")</f>
        <v/>
      </c>
      <c r="AG605" s="16" t="str">
        <f aca="false">IF(O605="🐝 Honey Bee",20,"")</f>
        <v/>
      </c>
      <c r="AH605" s="16" t="str">
        <f aca="false">IF(O605="🦆 Duck",12,"")</f>
        <v/>
      </c>
      <c r="AI605" s="16" t="str">
        <f aca="false">IF(O605="🐦 Bird",13,"")</f>
        <v/>
      </c>
      <c r="AJ605" s="41" t="s">
        <v>241</v>
      </c>
      <c r="AK605" s="40" t="s">
        <v>139</v>
      </c>
      <c r="AL605" s="42" t="s">
        <v>50</v>
      </c>
      <c r="AM605" s="40" t="s">
        <v>51</v>
      </c>
      <c r="AN605" s="40"/>
    </row>
    <row r="606" customFormat="false" ht="15" hidden="false" customHeight="true" outlineLevel="0" collapsed="false">
      <c r="A606" s="38" t="s">
        <v>671</v>
      </c>
      <c r="B606" s="38" t="n">
        <v>53</v>
      </c>
      <c r="C606" s="32" t="n">
        <f aca="false">B606+IF(H606="IV",-0.2,IF(H606="IP",-0.1,IF(H606="IM",0.1,IF(H606="SC",0.2,IF(H606="IC (cerebral)",-0.3,0)))))</f>
        <v>52.9</v>
      </c>
      <c r="D606" s="33" t="n">
        <f aca="false">VALUE(MID(AJ606,1,FIND(" ",AJ606)))</f>
        <v>0.334</v>
      </c>
      <c r="E606" s="34" t="n">
        <f aca="false">IF(G606="LD50 (median)",1,IF(G606="LDLo (lowest)",0,IF(G606="LD",-1,"")))</f>
        <v>1</v>
      </c>
      <c r="F606" s="34" t="n">
        <f aca="false">IF(O606="🐀 Rat",1,IF(O606="🐭 Mouse",2,IF(O606="🐕 Dog",3,IF(O606="🐵 Monkey",5,IF(O606="🐈 Cat",4,IF(O606="🐇 Rabbit",6,IF(O606="🕊 Pigeon",7,IF(O606="🐹 Guinea Pig",8,IF(O606="🐔 Chicken",9,IF(O606="🐸 Frog",10,IF(O606="🍼 Mammal",10,0)))))))))))</f>
        <v>2</v>
      </c>
      <c r="G606" s="39" t="s">
        <v>47</v>
      </c>
      <c r="H606" s="39" t="s">
        <v>16</v>
      </c>
      <c r="I606" s="14" t="str">
        <f aca="false">IF(H606="IC",-0.3,"")</f>
        <v/>
      </c>
      <c r="J606" s="14" t="str">
        <f aca="false">IF(H606="IV",-0.2,"")</f>
        <v/>
      </c>
      <c r="K606" s="14" t="n">
        <f aca="false">IF(H606="IP",-0.1,"")</f>
        <v>-0.1</v>
      </c>
      <c r="L606" s="14" t="str">
        <f aca="false">IF(H606="IM",0.1,"")</f>
        <v/>
      </c>
      <c r="M606" s="14" t="str">
        <f aca="false">IF(H606="SC",0.2,"")</f>
        <v/>
      </c>
      <c r="N606" s="15" t="str">
        <f aca="false">IF(H606="???",0.2,"")</f>
        <v/>
      </c>
      <c r="O606" s="40" t="s">
        <v>22</v>
      </c>
      <c r="P606" s="17" t="str">
        <f aca="false">IF(SUM(Q606:AI606)&gt;0,"",IF(SUM(Q606:AI606)=0,IF(O606&gt;0,1,"")))</f>
        <v/>
      </c>
      <c r="Q606" s="16" t="n">
        <f aca="false">IF(O606="🐭 Mouse",2,"")</f>
        <v>2</v>
      </c>
      <c r="R606" s="16" t="str">
        <f aca="false">IF(O606="🕊 Pigeon",7,"")</f>
        <v/>
      </c>
      <c r="S606" s="16" t="str">
        <f aca="false">IF(O606="🐇 Rabbit",6,"")</f>
        <v/>
      </c>
      <c r="T606" s="16" t="str">
        <f aca="false">IF(O606="🍼 Mammal",16,"")</f>
        <v/>
      </c>
      <c r="U606" s="16" t="str">
        <f aca="false">IF(O606="🐀 Rat",1,"")</f>
        <v/>
      </c>
      <c r="V606" s="16" t="str">
        <f aca="false">IF(O606="🐕 Dog",3,"")</f>
        <v/>
      </c>
      <c r="W606" s="16" t="str">
        <f aca="false">IF(O606="🐹 Guinea Pig",8,"")</f>
        <v/>
      </c>
      <c r="X606" s="16" t="str">
        <f aca="false">IF(O606="🐔 Chicken",9,"")</f>
        <v/>
      </c>
      <c r="Y606" s="16" t="str">
        <f aca="false">IF(O606="🐵 Monkey",5,"")</f>
        <v/>
      </c>
      <c r="Z606" s="16" t="str">
        <f aca="false">IF(O606="🐸 Frog",10,"")</f>
        <v/>
      </c>
      <c r="AA606" s="16" t="str">
        <f aca="false">IF(O606="🐈 Cat",4,"")</f>
        <v/>
      </c>
      <c r="AB606" s="16" t="str">
        <f aca="false">IF(O606="Gecko",15,"")</f>
        <v/>
      </c>
      <c r="AC606" s="16" t="str">
        <f aca="false">IF(O606="Skink",14,"")</f>
        <v/>
      </c>
      <c r="AD606" s="16" t="str">
        <f aca="false">IF(O606="🐄 Cattle",17,"")</f>
        <v/>
      </c>
      <c r="AE606" s="16" t="str">
        <f aca="false">IF(O606="🐷 Pig",19,"")</f>
        <v/>
      </c>
      <c r="AF606" s="16" t="str">
        <f aca="false">IF(O606="Squirrel",11,"")</f>
        <v/>
      </c>
      <c r="AG606" s="16" t="str">
        <f aca="false">IF(O606="🐝 Honey Bee",20,"")</f>
        <v/>
      </c>
      <c r="AH606" s="16" t="str">
        <f aca="false">IF(O606="🦆 Duck",12,"")</f>
        <v/>
      </c>
      <c r="AI606" s="16" t="str">
        <f aca="false">IF(O606="🐦 Bird",13,"")</f>
        <v/>
      </c>
      <c r="AJ606" s="41" t="s">
        <v>682</v>
      </c>
      <c r="AK606" s="40" t="s">
        <v>611</v>
      </c>
      <c r="AL606" s="42" t="s">
        <v>50</v>
      </c>
      <c r="AM606" s="40" t="s">
        <v>51</v>
      </c>
      <c r="AN606" s="40"/>
    </row>
    <row r="607" customFormat="false" ht="15" hidden="false" customHeight="true" outlineLevel="0" collapsed="false">
      <c r="A607" s="38" t="s">
        <v>671</v>
      </c>
      <c r="B607" s="38" t="n">
        <v>53</v>
      </c>
      <c r="C607" s="32" t="n">
        <f aca="false">B607+IF(H607="IV",-0.2,IF(H607="IP",-0.1,IF(H607="IM",0.1,IF(H607="SC",0.2,IF(H607="IC (cerebral)",-0.3,0)))))</f>
        <v>52.8</v>
      </c>
      <c r="D607" s="33" t="n">
        <f aca="false">VALUE(MID(AJ607,1,FIND(" ",AJ607)))</f>
        <v>0.371</v>
      </c>
      <c r="E607" s="34" t="n">
        <f aca="false">IF(G607="LD50 (median)",1,IF(G607="LDLo (lowest)",0,IF(G607="LD",-1,"")))</f>
        <v>1</v>
      </c>
      <c r="F607" s="34" t="n">
        <f aca="false">IF(O607="🐀 Rat",1,IF(O607="🐭 Mouse",2,IF(O607="🐕 Dog",3,IF(O607="🐵 Monkey",5,IF(O607="🐈 Cat",4,IF(O607="🐇 Rabbit",6,IF(O607="🕊 Pigeon",7,IF(O607="🐹 Guinea Pig",8,IF(O607="🐔 Chicken",9,IF(O607="🐸 Frog",10,IF(O607="🍼 Mammal",10,0)))))))))))</f>
        <v>2</v>
      </c>
      <c r="G607" s="39" t="s">
        <v>47</v>
      </c>
      <c r="H607" s="39" t="s">
        <v>15</v>
      </c>
      <c r="I607" s="14" t="str">
        <f aca="false">IF(H607="IC",-0.3,"")</f>
        <v/>
      </c>
      <c r="J607" s="14" t="n">
        <f aca="false">IF(H607="IV",-0.2,"")</f>
        <v>-0.2</v>
      </c>
      <c r="K607" s="14" t="str">
        <f aca="false">IF(H607="IP",-0.1,"")</f>
        <v/>
      </c>
      <c r="L607" s="14" t="str">
        <f aca="false">IF(H607="IM",0.1,"")</f>
        <v/>
      </c>
      <c r="M607" s="14" t="str">
        <f aca="false">IF(H607="SC",0.2,"")</f>
        <v/>
      </c>
      <c r="N607" s="15" t="str">
        <f aca="false">IF(H607="???",0.2,"")</f>
        <v/>
      </c>
      <c r="O607" s="40" t="s">
        <v>22</v>
      </c>
      <c r="P607" s="17" t="str">
        <f aca="false">IF(SUM(Q607:AI607)&gt;0,"",IF(SUM(Q607:AI607)=0,IF(O607&gt;0,1,"")))</f>
        <v/>
      </c>
      <c r="Q607" s="16" t="n">
        <f aca="false">IF(O607="🐭 Mouse",2,"")</f>
        <v>2</v>
      </c>
      <c r="R607" s="16" t="str">
        <f aca="false">IF(O607="🕊 Pigeon",7,"")</f>
        <v/>
      </c>
      <c r="S607" s="16" t="str">
        <f aca="false">IF(O607="🐇 Rabbit",6,"")</f>
        <v/>
      </c>
      <c r="T607" s="16" t="str">
        <f aca="false">IF(O607="🍼 Mammal",16,"")</f>
        <v/>
      </c>
      <c r="U607" s="16" t="str">
        <f aca="false">IF(O607="🐀 Rat",1,"")</f>
        <v/>
      </c>
      <c r="V607" s="16" t="str">
        <f aca="false">IF(O607="🐕 Dog",3,"")</f>
        <v/>
      </c>
      <c r="W607" s="16" t="str">
        <f aca="false">IF(O607="🐹 Guinea Pig",8,"")</f>
        <v/>
      </c>
      <c r="X607" s="16" t="str">
        <f aca="false">IF(O607="🐔 Chicken",9,"")</f>
        <v/>
      </c>
      <c r="Y607" s="16" t="str">
        <f aca="false">IF(O607="🐵 Monkey",5,"")</f>
        <v/>
      </c>
      <c r="Z607" s="16" t="str">
        <f aca="false">IF(O607="🐸 Frog",10,"")</f>
        <v/>
      </c>
      <c r="AA607" s="16" t="str">
        <f aca="false">IF(O607="🐈 Cat",4,"")</f>
        <v/>
      </c>
      <c r="AB607" s="16" t="str">
        <f aca="false">IF(O607="Gecko",15,"")</f>
        <v/>
      </c>
      <c r="AC607" s="16" t="str">
        <f aca="false">IF(O607="Skink",14,"")</f>
        <v/>
      </c>
      <c r="AD607" s="16" t="str">
        <f aca="false">IF(O607="🐄 Cattle",17,"")</f>
        <v/>
      </c>
      <c r="AE607" s="16" t="str">
        <f aca="false">IF(O607="🐷 Pig",19,"")</f>
        <v/>
      </c>
      <c r="AF607" s="16" t="str">
        <f aca="false">IF(O607="Squirrel",11,"")</f>
        <v/>
      </c>
      <c r="AG607" s="16" t="str">
        <f aca="false">IF(O607="🐝 Honey Bee",20,"")</f>
        <v/>
      </c>
      <c r="AH607" s="16" t="str">
        <f aca="false">IF(O607="🦆 Duck",12,"")</f>
        <v/>
      </c>
      <c r="AI607" s="16" t="str">
        <f aca="false">IF(O607="🐦 Bird",13,"")</f>
        <v/>
      </c>
      <c r="AJ607" s="41" t="s">
        <v>683</v>
      </c>
      <c r="AK607" s="40" t="s">
        <v>137</v>
      </c>
      <c r="AL607" s="42" t="s">
        <v>50</v>
      </c>
      <c r="AM607" s="40" t="s">
        <v>51</v>
      </c>
      <c r="AN607" s="40"/>
    </row>
    <row r="608" customFormat="false" ht="15" hidden="false" customHeight="true" outlineLevel="0" collapsed="false">
      <c r="A608" s="38" t="s">
        <v>671</v>
      </c>
      <c r="B608" s="38" t="n">
        <v>53</v>
      </c>
      <c r="C608" s="32" t="n">
        <f aca="false">B608+IF(H608="IV",-0.2,IF(H608="IP",-0.1,IF(H608="IM",0.1,IF(H608="SC",0.2,IF(H608="IC (cerebral)",-0.3,0)))))</f>
        <v>52.8</v>
      </c>
      <c r="D608" s="33" t="n">
        <f aca="false">VALUE(MID(AJ608,1,FIND(" ",AJ608)))</f>
        <v>0.389</v>
      </c>
      <c r="E608" s="34" t="n">
        <f aca="false">IF(G608="LD50 (median)",1,IF(G608="LDLo (lowest)",0,IF(G608="LD",-1,"")))</f>
        <v>1</v>
      </c>
      <c r="F608" s="34" t="n">
        <f aca="false">IF(O608="🐀 Rat",1,IF(O608="🐭 Mouse",2,IF(O608="🐕 Dog",3,IF(O608="🐵 Monkey",5,IF(O608="🐈 Cat",4,IF(O608="🐇 Rabbit",6,IF(O608="🕊 Pigeon",7,IF(O608="🐹 Guinea Pig",8,IF(O608="🐔 Chicken",9,IF(O608="🐸 Frog",10,IF(O608="🍼 Mammal",10,0)))))))))))</f>
        <v>2</v>
      </c>
      <c r="G608" s="39" t="s">
        <v>47</v>
      </c>
      <c r="H608" s="39" t="s">
        <v>15</v>
      </c>
      <c r="I608" s="14" t="str">
        <f aca="false">IF(H608="IC",-0.3,"")</f>
        <v/>
      </c>
      <c r="J608" s="14" t="n">
        <f aca="false">IF(H608="IV",-0.2,"")</f>
        <v>-0.2</v>
      </c>
      <c r="K608" s="14" t="str">
        <f aca="false">IF(H608="IP",-0.1,"")</f>
        <v/>
      </c>
      <c r="L608" s="14" t="str">
        <f aca="false">IF(H608="IM",0.1,"")</f>
        <v/>
      </c>
      <c r="M608" s="14" t="str">
        <f aca="false">IF(H608="SC",0.2,"")</f>
        <v/>
      </c>
      <c r="N608" s="15" t="str">
        <f aca="false">IF(H608="???",0.2,"")</f>
        <v/>
      </c>
      <c r="O608" s="40" t="s">
        <v>22</v>
      </c>
      <c r="P608" s="17" t="str">
        <f aca="false">IF(SUM(Q608:AI608)&gt;0,"",IF(SUM(Q608:AI608)=0,IF(O608&gt;0,1,"")))</f>
        <v/>
      </c>
      <c r="Q608" s="16" t="n">
        <f aca="false">IF(O608="🐭 Mouse",2,"")</f>
        <v>2</v>
      </c>
      <c r="R608" s="16" t="str">
        <f aca="false">IF(O608="🕊 Pigeon",7,"")</f>
        <v/>
      </c>
      <c r="S608" s="16" t="str">
        <f aca="false">IF(O608="🐇 Rabbit",6,"")</f>
        <v/>
      </c>
      <c r="T608" s="16" t="str">
        <f aca="false">IF(O608="🍼 Mammal",16,"")</f>
        <v/>
      </c>
      <c r="U608" s="16" t="str">
        <f aca="false">IF(O608="🐀 Rat",1,"")</f>
        <v/>
      </c>
      <c r="V608" s="16" t="str">
        <f aca="false">IF(O608="🐕 Dog",3,"")</f>
        <v/>
      </c>
      <c r="W608" s="16" t="str">
        <f aca="false">IF(O608="🐹 Guinea Pig",8,"")</f>
        <v/>
      </c>
      <c r="X608" s="16" t="str">
        <f aca="false">IF(O608="🐔 Chicken",9,"")</f>
        <v/>
      </c>
      <c r="Y608" s="16" t="str">
        <f aca="false">IF(O608="🐵 Monkey",5,"")</f>
        <v/>
      </c>
      <c r="Z608" s="16" t="str">
        <f aca="false">IF(O608="🐸 Frog",10,"")</f>
        <v/>
      </c>
      <c r="AA608" s="16" t="str">
        <f aca="false">IF(O608="🐈 Cat",4,"")</f>
        <v/>
      </c>
      <c r="AB608" s="16" t="str">
        <f aca="false">IF(O608="Gecko",15,"")</f>
        <v/>
      </c>
      <c r="AC608" s="16" t="str">
        <f aca="false">IF(O608="Skink",14,"")</f>
        <v/>
      </c>
      <c r="AD608" s="16" t="str">
        <f aca="false">IF(O608="🐄 Cattle",17,"")</f>
        <v/>
      </c>
      <c r="AE608" s="16" t="str">
        <f aca="false">IF(O608="🐷 Pig",19,"")</f>
        <v/>
      </c>
      <c r="AF608" s="16" t="str">
        <f aca="false">IF(O608="Squirrel",11,"")</f>
        <v/>
      </c>
      <c r="AG608" s="16" t="str">
        <f aca="false">IF(O608="🐝 Honey Bee",20,"")</f>
        <v/>
      </c>
      <c r="AH608" s="16" t="str">
        <f aca="false">IF(O608="🦆 Duck",12,"")</f>
        <v/>
      </c>
      <c r="AI608" s="16" t="str">
        <f aca="false">IF(O608="🐦 Bird",13,"")</f>
        <v/>
      </c>
      <c r="AJ608" s="41" t="s">
        <v>684</v>
      </c>
      <c r="AK608" s="40" t="s">
        <v>316</v>
      </c>
      <c r="AL608" s="42" t="s">
        <v>50</v>
      </c>
      <c r="AM608" s="40" t="s">
        <v>51</v>
      </c>
      <c r="AN608" s="40"/>
    </row>
    <row r="609" customFormat="false" ht="30" hidden="false" customHeight="true" outlineLevel="0" collapsed="false">
      <c r="A609" s="38" t="s">
        <v>671</v>
      </c>
      <c r="B609" s="38" t="n">
        <v>53</v>
      </c>
      <c r="C609" s="32" t="n">
        <f aca="false">B609+IF(H609="IV",-0.2,IF(H609="IP",-0.1,IF(H609="IM",0.1,IF(H609="SC",0.2,IF(H609="IC (cerebral)",-0.3,0)))))</f>
        <v>52.9</v>
      </c>
      <c r="D609" s="33" t="n">
        <f aca="false">VALUE(MID(AJ609,1,FIND(" ",AJ609)))</f>
        <v>0.396</v>
      </c>
      <c r="E609" s="34" t="n">
        <f aca="false">IF(G609="LD50 (median)",1,IF(G609="LDLo (lowest)",0,IF(G609="LD",-1,"")))</f>
        <v>1</v>
      </c>
      <c r="F609" s="34" t="n">
        <f aca="false">IF(O609="🐀 Rat",1,IF(O609="🐭 Mouse",2,IF(O609="🐕 Dog",3,IF(O609="🐵 Monkey",5,IF(O609="🐈 Cat",4,IF(O609="🐇 Rabbit",6,IF(O609="🕊 Pigeon",7,IF(O609="🐹 Guinea Pig",8,IF(O609="🐔 Chicken",9,IF(O609="🐸 Frog",10,IF(O609="🍼 Mammal",10,0)))))))))))</f>
        <v>2</v>
      </c>
      <c r="G609" s="39" t="s">
        <v>47</v>
      </c>
      <c r="H609" s="39" t="s">
        <v>16</v>
      </c>
      <c r="I609" s="14" t="str">
        <f aca="false">IF(H609="IC",-0.3,"")</f>
        <v/>
      </c>
      <c r="J609" s="14" t="str">
        <f aca="false">IF(H609="IV",-0.2,"")</f>
        <v/>
      </c>
      <c r="K609" s="14" t="n">
        <f aca="false">IF(H609="IP",-0.1,"")</f>
        <v>-0.1</v>
      </c>
      <c r="L609" s="14" t="str">
        <f aca="false">IF(H609="IM",0.1,"")</f>
        <v/>
      </c>
      <c r="M609" s="14" t="str">
        <f aca="false">IF(H609="SC",0.2,"")</f>
        <v/>
      </c>
      <c r="N609" s="15" t="str">
        <f aca="false">IF(H609="???",0.2,"")</f>
        <v/>
      </c>
      <c r="O609" s="40" t="s">
        <v>22</v>
      </c>
      <c r="P609" s="17" t="str">
        <f aca="false">IF(SUM(Q609:AI609)&gt;0,"",IF(SUM(Q609:AI609)=0,IF(O609&gt;0,1,"")))</f>
        <v/>
      </c>
      <c r="Q609" s="16" t="n">
        <f aca="false">IF(O609="🐭 Mouse",2,"")</f>
        <v>2</v>
      </c>
      <c r="R609" s="16" t="str">
        <f aca="false">IF(O609="🕊 Pigeon",7,"")</f>
        <v/>
      </c>
      <c r="S609" s="16" t="str">
        <f aca="false">IF(O609="🐇 Rabbit",6,"")</f>
        <v/>
      </c>
      <c r="T609" s="16" t="str">
        <f aca="false">IF(O609="🍼 Mammal",16,"")</f>
        <v/>
      </c>
      <c r="U609" s="16" t="str">
        <f aca="false">IF(O609="🐀 Rat",1,"")</f>
        <v/>
      </c>
      <c r="V609" s="16" t="str">
        <f aca="false">IF(O609="🐕 Dog",3,"")</f>
        <v/>
      </c>
      <c r="W609" s="16" t="str">
        <f aca="false">IF(O609="🐹 Guinea Pig",8,"")</f>
        <v/>
      </c>
      <c r="X609" s="16" t="str">
        <f aca="false">IF(O609="🐔 Chicken",9,"")</f>
        <v/>
      </c>
      <c r="Y609" s="16" t="str">
        <f aca="false">IF(O609="🐵 Monkey",5,"")</f>
        <v/>
      </c>
      <c r="Z609" s="16" t="str">
        <f aca="false">IF(O609="🐸 Frog",10,"")</f>
        <v/>
      </c>
      <c r="AA609" s="16" t="str">
        <f aca="false">IF(O609="🐈 Cat",4,"")</f>
        <v/>
      </c>
      <c r="AB609" s="16" t="str">
        <f aca="false">IF(O609="Gecko",15,"")</f>
        <v/>
      </c>
      <c r="AC609" s="16" t="str">
        <f aca="false">IF(O609="Skink",14,"")</f>
        <v/>
      </c>
      <c r="AD609" s="16" t="str">
        <f aca="false">IF(O609="🐄 Cattle",17,"")</f>
        <v/>
      </c>
      <c r="AE609" s="16" t="str">
        <f aca="false">IF(O609="🐷 Pig",19,"")</f>
        <v/>
      </c>
      <c r="AF609" s="16" t="str">
        <f aca="false">IF(O609="Squirrel",11,"")</f>
        <v/>
      </c>
      <c r="AG609" s="16" t="str">
        <f aca="false">IF(O609="🐝 Honey Bee",20,"")</f>
        <v/>
      </c>
      <c r="AH609" s="16" t="str">
        <f aca="false">IF(O609="🦆 Duck",12,"")</f>
        <v/>
      </c>
      <c r="AI609" s="16" t="str">
        <f aca="false">IF(O609="🐦 Bird",13,"")</f>
        <v/>
      </c>
      <c r="AJ609" s="41" t="s">
        <v>685</v>
      </c>
      <c r="AK609" s="40" t="s">
        <v>589</v>
      </c>
      <c r="AL609" s="42" t="s">
        <v>50</v>
      </c>
      <c r="AM609" s="40" t="s">
        <v>51</v>
      </c>
      <c r="AN609" s="40"/>
    </row>
    <row r="610" customFormat="false" ht="30" hidden="false" customHeight="true" outlineLevel="0" collapsed="false">
      <c r="A610" s="38" t="s">
        <v>671</v>
      </c>
      <c r="B610" s="38" t="n">
        <v>53</v>
      </c>
      <c r="C610" s="32" t="n">
        <f aca="false">B610+IF(H610="IV",-0.2,IF(H610="IP",-0.1,IF(H610="IM",0.1,IF(H610="SC",0.2,IF(H610="IC (cerebral)",-0.3,0)))))</f>
        <v>53.2</v>
      </c>
      <c r="D610" s="33" t="n">
        <f aca="false">VALUE(MID(AJ610,1,FIND(" ",AJ610)))</f>
        <v>0.4</v>
      </c>
      <c r="E610" s="34" t="n">
        <f aca="false">IF(G610="LD50 (median)",1,IF(G610="LDLo (lowest)",0,IF(G610="LD",-1,"")))</f>
        <v>1</v>
      </c>
      <c r="F610" s="34" t="n">
        <f aca="false">IF(O610="🐀 Rat",1,IF(O610="🐭 Mouse",2,IF(O610="🐕 Dog",3,IF(O610="🐵 Monkey",5,IF(O610="🐈 Cat",4,IF(O610="🐇 Rabbit",6,IF(O610="🕊 Pigeon",7,IF(O610="🐹 Guinea Pig",8,IF(O610="🐔 Chicken",9,IF(O610="🐸 Frog",10,IF(O610="🍼 Mammal",10,0)))))))))))</f>
        <v>2</v>
      </c>
      <c r="G610" s="39" t="s">
        <v>47</v>
      </c>
      <c r="H610" s="39" t="s">
        <v>18</v>
      </c>
      <c r="I610" s="14" t="str">
        <f aca="false">IF(H610="IC",-0.3,"")</f>
        <v/>
      </c>
      <c r="J610" s="14" t="str">
        <f aca="false">IF(H610="IV",-0.2,"")</f>
        <v/>
      </c>
      <c r="K610" s="14" t="str">
        <f aca="false">IF(H610="IP",-0.1,"")</f>
        <v/>
      </c>
      <c r="L610" s="14" t="str">
        <f aca="false">IF(H610="IM",0.1,"")</f>
        <v/>
      </c>
      <c r="M610" s="14" t="n">
        <f aca="false">IF(H610="SC",0.2,"")</f>
        <v>0.2</v>
      </c>
      <c r="N610" s="15" t="str">
        <f aca="false">IF(H610="???",0.2,"")</f>
        <v/>
      </c>
      <c r="O610" s="40" t="s">
        <v>22</v>
      </c>
      <c r="P610" s="17" t="str">
        <f aca="false">IF(SUM(Q610:AI610)&gt;0,"",IF(SUM(Q610:AI610)=0,IF(O610&gt;0,1,"")))</f>
        <v/>
      </c>
      <c r="Q610" s="16" t="n">
        <f aca="false">IF(O610="🐭 Mouse",2,"")</f>
        <v>2</v>
      </c>
      <c r="R610" s="16" t="str">
        <f aca="false">IF(O610="🕊 Pigeon",7,"")</f>
        <v/>
      </c>
      <c r="S610" s="16" t="str">
        <f aca="false">IF(O610="🐇 Rabbit",6,"")</f>
        <v/>
      </c>
      <c r="T610" s="16" t="str">
        <f aca="false">IF(O610="🍼 Mammal",16,"")</f>
        <v/>
      </c>
      <c r="U610" s="16" t="str">
        <f aca="false">IF(O610="🐀 Rat",1,"")</f>
        <v/>
      </c>
      <c r="V610" s="16" t="str">
        <f aca="false">IF(O610="🐕 Dog",3,"")</f>
        <v/>
      </c>
      <c r="W610" s="16" t="str">
        <f aca="false">IF(O610="🐹 Guinea Pig",8,"")</f>
        <v/>
      </c>
      <c r="X610" s="16" t="str">
        <f aca="false">IF(O610="🐔 Chicken",9,"")</f>
        <v/>
      </c>
      <c r="Y610" s="16" t="str">
        <f aca="false">IF(O610="🐵 Monkey",5,"")</f>
        <v/>
      </c>
      <c r="Z610" s="16" t="str">
        <f aca="false">IF(O610="🐸 Frog",10,"")</f>
        <v/>
      </c>
      <c r="AA610" s="16" t="str">
        <f aca="false">IF(O610="🐈 Cat",4,"")</f>
        <v/>
      </c>
      <c r="AB610" s="16" t="str">
        <f aca="false">IF(O610="Gecko",15,"")</f>
        <v/>
      </c>
      <c r="AC610" s="16" t="str">
        <f aca="false">IF(O610="Skink",14,"")</f>
        <v/>
      </c>
      <c r="AD610" s="16" t="str">
        <f aca="false">IF(O610="🐄 Cattle",17,"")</f>
        <v/>
      </c>
      <c r="AE610" s="16" t="str">
        <f aca="false">IF(O610="🐷 Pig",19,"")</f>
        <v/>
      </c>
      <c r="AF610" s="16" t="str">
        <f aca="false">IF(O610="Squirrel",11,"")</f>
        <v/>
      </c>
      <c r="AG610" s="16" t="str">
        <f aca="false">IF(O610="🐝 Honey Bee",20,"")</f>
        <v/>
      </c>
      <c r="AH610" s="16" t="str">
        <f aca="false">IF(O610="🦆 Duck",12,"")</f>
        <v/>
      </c>
      <c r="AI610" s="16" t="str">
        <f aca="false">IF(O610="🐦 Bird",13,"")</f>
        <v/>
      </c>
      <c r="AJ610" s="41" t="s">
        <v>198</v>
      </c>
      <c r="AK610" s="40" t="s">
        <v>221</v>
      </c>
      <c r="AL610" s="42" t="s">
        <v>50</v>
      </c>
      <c r="AM610" s="40" t="s">
        <v>51</v>
      </c>
      <c r="AN610" s="40"/>
    </row>
    <row r="611" customFormat="false" ht="30" hidden="false" customHeight="true" outlineLevel="0" collapsed="false">
      <c r="A611" s="38" t="s">
        <v>671</v>
      </c>
      <c r="B611" s="38" t="n">
        <v>53</v>
      </c>
      <c r="C611" s="32" t="n">
        <f aca="false">B611+IF(H611="IV",-0.2,IF(H611="IP",-0.1,IF(H611="IM",0.1,IF(H611="SC",0.2,IF(H611="IC (cerebral)",-0.3,0)))))</f>
        <v>53.2</v>
      </c>
      <c r="D611" s="33" t="n">
        <f aca="false">VALUE(MID(AJ611,1,FIND(" ",AJ611)))</f>
        <v>0.4</v>
      </c>
      <c r="E611" s="34" t="n">
        <f aca="false">IF(G611="LD50 (median)",1,IF(G611="LDLo (lowest)",0,IF(G611="LD",-1,"")))</f>
        <v>0</v>
      </c>
      <c r="F611" s="34" t="n">
        <f aca="false">IF(O611="🐀 Rat",1,IF(O611="🐭 Mouse",2,IF(O611="🐕 Dog",3,IF(O611="🐵 Monkey",5,IF(O611="🐈 Cat",4,IF(O611="🐇 Rabbit",6,IF(O611="🕊 Pigeon",7,IF(O611="🐹 Guinea Pig",8,IF(O611="🐔 Chicken",9,IF(O611="🐸 Frog",10,IF(O611="🍼 Mammal",10,0)))))))))))</f>
        <v>1</v>
      </c>
      <c r="G611" s="39" t="s">
        <v>53</v>
      </c>
      <c r="H611" s="39" t="s">
        <v>18</v>
      </c>
      <c r="I611" s="14" t="str">
        <f aca="false">IF(H611="IC",-0.3,"")</f>
        <v/>
      </c>
      <c r="J611" s="14" t="str">
        <f aca="false">IF(H611="IV",-0.2,"")</f>
        <v/>
      </c>
      <c r="K611" s="14" t="str">
        <f aca="false">IF(H611="IP",-0.1,"")</f>
        <v/>
      </c>
      <c r="L611" s="14" t="str">
        <f aca="false">IF(H611="IM",0.1,"")</f>
        <v/>
      </c>
      <c r="M611" s="14" t="n">
        <f aca="false">IF(H611="SC",0.2,"")</f>
        <v>0.2</v>
      </c>
      <c r="N611" s="15" t="str">
        <f aca="false">IF(H611="???",0.2,"")</f>
        <v/>
      </c>
      <c r="O611" s="40" t="s">
        <v>26</v>
      </c>
      <c r="P611" s="17" t="str">
        <f aca="false">IF(SUM(Q611:AI611)&gt;0,"",IF(SUM(Q611:AI611)=0,IF(O611&gt;0,1,"")))</f>
        <v/>
      </c>
      <c r="Q611" s="16" t="str">
        <f aca="false">IF(O611="🐭 Mouse",2,"")</f>
        <v/>
      </c>
      <c r="R611" s="16" t="str">
        <f aca="false">IF(O611="🕊 Pigeon",7,"")</f>
        <v/>
      </c>
      <c r="S611" s="16" t="str">
        <f aca="false">IF(O611="🐇 Rabbit",6,"")</f>
        <v/>
      </c>
      <c r="T611" s="16" t="str">
        <f aca="false">IF(O611="🍼 Mammal",16,"")</f>
        <v/>
      </c>
      <c r="U611" s="16" t="n">
        <f aca="false">IF(O611="🐀 Rat",1,"")</f>
        <v>1</v>
      </c>
      <c r="V611" s="16" t="str">
        <f aca="false">IF(O611="🐕 Dog",3,"")</f>
        <v/>
      </c>
      <c r="W611" s="16" t="str">
        <f aca="false">IF(O611="🐹 Guinea Pig",8,"")</f>
        <v/>
      </c>
      <c r="X611" s="16" t="str">
        <f aca="false">IF(O611="🐔 Chicken",9,"")</f>
        <v/>
      </c>
      <c r="Y611" s="16" t="str">
        <f aca="false">IF(O611="🐵 Monkey",5,"")</f>
        <v/>
      </c>
      <c r="Z611" s="16" t="str">
        <f aca="false">IF(O611="🐸 Frog",10,"")</f>
        <v/>
      </c>
      <c r="AA611" s="16" t="str">
        <f aca="false">IF(O611="🐈 Cat",4,"")</f>
        <v/>
      </c>
      <c r="AB611" s="16" t="str">
        <f aca="false">IF(O611="Gecko",15,"")</f>
        <v/>
      </c>
      <c r="AC611" s="16" t="str">
        <f aca="false">IF(O611="Skink",14,"")</f>
        <v/>
      </c>
      <c r="AD611" s="16" t="str">
        <f aca="false">IF(O611="🐄 Cattle",17,"")</f>
        <v/>
      </c>
      <c r="AE611" s="16" t="str">
        <f aca="false">IF(O611="🐷 Pig",19,"")</f>
        <v/>
      </c>
      <c r="AF611" s="16" t="str">
        <f aca="false">IF(O611="Squirrel",11,"")</f>
        <v/>
      </c>
      <c r="AG611" s="16" t="str">
        <f aca="false">IF(O611="🐝 Honey Bee",20,"")</f>
        <v/>
      </c>
      <c r="AH611" s="16" t="str">
        <f aca="false">IF(O611="🦆 Duck",12,"")</f>
        <v/>
      </c>
      <c r="AI611" s="16" t="str">
        <f aca="false">IF(O611="🐦 Bird",13,"")</f>
        <v/>
      </c>
      <c r="AJ611" s="41" t="s">
        <v>198</v>
      </c>
      <c r="AK611" s="40" t="s">
        <v>681</v>
      </c>
      <c r="AL611" s="42" t="s">
        <v>50</v>
      </c>
      <c r="AM611" s="40" t="s">
        <v>51</v>
      </c>
      <c r="AN611" s="40"/>
    </row>
    <row r="612" customFormat="false" ht="15" hidden="false" customHeight="true" outlineLevel="0" collapsed="false">
      <c r="A612" s="38" t="s">
        <v>671</v>
      </c>
      <c r="B612" s="38" t="n">
        <v>53</v>
      </c>
      <c r="C612" s="32" t="n">
        <f aca="false">B612+IF(H612="IV",-0.2,IF(H612="IP",-0.1,IF(H612="IM",0.1,IF(H612="SC",0.2,IF(H612="IC (cerebral)",-0.3,0)))))</f>
        <v>53.2</v>
      </c>
      <c r="D612" s="33" t="n">
        <f aca="false">VALUE(MID(AJ612,1,FIND(" ",AJ612)))</f>
        <v>0.5</v>
      </c>
      <c r="E612" s="34" t="n">
        <f aca="false">IF(G612="LD50 (median)",1,IF(G612="LDLo (lowest)",0,IF(G612="LD",-1,"")))</f>
        <v>0</v>
      </c>
      <c r="F612" s="34" t="n">
        <f aca="false">IF(O612="🐀 Rat",1,IF(O612="🐭 Mouse",2,IF(O612="🐕 Dog",3,IF(O612="🐵 Monkey",5,IF(O612="🐈 Cat",4,IF(O612="🐇 Rabbit",6,IF(O612="🕊 Pigeon",7,IF(O612="🐹 Guinea Pig",8,IF(O612="🐔 Chicken",9,IF(O612="🐸 Frog",10,IF(O612="🍼 Mammal",10,0)))))))))))</f>
        <v>9</v>
      </c>
      <c r="G612" s="39" t="s">
        <v>53</v>
      </c>
      <c r="H612" s="39" t="s">
        <v>18</v>
      </c>
      <c r="I612" s="14" t="str">
        <f aca="false">IF(H612="IC",-0.3,"")</f>
        <v/>
      </c>
      <c r="J612" s="14" t="str">
        <f aca="false">IF(H612="IV",-0.2,"")</f>
        <v/>
      </c>
      <c r="K612" s="14" t="str">
        <f aca="false">IF(H612="IP",-0.1,"")</f>
        <v/>
      </c>
      <c r="L612" s="14" t="str">
        <f aca="false">IF(H612="IM",0.1,"")</f>
        <v/>
      </c>
      <c r="M612" s="14" t="n">
        <f aca="false">IF(H612="SC",0.2,"")</f>
        <v>0.2</v>
      </c>
      <c r="N612" s="15" t="str">
        <f aca="false">IF(H612="???",0.2,"")</f>
        <v/>
      </c>
      <c r="O612" s="40" t="s">
        <v>29</v>
      </c>
      <c r="P612" s="17" t="str">
        <f aca="false">IF(SUM(Q612:AI612)&gt;0,"",IF(SUM(Q612:AI612)=0,IF(O612&gt;0,1,"")))</f>
        <v/>
      </c>
      <c r="Q612" s="16" t="str">
        <f aca="false">IF(O612="🐭 Mouse",2,"")</f>
        <v/>
      </c>
      <c r="R612" s="16" t="str">
        <f aca="false">IF(O612="🕊 Pigeon",7,"")</f>
        <v/>
      </c>
      <c r="S612" s="16" t="str">
        <f aca="false">IF(O612="🐇 Rabbit",6,"")</f>
        <v/>
      </c>
      <c r="T612" s="16" t="str">
        <f aca="false">IF(O612="🍼 Mammal",16,"")</f>
        <v/>
      </c>
      <c r="U612" s="16" t="str">
        <f aca="false">IF(O612="🐀 Rat",1,"")</f>
        <v/>
      </c>
      <c r="V612" s="16" t="str">
        <f aca="false">IF(O612="🐕 Dog",3,"")</f>
        <v/>
      </c>
      <c r="W612" s="16" t="str">
        <f aca="false">IF(O612="🐹 Guinea Pig",8,"")</f>
        <v/>
      </c>
      <c r="X612" s="16" t="n">
        <f aca="false">IF(O612="🐔 Chicken",9,"")</f>
        <v>9</v>
      </c>
      <c r="Y612" s="16" t="str">
        <f aca="false">IF(O612="🐵 Monkey",5,"")</f>
        <v/>
      </c>
      <c r="Z612" s="16" t="str">
        <f aca="false">IF(O612="🐸 Frog",10,"")</f>
        <v/>
      </c>
      <c r="AA612" s="16" t="str">
        <f aca="false">IF(O612="🐈 Cat",4,"")</f>
        <v/>
      </c>
      <c r="AB612" s="16" t="str">
        <f aca="false">IF(O612="Gecko",15,"")</f>
        <v/>
      </c>
      <c r="AC612" s="16" t="str">
        <f aca="false">IF(O612="Skink",14,"")</f>
        <v/>
      </c>
      <c r="AD612" s="16" t="str">
        <f aca="false">IF(O612="🐄 Cattle",17,"")</f>
        <v/>
      </c>
      <c r="AE612" s="16" t="str">
        <f aca="false">IF(O612="🐷 Pig",19,"")</f>
        <v/>
      </c>
      <c r="AF612" s="16" t="str">
        <f aca="false">IF(O612="Squirrel",11,"")</f>
        <v/>
      </c>
      <c r="AG612" s="16" t="str">
        <f aca="false">IF(O612="🐝 Honey Bee",20,"")</f>
        <v/>
      </c>
      <c r="AH612" s="16" t="str">
        <f aca="false">IF(O612="🦆 Duck",12,"")</f>
        <v/>
      </c>
      <c r="AI612" s="16" t="str">
        <f aca="false">IF(O612="🐦 Bird",13,"")</f>
        <v/>
      </c>
      <c r="AJ612" s="41" t="s">
        <v>66</v>
      </c>
      <c r="AK612" s="40" t="s">
        <v>139</v>
      </c>
      <c r="AL612" s="42" t="s">
        <v>50</v>
      </c>
      <c r="AM612" s="40" t="s">
        <v>51</v>
      </c>
      <c r="AN612" s="40"/>
    </row>
    <row r="613" customFormat="false" ht="15" hidden="false" customHeight="true" outlineLevel="0" collapsed="false">
      <c r="A613" s="38" t="s">
        <v>671</v>
      </c>
      <c r="B613" s="38" t="n">
        <v>53</v>
      </c>
      <c r="C613" s="32" t="n">
        <f aca="false">B613+IF(H613="IV",-0.2,IF(H613="IP",-0.1,IF(H613="IM",0.1,IF(H613="SC",0.2,IF(H613="IC (cerebral)",-0.3,0)))))</f>
        <v>52.8</v>
      </c>
      <c r="D613" s="33" t="n">
        <f aca="false">VALUE(MID(AJ613,1,FIND(" ",AJ613)))</f>
        <v>0.5</v>
      </c>
      <c r="E613" s="34" t="n">
        <f aca="false">IF(G613="LD50 (median)",1,IF(G613="LDLo (lowest)",0,IF(G613="LD",-1,"")))</f>
        <v>0</v>
      </c>
      <c r="F613" s="34" t="n">
        <f aca="false">IF(O613="🐀 Rat",1,IF(O613="🐭 Mouse",2,IF(O613="🐕 Dog",3,IF(O613="🐵 Monkey",5,IF(O613="🐈 Cat",4,IF(O613="🐇 Rabbit",6,IF(O613="🕊 Pigeon",7,IF(O613="🐹 Guinea Pig",8,IF(O613="🐔 Chicken",9,IF(O613="🐸 Frog",10,IF(O613="🍼 Mammal",10,0)))))))))))</f>
        <v>3</v>
      </c>
      <c r="G613" s="39" t="s">
        <v>53</v>
      </c>
      <c r="H613" s="39" t="s">
        <v>15</v>
      </c>
      <c r="I613" s="14" t="str">
        <f aca="false">IF(H613="IC",-0.3,"")</f>
        <v/>
      </c>
      <c r="J613" s="14" t="n">
        <f aca="false">IF(H613="IV",-0.2,"")</f>
        <v>-0.2</v>
      </c>
      <c r="K613" s="14" t="str">
        <f aca="false">IF(H613="IP",-0.1,"")</f>
        <v/>
      </c>
      <c r="L613" s="14" t="str">
        <f aca="false">IF(H613="IM",0.1,"")</f>
        <v/>
      </c>
      <c r="M613" s="14" t="str">
        <f aca="false">IF(H613="SC",0.2,"")</f>
        <v/>
      </c>
      <c r="N613" s="15" t="str">
        <f aca="false">IF(H613="???",0.2,"")</f>
        <v/>
      </c>
      <c r="O613" s="40" t="s">
        <v>27</v>
      </c>
      <c r="P613" s="17" t="str">
        <f aca="false">IF(SUM(Q613:AI613)&gt;0,"",IF(SUM(Q613:AI613)=0,IF(O613&gt;0,1,"")))</f>
        <v/>
      </c>
      <c r="Q613" s="16" t="str">
        <f aca="false">IF(O613="🐭 Mouse",2,"")</f>
        <v/>
      </c>
      <c r="R613" s="16" t="str">
        <f aca="false">IF(O613="🕊 Pigeon",7,"")</f>
        <v/>
      </c>
      <c r="S613" s="16" t="str">
        <f aca="false">IF(O613="🐇 Rabbit",6,"")</f>
        <v/>
      </c>
      <c r="T613" s="16" t="str">
        <f aca="false">IF(O613="🍼 Mammal",16,"")</f>
        <v/>
      </c>
      <c r="U613" s="16" t="str">
        <f aca="false">IF(O613="🐀 Rat",1,"")</f>
        <v/>
      </c>
      <c r="V613" s="16" t="n">
        <f aca="false">IF(O613="🐕 Dog",3,"")</f>
        <v>3</v>
      </c>
      <c r="W613" s="16" t="str">
        <f aca="false">IF(O613="🐹 Guinea Pig",8,"")</f>
        <v/>
      </c>
      <c r="X613" s="16" t="str">
        <f aca="false">IF(O613="🐔 Chicken",9,"")</f>
        <v/>
      </c>
      <c r="Y613" s="16" t="str">
        <f aca="false">IF(O613="🐵 Monkey",5,"")</f>
        <v/>
      </c>
      <c r="Z613" s="16" t="str">
        <f aca="false">IF(O613="🐸 Frog",10,"")</f>
        <v/>
      </c>
      <c r="AA613" s="16" t="str">
        <f aca="false">IF(O613="🐈 Cat",4,"")</f>
        <v/>
      </c>
      <c r="AB613" s="16" t="str">
        <f aca="false">IF(O613="Gecko",15,"")</f>
        <v/>
      </c>
      <c r="AC613" s="16" t="str">
        <f aca="false">IF(O613="Skink",14,"")</f>
        <v/>
      </c>
      <c r="AD613" s="16" t="str">
        <f aca="false">IF(O613="🐄 Cattle",17,"")</f>
        <v/>
      </c>
      <c r="AE613" s="16" t="str">
        <f aca="false">IF(O613="🐷 Pig",19,"")</f>
        <v/>
      </c>
      <c r="AF613" s="16" t="str">
        <f aca="false">IF(O613="Squirrel",11,"")</f>
        <v/>
      </c>
      <c r="AG613" s="16" t="str">
        <f aca="false">IF(O613="🐝 Honey Bee",20,"")</f>
        <v/>
      </c>
      <c r="AH613" s="16" t="str">
        <f aca="false">IF(O613="🦆 Duck",12,"")</f>
        <v/>
      </c>
      <c r="AI613" s="16" t="str">
        <f aca="false">IF(O613="🐦 Bird",13,"")</f>
        <v/>
      </c>
      <c r="AJ613" s="41" t="s">
        <v>66</v>
      </c>
      <c r="AK613" s="40" t="s">
        <v>139</v>
      </c>
      <c r="AL613" s="42" t="s">
        <v>50</v>
      </c>
      <c r="AM613" s="40" t="s">
        <v>51</v>
      </c>
      <c r="AN613" s="40"/>
    </row>
    <row r="614" customFormat="false" ht="15" hidden="false" customHeight="true" outlineLevel="0" collapsed="false">
      <c r="A614" s="38" t="s">
        <v>671</v>
      </c>
      <c r="B614" s="38" t="n">
        <v>53</v>
      </c>
      <c r="C614" s="32" t="n">
        <f aca="false">B614+IF(H614="IV",-0.2,IF(H614="IP",-0.1,IF(H614="IM",0.1,IF(H614="SC",0.2,IF(H614="IC (cerebral)",-0.3,0)))))</f>
        <v>52.8</v>
      </c>
      <c r="D614" s="33" t="n">
        <f aca="false">VALUE(MID(AJ614,1,FIND(" ",AJ614)))</f>
        <v>0.9</v>
      </c>
      <c r="E614" s="34" t="n">
        <f aca="false">IF(G614="LD50 (median)",1,IF(G614="LDLo (lowest)",0,IF(G614="LD",-1,"")))</f>
        <v>0</v>
      </c>
      <c r="F614" s="34" t="n">
        <f aca="false">IF(O614="🐀 Rat",1,IF(O614="🐭 Mouse",2,IF(O614="🐕 Dog",3,IF(O614="🐵 Monkey",5,IF(O614="🐈 Cat",4,IF(O614="🐇 Rabbit",6,IF(O614="🕊 Pigeon",7,IF(O614="🐹 Guinea Pig",8,IF(O614="🐔 Chicken",9,IF(O614="🐸 Frog",10,IF(O614="🍼 Mammal",10,0)))))))))))</f>
        <v>1</v>
      </c>
      <c r="G614" s="39" t="s">
        <v>53</v>
      </c>
      <c r="H614" s="39" t="s">
        <v>15</v>
      </c>
      <c r="I614" s="14" t="str">
        <f aca="false">IF(H614="IC",-0.3,"")</f>
        <v/>
      </c>
      <c r="J614" s="14" t="n">
        <f aca="false">IF(H614="IV",-0.2,"")</f>
        <v>-0.2</v>
      </c>
      <c r="K614" s="14" t="str">
        <f aca="false">IF(H614="IP",-0.1,"")</f>
        <v/>
      </c>
      <c r="L614" s="14" t="str">
        <f aca="false">IF(H614="IM",0.1,"")</f>
        <v/>
      </c>
      <c r="M614" s="14" t="str">
        <f aca="false">IF(H614="SC",0.2,"")</f>
        <v/>
      </c>
      <c r="N614" s="15" t="str">
        <f aca="false">IF(H614="???",0.2,"")</f>
        <v/>
      </c>
      <c r="O614" s="40" t="s">
        <v>26</v>
      </c>
      <c r="P614" s="17" t="str">
        <f aca="false">IF(SUM(Q614:AI614)&gt;0,"",IF(SUM(Q614:AI614)=0,IF(O614&gt;0,1,"")))</f>
        <v/>
      </c>
      <c r="Q614" s="16" t="str">
        <f aca="false">IF(O614="🐭 Mouse",2,"")</f>
        <v/>
      </c>
      <c r="R614" s="16" t="str">
        <f aca="false">IF(O614="🕊 Pigeon",7,"")</f>
        <v/>
      </c>
      <c r="S614" s="16" t="str">
        <f aca="false">IF(O614="🐇 Rabbit",6,"")</f>
        <v/>
      </c>
      <c r="T614" s="16" t="str">
        <f aca="false">IF(O614="🍼 Mammal",16,"")</f>
        <v/>
      </c>
      <c r="U614" s="16" t="n">
        <f aca="false">IF(O614="🐀 Rat",1,"")</f>
        <v>1</v>
      </c>
      <c r="V614" s="16" t="str">
        <f aca="false">IF(O614="🐕 Dog",3,"")</f>
        <v/>
      </c>
      <c r="W614" s="16" t="str">
        <f aca="false">IF(O614="🐹 Guinea Pig",8,"")</f>
        <v/>
      </c>
      <c r="X614" s="16" t="str">
        <f aca="false">IF(O614="🐔 Chicken",9,"")</f>
        <v/>
      </c>
      <c r="Y614" s="16" t="str">
        <f aca="false">IF(O614="🐵 Monkey",5,"")</f>
        <v/>
      </c>
      <c r="Z614" s="16" t="str">
        <f aca="false">IF(O614="🐸 Frog",10,"")</f>
        <v/>
      </c>
      <c r="AA614" s="16" t="str">
        <f aca="false">IF(O614="🐈 Cat",4,"")</f>
        <v/>
      </c>
      <c r="AB614" s="16" t="str">
        <f aca="false">IF(O614="Gecko",15,"")</f>
        <v/>
      </c>
      <c r="AC614" s="16" t="str">
        <f aca="false">IF(O614="Skink",14,"")</f>
        <v/>
      </c>
      <c r="AD614" s="16" t="str">
        <f aca="false">IF(O614="🐄 Cattle",17,"")</f>
        <v/>
      </c>
      <c r="AE614" s="16" t="str">
        <f aca="false">IF(O614="🐷 Pig",19,"")</f>
        <v/>
      </c>
      <c r="AF614" s="16" t="str">
        <f aca="false">IF(O614="Squirrel",11,"")</f>
        <v/>
      </c>
      <c r="AG614" s="16" t="str">
        <f aca="false">IF(O614="🐝 Honey Bee",20,"")</f>
        <v/>
      </c>
      <c r="AH614" s="16" t="str">
        <f aca="false">IF(O614="🦆 Duck",12,"")</f>
        <v/>
      </c>
      <c r="AI614" s="16" t="str">
        <f aca="false">IF(O614="🐦 Bird",13,"")</f>
        <v/>
      </c>
      <c r="AJ614" s="41" t="s">
        <v>686</v>
      </c>
      <c r="AK614" s="40" t="s">
        <v>181</v>
      </c>
      <c r="AL614" s="42" t="s">
        <v>50</v>
      </c>
      <c r="AM614" s="40" t="s">
        <v>51</v>
      </c>
      <c r="AN614" s="40"/>
    </row>
    <row r="615" customFormat="false" ht="15" hidden="false" customHeight="true" outlineLevel="0" collapsed="false">
      <c r="A615" s="38" t="s">
        <v>671</v>
      </c>
      <c r="B615" s="38" t="n">
        <v>53</v>
      </c>
      <c r="C615" s="32" t="n">
        <f aca="false">B615+IF(H615="IV",-0.2,IF(H615="IP",-0.1,IF(H615="IM",0.1,IF(H615="SC",0.2,IF(H615="IC (cerebral)",-0.3,0)))))</f>
        <v>53.1</v>
      </c>
      <c r="D615" s="33" t="n">
        <f aca="false">VALUE(MID(AJ615,1,FIND(" ",AJ615)))</f>
        <v>1</v>
      </c>
      <c r="E615" s="34" t="n">
        <f aca="false">IF(G615="LD50 (median)",1,IF(G615="LDLo (lowest)",0,IF(G615="LD",-1,"")))</f>
        <v>0</v>
      </c>
      <c r="F615" s="34" t="n">
        <f aca="false">IF(O615="🐀 Rat",1,IF(O615="🐭 Mouse",2,IF(O615="🐕 Dog",3,IF(O615="🐵 Monkey",5,IF(O615="🐈 Cat",4,IF(O615="🐇 Rabbit",6,IF(O615="🕊 Pigeon",7,IF(O615="🐹 Guinea Pig",8,IF(O615="🐔 Chicken",9,IF(O615="🐸 Frog",10,IF(O615="🍼 Mammal",10,0)))))))))))</f>
        <v>6</v>
      </c>
      <c r="G615" s="39" t="s">
        <v>53</v>
      </c>
      <c r="H615" s="39" t="s">
        <v>17</v>
      </c>
      <c r="I615" s="14" t="str">
        <f aca="false">IF(H615="IC",-0.3,"")</f>
        <v/>
      </c>
      <c r="J615" s="14" t="str">
        <f aca="false">IF(H615="IV",-0.2,"")</f>
        <v/>
      </c>
      <c r="K615" s="14" t="str">
        <f aca="false">IF(H615="IP",-0.1,"")</f>
        <v/>
      </c>
      <c r="L615" s="14" t="n">
        <f aca="false">IF(H615="IM",0.1,"")</f>
        <v>0.1</v>
      </c>
      <c r="M615" s="14" t="str">
        <f aca="false">IF(H615="SC",0.2,"")</f>
        <v/>
      </c>
      <c r="N615" s="15" t="str">
        <f aca="false">IF(H615="???",0.2,"")</f>
        <v/>
      </c>
      <c r="O615" s="40" t="s">
        <v>24</v>
      </c>
      <c r="P615" s="17" t="str">
        <f aca="false">IF(SUM(Q615:AI615)&gt;0,"",IF(SUM(Q615:AI615)=0,IF(O615&gt;0,1,"")))</f>
        <v/>
      </c>
      <c r="Q615" s="16" t="str">
        <f aca="false">IF(O615="🐭 Mouse",2,"")</f>
        <v/>
      </c>
      <c r="R615" s="16" t="str">
        <f aca="false">IF(O615="🕊 Pigeon",7,"")</f>
        <v/>
      </c>
      <c r="S615" s="16" t="n">
        <f aca="false">IF(O615="🐇 Rabbit",6,"")</f>
        <v>6</v>
      </c>
      <c r="T615" s="16" t="str">
        <f aca="false">IF(O615="🍼 Mammal",16,"")</f>
        <v/>
      </c>
      <c r="U615" s="16" t="str">
        <f aca="false">IF(O615="🐀 Rat",1,"")</f>
        <v/>
      </c>
      <c r="V615" s="16" t="str">
        <f aca="false">IF(O615="🐕 Dog",3,"")</f>
        <v/>
      </c>
      <c r="W615" s="16" t="str">
        <f aca="false">IF(O615="🐹 Guinea Pig",8,"")</f>
        <v/>
      </c>
      <c r="X615" s="16" t="str">
        <f aca="false">IF(O615="🐔 Chicken",9,"")</f>
        <v/>
      </c>
      <c r="Y615" s="16" t="str">
        <f aca="false">IF(O615="🐵 Monkey",5,"")</f>
        <v/>
      </c>
      <c r="Z615" s="16" t="str">
        <f aca="false">IF(O615="🐸 Frog",10,"")</f>
        <v/>
      </c>
      <c r="AA615" s="16" t="str">
        <f aca="false">IF(O615="🐈 Cat",4,"")</f>
        <v/>
      </c>
      <c r="AB615" s="16" t="str">
        <f aca="false">IF(O615="Gecko",15,"")</f>
        <v/>
      </c>
      <c r="AC615" s="16" t="str">
        <f aca="false">IF(O615="Skink",14,"")</f>
        <v/>
      </c>
      <c r="AD615" s="16" t="str">
        <f aca="false">IF(O615="🐄 Cattle",17,"")</f>
        <v/>
      </c>
      <c r="AE615" s="16" t="str">
        <f aca="false">IF(O615="🐷 Pig",19,"")</f>
        <v/>
      </c>
      <c r="AF615" s="16" t="str">
        <f aca="false">IF(O615="Squirrel",11,"")</f>
        <v/>
      </c>
      <c r="AG615" s="16" t="str">
        <f aca="false">IF(O615="🐝 Honey Bee",20,"")</f>
        <v/>
      </c>
      <c r="AH615" s="16" t="str">
        <f aca="false">IF(O615="🦆 Duck",12,"")</f>
        <v/>
      </c>
      <c r="AI615" s="16" t="str">
        <f aca="false">IF(O615="🐦 Bird",13,"")</f>
        <v/>
      </c>
      <c r="AJ615" s="41" t="s">
        <v>129</v>
      </c>
      <c r="AK615" s="40" t="s">
        <v>687</v>
      </c>
      <c r="AL615" s="42" t="s">
        <v>50</v>
      </c>
      <c r="AM615" s="40" t="s">
        <v>51</v>
      </c>
      <c r="AN615" s="40"/>
    </row>
    <row r="616" customFormat="false" ht="15" hidden="false" customHeight="true" outlineLevel="0" collapsed="false">
      <c r="A616" s="38" t="s">
        <v>671</v>
      </c>
      <c r="B616" s="38" t="n">
        <v>53</v>
      </c>
      <c r="C616" s="32" t="n">
        <f aca="false">B616+IF(H616="IV",-0.2,IF(H616="IP",-0.1,IF(H616="IM",0.1,IF(H616="SC",0.2,IF(H616="IC (cerebral)",-0.3,0)))))</f>
        <v>53.2</v>
      </c>
      <c r="D616" s="33" t="n">
        <f aca="false">VALUE(MID(AJ616,1,FIND(" ",AJ616)))</f>
        <v>1.25</v>
      </c>
      <c r="E616" s="34" t="n">
        <f aca="false">IF(G616="LD50 (median)",1,IF(G616="LDLo (lowest)",0,IF(G616="LD",-1,"")))</f>
        <v>0</v>
      </c>
      <c r="F616" s="34" t="n">
        <f aca="false">IF(O616="🐀 Rat",1,IF(O616="🐭 Mouse",2,IF(O616="🐕 Dog",3,IF(O616="🐵 Monkey",5,IF(O616="🐈 Cat",4,IF(O616="🐇 Rabbit",6,IF(O616="🕊 Pigeon",7,IF(O616="🐹 Guinea Pig",8,IF(O616="🐔 Chicken",9,IF(O616="🐸 Frog",10,IF(O616="🍼 Mammal",10,0)))))))))))</f>
        <v>7</v>
      </c>
      <c r="G616" s="39" t="s">
        <v>53</v>
      </c>
      <c r="H616" s="39" t="s">
        <v>18</v>
      </c>
      <c r="I616" s="14" t="str">
        <f aca="false">IF(H616="IC",-0.3,"")</f>
        <v/>
      </c>
      <c r="J616" s="14" t="str">
        <f aca="false">IF(H616="IV",-0.2,"")</f>
        <v/>
      </c>
      <c r="K616" s="14" t="str">
        <f aca="false">IF(H616="IP",-0.1,"")</f>
        <v/>
      </c>
      <c r="L616" s="14" t="str">
        <f aca="false">IF(H616="IM",0.1,"")</f>
        <v/>
      </c>
      <c r="M616" s="14" t="n">
        <f aca="false">IF(H616="SC",0.2,"")</f>
        <v>0.2</v>
      </c>
      <c r="N616" s="15" t="str">
        <f aca="false">IF(H616="???",0.2,"")</f>
        <v/>
      </c>
      <c r="O616" s="40" t="s">
        <v>23</v>
      </c>
      <c r="P616" s="17" t="str">
        <f aca="false">IF(SUM(Q616:AI616)&gt;0,"",IF(SUM(Q616:AI616)=0,IF(O616&gt;0,1,"")))</f>
        <v/>
      </c>
      <c r="Q616" s="16" t="str">
        <f aca="false">IF(O616="🐭 Mouse",2,"")</f>
        <v/>
      </c>
      <c r="R616" s="16" t="n">
        <f aca="false">IF(O616="🕊 Pigeon",7,"")</f>
        <v>7</v>
      </c>
      <c r="S616" s="16" t="str">
        <f aca="false">IF(O616="🐇 Rabbit",6,"")</f>
        <v/>
      </c>
      <c r="T616" s="16" t="str">
        <f aca="false">IF(O616="🍼 Mammal",16,"")</f>
        <v/>
      </c>
      <c r="U616" s="16" t="str">
        <f aca="false">IF(O616="🐀 Rat",1,"")</f>
        <v/>
      </c>
      <c r="V616" s="16" t="str">
        <f aca="false">IF(O616="🐕 Dog",3,"")</f>
        <v/>
      </c>
      <c r="W616" s="16" t="str">
        <f aca="false">IF(O616="🐹 Guinea Pig",8,"")</f>
        <v/>
      </c>
      <c r="X616" s="16" t="str">
        <f aca="false">IF(O616="🐔 Chicken",9,"")</f>
        <v/>
      </c>
      <c r="Y616" s="16" t="str">
        <f aca="false">IF(O616="🐵 Monkey",5,"")</f>
        <v/>
      </c>
      <c r="Z616" s="16" t="str">
        <f aca="false">IF(O616="🐸 Frog",10,"")</f>
        <v/>
      </c>
      <c r="AA616" s="16" t="str">
        <f aca="false">IF(O616="🐈 Cat",4,"")</f>
        <v/>
      </c>
      <c r="AB616" s="16" t="str">
        <f aca="false">IF(O616="Gecko",15,"")</f>
        <v/>
      </c>
      <c r="AC616" s="16" t="str">
        <f aca="false">IF(O616="Skink",14,"")</f>
        <v/>
      </c>
      <c r="AD616" s="16" t="str">
        <f aca="false">IF(O616="🐄 Cattle",17,"")</f>
        <v/>
      </c>
      <c r="AE616" s="16" t="str">
        <f aca="false">IF(O616="🐷 Pig",19,"")</f>
        <v/>
      </c>
      <c r="AF616" s="16" t="str">
        <f aca="false">IF(O616="Squirrel",11,"")</f>
        <v/>
      </c>
      <c r="AG616" s="16" t="str">
        <f aca="false">IF(O616="🐝 Honey Bee",20,"")</f>
        <v/>
      </c>
      <c r="AH616" s="16" t="str">
        <f aca="false">IF(O616="🦆 Duck",12,"")</f>
        <v/>
      </c>
      <c r="AI616" s="16" t="str">
        <f aca="false">IF(O616="🐦 Bird",13,"")</f>
        <v/>
      </c>
      <c r="AJ616" s="41" t="s">
        <v>148</v>
      </c>
      <c r="AK616" s="40" t="s">
        <v>139</v>
      </c>
      <c r="AL616" s="42" t="s">
        <v>50</v>
      </c>
      <c r="AM616" s="40" t="s">
        <v>51</v>
      </c>
      <c r="AN616" s="40"/>
    </row>
    <row r="617" customFormat="false" ht="15" hidden="false" customHeight="true" outlineLevel="0" collapsed="false">
      <c r="A617" s="38" t="s">
        <v>671</v>
      </c>
      <c r="B617" s="38" t="n">
        <v>53</v>
      </c>
      <c r="C617" s="32" t="n">
        <f aca="false">B617+IF(H617="IV",-0.2,IF(H617="IP",-0.1,IF(H617="IM",0.1,IF(H617="SC",0.2,IF(H617="IC (cerebral)",-0.3,0)))))</f>
        <v>53.2</v>
      </c>
      <c r="D617" s="33" t="n">
        <f aca="false">VALUE(MID(AJ617,1,FIND(" ",AJ617)))</f>
        <v>4</v>
      </c>
      <c r="E617" s="34" t="n">
        <f aca="false">IF(G617="LD50 (median)",1,IF(G617="LDLo (lowest)",0,IF(G617="LD",-1,"")))</f>
        <v>0</v>
      </c>
      <c r="F617" s="34" t="n">
        <f aca="false">IF(O617="🐀 Rat",1,IF(O617="🐭 Mouse",2,IF(O617="🐕 Dog",3,IF(O617="🐵 Monkey",5,IF(O617="🐈 Cat",4,IF(O617="🐇 Rabbit",6,IF(O617="🕊 Pigeon",7,IF(O617="🐹 Guinea Pig",8,IF(O617="🐔 Chicken",9,IF(O617="🐸 Frog",10,IF(O617="🍼 Mammal",10,0)))))))))))</f>
        <v>10</v>
      </c>
      <c r="G617" s="39" t="s">
        <v>53</v>
      </c>
      <c r="H617" s="39" t="s">
        <v>18</v>
      </c>
      <c r="I617" s="14" t="str">
        <f aca="false">IF(H617="IC",-0.3,"")</f>
        <v/>
      </c>
      <c r="J617" s="14" t="str">
        <f aca="false">IF(H617="IV",-0.2,"")</f>
        <v/>
      </c>
      <c r="K617" s="14" t="str">
        <f aca="false">IF(H617="IP",-0.1,"")</f>
        <v/>
      </c>
      <c r="L617" s="14" t="str">
        <f aca="false">IF(H617="IM",0.1,"")</f>
        <v/>
      </c>
      <c r="M617" s="14" t="n">
        <f aca="false">IF(H617="SC",0.2,"")</f>
        <v>0.2</v>
      </c>
      <c r="N617" s="15" t="str">
        <f aca="false">IF(H617="???",0.2,"")</f>
        <v/>
      </c>
      <c r="O617" s="40" t="s">
        <v>31</v>
      </c>
      <c r="P617" s="17" t="str">
        <f aca="false">IF(SUM(Q617:AI617)&gt;0,"",IF(SUM(Q617:AI617)=0,IF(O617&gt;0,1,"")))</f>
        <v/>
      </c>
      <c r="Q617" s="16" t="str">
        <f aca="false">IF(O617="🐭 Mouse",2,"")</f>
        <v/>
      </c>
      <c r="R617" s="16" t="str">
        <f aca="false">IF(O617="🕊 Pigeon",7,"")</f>
        <v/>
      </c>
      <c r="S617" s="16" t="str">
        <f aca="false">IF(O617="🐇 Rabbit",6,"")</f>
        <v/>
      </c>
      <c r="T617" s="16" t="str">
        <f aca="false">IF(O617="🍼 Mammal",16,"")</f>
        <v/>
      </c>
      <c r="U617" s="16" t="str">
        <f aca="false">IF(O617="🐀 Rat",1,"")</f>
        <v/>
      </c>
      <c r="V617" s="16" t="str">
        <f aca="false">IF(O617="🐕 Dog",3,"")</f>
        <v/>
      </c>
      <c r="W617" s="16" t="str">
        <f aca="false">IF(O617="🐹 Guinea Pig",8,"")</f>
        <v/>
      </c>
      <c r="X617" s="16" t="str">
        <f aca="false">IF(O617="🐔 Chicken",9,"")</f>
        <v/>
      </c>
      <c r="Y617" s="16" t="str">
        <f aca="false">IF(O617="🐵 Monkey",5,"")</f>
        <v/>
      </c>
      <c r="Z617" s="16" t="n">
        <f aca="false">IF(O617="🐸 Frog",10,"")</f>
        <v>10</v>
      </c>
      <c r="AA617" s="16" t="str">
        <f aca="false">IF(O617="🐈 Cat",4,"")</f>
        <v/>
      </c>
      <c r="AB617" s="16" t="str">
        <f aca="false">IF(O617="Gecko",15,"")</f>
        <v/>
      </c>
      <c r="AC617" s="16" t="str">
        <f aca="false">IF(O617="Skink",14,"")</f>
        <v/>
      </c>
      <c r="AD617" s="16" t="str">
        <f aca="false">IF(O617="🐄 Cattle",17,"")</f>
        <v/>
      </c>
      <c r="AE617" s="16" t="str">
        <f aca="false">IF(O617="🐷 Pig",19,"")</f>
        <v/>
      </c>
      <c r="AF617" s="16" t="str">
        <f aca="false">IF(O617="Squirrel",11,"")</f>
        <v/>
      </c>
      <c r="AG617" s="16" t="str">
        <f aca="false">IF(O617="🐝 Honey Bee",20,"")</f>
        <v/>
      </c>
      <c r="AH617" s="16" t="str">
        <f aca="false">IF(O617="🦆 Duck",12,"")</f>
        <v/>
      </c>
      <c r="AI617" s="16" t="str">
        <f aca="false">IF(O617="🐦 Bird",13,"")</f>
        <v/>
      </c>
      <c r="AJ617" s="41" t="s">
        <v>264</v>
      </c>
      <c r="AK617" s="40" t="s">
        <v>139</v>
      </c>
      <c r="AL617" s="42" t="s">
        <v>50</v>
      </c>
      <c r="AM617" s="40" t="s">
        <v>51</v>
      </c>
      <c r="AN617" s="40"/>
    </row>
    <row r="618" customFormat="false" ht="15.75" hidden="false" customHeight="false" outlineLevel="0" collapsed="false">
      <c r="C618" s="32"/>
      <c r="D618" s="33"/>
      <c r="E618" s="34"/>
      <c r="F618" s="34"/>
      <c r="G618" s="0"/>
      <c r="H618" s="0"/>
      <c r="I618" s="14" t="str">
        <f aca="false">IF(H618="IC",-0.3,"")</f>
        <v/>
      </c>
      <c r="J618" s="14" t="str">
        <f aca="false">IF(H618="IV",-0.2,"")</f>
        <v/>
      </c>
      <c r="K618" s="14" t="str">
        <f aca="false">IF(H618="IP",-0.1,"")</f>
        <v/>
      </c>
      <c r="L618" s="14" t="str">
        <f aca="false">IF(H618="IM",0.1,"")</f>
        <v/>
      </c>
      <c r="M618" s="14" t="str">
        <f aca="false">IF(H618="SC",0.2,"")</f>
        <v/>
      </c>
      <c r="N618" s="15" t="str">
        <f aca="false">IF(H618="???",0.2,"")</f>
        <v/>
      </c>
      <c r="O618" s="0"/>
      <c r="P618" s="17" t="str">
        <f aca="false">IF(SUM(Q618:AI618)&gt;0,"",IF(SUM(Q618:AI618)=0,IF(O618&gt;0,1,"")))</f>
        <v/>
      </c>
      <c r="Q618" s="16" t="str">
        <f aca="false">IF(O618="🐭 Mouse",2,"")</f>
        <v/>
      </c>
      <c r="R618" s="16" t="str">
        <f aca="false">IF(O618="🕊 Pigeon",7,"")</f>
        <v/>
      </c>
      <c r="S618" s="16" t="str">
        <f aca="false">IF(O618="🐇 Rabbit",6,"")</f>
        <v/>
      </c>
      <c r="T618" s="16" t="str">
        <f aca="false">IF(O618="🍼 Mammal",16,"")</f>
        <v/>
      </c>
      <c r="U618" s="16" t="str">
        <f aca="false">IF(O618="🐀 Rat",1,"")</f>
        <v/>
      </c>
      <c r="V618" s="16" t="str">
        <f aca="false">IF(O618="🐕 Dog",3,"")</f>
        <v/>
      </c>
      <c r="W618" s="16" t="str">
        <f aca="false">IF(O618="🐹 Guinea Pig",8,"")</f>
        <v/>
      </c>
      <c r="X618" s="16" t="str">
        <f aca="false">IF(O618="🐔 Chicken",9,"")</f>
        <v/>
      </c>
      <c r="Y618" s="16" t="str">
        <f aca="false">IF(O618="🐵 Monkey",5,"")</f>
        <v/>
      </c>
      <c r="Z618" s="16" t="str">
        <f aca="false">IF(O618="🐸 Frog",10,"")</f>
        <v/>
      </c>
      <c r="AA618" s="16" t="str">
        <f aca="false">IF(O618="🐈 Cat",4,"")</f>
        <v/>
      </c>
      <c r="AB618" s="16" t="str">
        <f aca="false">IF(O618="Gecko",15,"")</f>
        <v/>
      </c>
      <c r="AC618" s="16" t="str">
        <f aca="false">IF(O618="Skink",14,"")</f>
        <v/>
      </c>
      <c r="AD618" s="16" t="str">
        <f aca="false">IF(O618="🐄 Cattle",17,"")</f>
        <v/>
      </c>
      <c r="AE618" s="16" t="str">
        <f aca="false">IF(O618="🐷 Pig",19,"")</f>
        <v/>
      </c>
      <c r="AF618" s="16" t="str">
        <f aca="false">IF(O618="Squirrel",11,"")</f>
        <v/>
      </c>
      <c r="AG618" s="16" t="str">
        <f aca="false">IF(O618="🐝 Honey Bee",20,"")</f>
        <v/>
      </c>
      <c r="AH618" s="16" t="str">
        <f aca="false">IF(O618="🦆 Duck",12,"")</f>
        <v/>
      </c>
      <c r="AI618" s="16" t="str">
        <f aca="false">IF(O618="🐦 Bird",13,"")</f>
        <v/>
      </c>
      <c r="AJ618" s="0"/>
      <c r="AK618" s="0"/>
      <c r="AL618" s="0"/>
      <c r="AM618" s="0"/>
      <c r="AN618" s="0"/>
    </row>
    <row r="619" customFormat="false" ht="30" hidden="false" customHeight="true" outlineLevel="0" collapsed="false">
      <c r="A619" s="38" t="s">
        <v>688</v>
      </c>
      <c r="B619" s="38" t="n">
        <v>54</v>
      </c>
      <c r="C619" s="32" t="n">
        <f aca="false">B619+IF(H619="IV",-0.2,IF(H619="IP",-0.1,IF(H619="IM",0.1,IF(H619="SC",0.2,IF(H619="IC (cerebral)",-0.3,0)))))</f>
        <v>53.8</v>
      </c>
      <c r="D619" s="33" t="n">
        <f aca="false">VALUE(MID(AJ619,1,FIND(" ",AJ619)))</f>
        <v>0.38</v>
      </c>
      <c r="E619" s="34" t="n">
        <f aca="false">IF(G619="LD50 (median)",1,IF(G619="LDLo (lowest)",0,IF(G619="LD",-1,"")))</f>
        <v>1</v>
      </c>
      <c r="F619" s="34" t="n">
        <f aca="false">IF(O619="🐀 Rat",1,IF(O619="🐭 Mouse",2,IF(O619="🐕 Dog",3,IF(O619="🐵 Monkey",5,IF(O619="🐈 Cat",4,IF(O619="🐇 Rabbit",6,IF(O619="🕊 Pigeon",7,IF(O619="🐹 Guinea Pig",8,IF(O619="🐔 Chicken",9,IF(O619="🐸 Frog",10,IF(O619="🍼 Mammal",10,0)))))))))))</f>
        <v>2</v>
      </c>
      <c r="G619" s="39" t="s">
        <v>47</v>
      </c>
      <c r="H619" s="39" t="s">
        <v>15</v>
      </c>
      <c r="I619" s="14" t="str">
        <f aca="false">IF(H619="IC",-0.3,"")</f>
        <v/>
      </c>
      <c r="J619" s="14" t="n">
        <f aca="false">IF(H619="IV",-0.2,"")</f>
        <v>-0.2</v>
      </c>
      <c r="K619" s="14" t="str">
        <f aca="false">IF(H619="IP",-0.1,"")</f>
        <v/>
      </c>
      <c r="L619" s="14" t="str">
        <f aca="false">IF(H619="IM",0.1,"")</f>
        <v/>
      </c>
      <c r="M619" s="14" t="str">
        <f aca="false">IF(H619="SC",0.2,"")</f>
        <v/>
      </c>
      <c r="N619" s="15" t="str">
        <f aca="false">IF(H619="???",0.2,"")</f>
        <v/>
      </c>
      <c r="O619" s="40" t="s">
        <v>22</v>
      </c>
      <c r="P619" s="17" t="str">
        <f aca="false">IF(SUM(Q619:AI619)&gt;0,"",IF(SUM(Q619:AI619)=0,IF(O619&gt;0,1,"")))</f>
        <v/>
      </c>
      <c r="Q619" s="16" t="n">
        <f aca="false">IF(O619="🐭 Mouse",2,"")</f>
        <v>2</v>
      </c>
      <c r="R619" s="16" t="str">
        <f aca="false">IF(O619="🕊 Pigeon",7,"")</f>
        <v/>
      </c>
      <c r="S619" s="16" t="str">
        <f aca="false">IF(O619="🐇 Rabbit",6,"")</f>
        <v/>
      </c>
      <c r="T619" s="16" t="str">
        <f aca="false">IF(O619="🍼 Mammal",16,"")</f>
        <v/>
      </c>
      <c r="U619" s="16" t="str">
        <f aca="false">IF(O619="🐀 Rat",1,"")</f>
        <v/>
      </c>
      <c r="V619" s="16" t="str">
        <f aca="false">IF(O619="🐕 Dog",3,"")</f>
        <v/>
      </c>
      <c r="W619" s="16" t="str">
        <f aca="false">IF(O619="🐹 Guinea Pig",8,"")</f>
        <v/>
      </c>
      <c r="X619" s="16" t="str">
        <f aca="false">IF(O619="🐔 Chicken",9,"")</f>
        <v/>
      </c>
      <c r="Y619" s="16" t="str">
        <f aca="false">IF(O619="🐵 Monkey",5,"")</f>
        <v/>
      </c>
      <c r="Z619" s="16" t="str">
        <f aca="false">IF(O619="🐸 Frog",10,"")</f>
        <v/>
      </c>
      <c r="AA619" s="16" t="str">
        <f aca="false">IF(O619="🐈 Cat",4,"")</f>
        <v/>
      </c>
      <c r="AB619" s="16" t="str">
        <f aca="false">IF(O619="Gecko",15,"")</f>
        <v/>
      </c>
      <c r="AC619" s="16" t="str">
        <f aca="false">IF(O619="Skink",14,"")</f>
        <v/>
      </c>
      <c r="AD619" s="16" t="str">
        <f aca="false">IF(O619="🐄 Cattle",17,"")</f>
        <v/>
      </c>
      <c r="AE619" s="16" t="str">
        <f aca="false">IF(O619="🐷 Pig",19,"")</f>
        <v/>
      </c>
      <c r="AF619" s="16" t="str">
        <f aca="false">IF(O619="Squirrel",11,"")</f>
        <v/>
      </c>
      <c r="AG619" s="16" t="str">
        <f aca="false">IF(O619="🐝 Honey Bee",20,"")</f>
        <v/>
      </c>
      <c r="AH619" s="16" t="str">
        <f aca="false">IF(O619="🦆 Duck",12,"")</f>
        <v/>
      </c>
      <c r="AI619" s="16" t="str">
        <f aca="false">IF(O619="🐦 Bird",13,"")</f>
        <v/>
      </c>
      <c r="AJ619" s="41" t="s">
        <v>689</v>
      </c>
      <c r="AK619" s="40" t="s">
        <v>455</v>
      </c>
      <c r="AL619" s="42" t="s">
        <v>50</v>
      </c>
      <c r="AM619" s="40" t="s">
        <v>51</v>
      </c>
      <c r="AN619" s="40"/>
    </row>
    <row r="620" customFormat="false" ht="30" hidden="false" customHeight="true" outlineLevel="0" collapsed="false">
      <c r="A620" s="38" t="s">
        <v>688</v>
      </c>
      <c r="B620" s="38" t="n">
        <v>54</v>
      </c>
      <c r="C620" s="32" t="n">
        <f aca="false">B620+IF(H620="IV",-0.2,IF(H620="IP",-0.1,IF(H620="IM",0.1,IF(H620="SC",0.2,IF(H620="IC (cerebral)",-0.3,0)))))</f>
        <v>53.8</v>
      </c>
      <c r="D620" s="33" t="n">
        <f aca="false">VALUE(MID(AJ620,1,FIND(" ",AJ620)))</f>
        <v>2.044</v>
      </c>
      <c r="E620" s="34" t="n">
        <f aca="false">IF(G620="LD50 (median)",1,IF(G620="LDLo (lowest)",0,IF(G620="LD",-1,"")))</f>
        <v>1</v>
      </c>
      <c r="F620" s="34" t="n">
        <f aca="false">IF(O620="🐀 Rat",1,IF(O620="🐭 Mouse",2,IF(O620="🐕 Dog",3,IF(O620="🐵 Monkey",5,IF(O620="🐈 Cat",4,IF(O620="🐇 Rabbit",6,IF(O620="🕊 Pigeon",7,IF(O620="🐹 Guinea Pig",8,IF(O620="🐔 Chicken",9,IF(O620="🐸 Frog",10,IF(O620="🍼 Mammal",10,0)))))))))))</f>
        <v>2</v>
      </c>
      <c r="G620" s="39" t="s">
        <v>47</v>
      </c>
      <c r="H620" s="39" t="s">
        <v>15</v>
      </c>
      <c r="I620" s="14" t="str">
        <f aca="false">IF(H620="IC",-0.3,"")</f>
        <v/>
      </c>
      <c r="J620" s="14" t="n">
        <f aca="false">IF(H620="IV",-0.2,"")</f>
        <v>-0.2</v>
      </c>
      <c r="K620" s="14" t="str">
        <f aca="false">IF(H620="IP",-0.1,"")</f>
        <v/>
      </c>
      <c r="L620" s="14" t="str">
        <f aca="false">IF(H620="IM",0.1,"")</f>
        <v/>
      </c>
      <c r="M620" s="14" t="str">
        <f aca="false">IF(H620="SC",0.2,"")</f>
        <v/>
      </c>
      <c r="N620" s="15" t="str">
        <f aca="false">IF(H620="???",0.2,"")</f>
        <v/>
      </c>
      <c r="O620" s="40" t="s">
        <v>22</v>
      </c>
      <c r="P620" s="17" t="str">
        <f aca="false">IF(SUM(Q620:AI620)&gt;0,"",IF(SUM(Q620:AI620)=0,IF(O620&gt;0,1,"")))</f>
        <v/>
      </c>
      <c r="Q620" s="16" t="n">
        <f aca="false">IF(O620="🐭 Mouse",2,"")</f>
        <v>2</v>
      </c>
      <c r="R620" s="16" t="str">
        <f aca="false">IF(O620="🕊 Pigeon",7,"")</f>
        <v/>
      </c>
      <c r="S620" s="16" t="str">
        <f aca="false">IF(O620="🐇 Rabbit",6,"")</f>
        <v/>
      </c>
      <c r="T620" s="16" t="str">
        <f aca="false">IF(O620="🍼 Mammal",16,"")</f>
        <v/>
      </c>
      <c r="U620" s="16" t="str">
        <f aca="false">IF(O620="🐀 Rat",1,"")</f>
        <v/>
      </c>
      <c r="V620" s="16" t="str">
        <f aca="false">IF(O620="🐕 Dog",3,"")</f>
        <v/>
      </c>
      <c r="W620" s="16" t="str">
        <f aca="false">IF(O620="🐹 Guinea Pig",8,"")</f>
        <v/>
      </c>
      <c r="X620" s="16" t="str">
        <f aca="false">IF(O620="🐔 Chicken",9,"")</f>
        <v/>
      </c>
      <c r="Y620" s="16" t="str">
        <f aca="false">IF(O620="🐵 Monkey",5,"")</f>
        <v/>
      </c>
      <c r="Z620" s="16" t="str">
        <f aca="false">IF(O620="🐸 Frog",10,"")</f>
        <v/>
      </c>
      <c r="AA620" s="16" t="str">
        <f aca="false">IF(O620="🐈 Cat",4,"")</f>
        <v/>
      </c>
      <c r="AB620" s="16" t="str">
        <f aca="false">IF(O620="Gecko",15,"")</f>
        <v/>
      </c>
      <c r="AC620" s="16" t="str">
        <f aca="false">IF(O620="Skink",14,"")</f>
        <v/>
      </c>
      <c r="AD620" s="16" t="str">
        <f aca="false">IF(O620="🐄 Cattle",17,"")</f>
        <v/>
      </c>
      <c r="AE620" s="16" t="str">
        <f aca="false">IF(O620="🐷 Pig",19,"")</f>
        <v/>
      </c>
      <c r="AF620" s="16" t="str">
        <f aca="false">IF(O620="Squirrel",11,"")</f>
        <v/>
      </c>
      <c r="AG620" s="16" t="str">
        <f aca="false">IF(O620="🐝 Honey Bee",20,"")</f>
        <v/>
      </c>
      <c r="AH620" s="16" t="str">
        <f aca="false">IF(O620="🦆 Duck",12,"")</f>
        <v/>
      </c>
      <c r="AI620" s="16" t="str">
        <f aca="false">IF(O620="🐦 Bird",13,"")</f>
        <v/>
      </c>
      <c r="AJ620" s="41" t="s">
        <v>690</v>
      </c>
      <c r="AK620" s="40" t="s">
        <v>691</v>
      </c>
      <c r="AL620" s="42" t="s">
        <v>50</v>
      </c>
      <c r="AM620" s="40" t="s">
        <v>51</v>
      </c>
      <c r="AN620" s="40"/>
    </row>
    <row r="621" customFormat="false" ht="45" hidden="false" customHeight="true" outlineLevel="0" collapsed="false">
      <c r="A621" s="38" t="s">
        <v>688</v>
      </c>
      <c r="B621" s="38" t="n">
        <v>54</v>
      </c>
      <c r="C621" s="32" t="n">
        <f aca="false">B621+IF(H621="IV",-0.2,IF(H621="IP",-0.1,IF(H621="IM",0.1,IF(H621="SC",0.2,IF(H621="IC (cerebral)",-0.3,0)))))</f>
        <v>53.9</v>
      </c>
      <c r="D621" s="33" t="n">
        <f aca="false">VALUE(MID(AJ621,1,FIND(" ",AJ621)))</f>
        <v>2.8</v>
      </c>
      <c r="E621" s="34" t="n">
        <f aca="false">IF(G621="LD50 (median)",1,IF(G621="LDLo (lowest)",0,IF(G621="LD",-1,"")))</f>
        <v>1</v>
      </c>
      <c r="F621" s="34" t="n">
        <f aca="false">IF(O621="🐀 Rat",1,IF(O621="🐭 Mouse",2,IF(O621="🐕 Dog",3,IF(O621="🐵 Monkey",5,IF(O621="🐈 Cat",4,IF(O621="🐇 Rabbit",6,IF(O621="🕊 Pigeon",7,IF(O621="🐹 Guinea Pig",8,IF(O621="🐔 Chicken",9,IF(O621="🐸 Frog",10,IF(O621="🍼 Mammal",10,0)))))))))))</f>
        <v>2</v>
      </c>
      <c r="G621" s="39" t="s">
        <v>47</v>
      </c>
      <c r="H621" s="39" t="s">
        <v>16</v>
      </c>
      <c r="I621" s="14" t="str">
        <f aca="false">IF(H621="IC",-0.3,"")</f>
        <v/>
      </c>
      <c r="J621" s="14" t="str">
        <f aca="false">IF(H621="IV",-0.2,"")</f>
        <v/>
      </c>
      <c r="K621" s="14" t="n">
        <f aca="false">IF(H621="IP",-0.1,"")</f>
        <v>-0.1</v>
      </c>
      <c r="L621" s="14" t="str">
        <f aca="false">IF(H621="IM",0.1,"")</f>
        <v/>
      </c>
      <c r="M621" s="14" t="str">
        <f aca="false">IF(H621="SC",0.2,"")</f>
        <v/>
      </c>
      <c r="N621" s="15" t="str">
        <f aca="false">IF(H621="???",0.2,"")</f>
        <v/>
      </c>
      <c r="O621" s="40" t="s">
        <v>22</v>
      </c>
      <c r="P621" s="17" t="str">
        <f aca="false">IF(SUM(Q621:AI621)&gt;0,"",IF(SUM(Q621:AI621)=0,IF(O621&gt;0,1,"")))</f>
        <v/>
      </c>
      <c r="Q621" s="16" t="n">
        <f aca="false">IF(O621="🐭 Mouse",2,"")</f>
        <v>2</v>
      </c>
      <c r="R621" s="16" t="str">
        <f aca="false">IF(O621="🕊 Pigeon",7,"")</f>
        <v/>
      </c>
      <c r="S621" s="16" t="str">
        <f aca="false">IF(O621="🐇 Rabbit",6,"")</f>
        <v/>
      </c>
      <c r="T621" s="16" t="str">
        <f aca="false">IF(O621="🍼 Mammal",16,"")</f>
        <v/>
      </c>
      <c r="U621" s="16" t="str">
        <f aca="false">IF(O621="🐀 Rat",1,"")</f>
        <v/>
      </c>
      <c r="V621" s="16" t="str">
        <f aca="false">IF(O621="🐕 Dog",3,"")</f>
        <v/>
      </c>
      <c r="W621" s="16" t="str">
        <f aca="false">IF(O621="🐹 Guinea Pig",8,"")</f>
        <v/>
      </c>
      <c r="X621" s="16" t="str">
        <f aca="false">IF(O621="🐔 Chicken",9,"")</f>
        <v/>
      </c>
      <c r="Y621" s="16" t="str">
        <f aca="false">IF(O621="🐵 Monkey",5,"")</f>
        <v/>
      </c>
      <c r="Z621" s="16" t="str">
        <f aca="false">IF(O621="🐸 Frog",10,"")</f>
        <v/>
      </c>
      <c r="AA621" s="16" t="str">
        <f aca="false">IF(O621="🐈 Cat",4,"")</f>
        <v/>
      </c>
      <c r="AB621" s="16" t="str">
        <f aca="false">IF(O621="Gecko",15,"")</f>
        <v/>
      </c>
      <c r="AC621" s="16" t="str">
        <f aca="false">IF(O621="Skink",14,"")</f>
        <v/>
      </c>
      <c r="AD621" s="16" t="str">
        <f aca="false">IF(O621="🐄 Cattle",17,"")</f>
        <v/>
      </c>
      <c r="AE621" s="16" t="str">
        <f aca="false">IF(O621="🐷 Pig",19,"")</f>
        <v/>
      </c>
      <c r="AF621" s="16" t="str">
        <f aca="false">IF(O621="Squirrel",11,"")</f>
        <v/>
      </c>
      <c r="AG621" s="16" t="str">
        <f aca="false">IF(O621="🐝 Honey Bee",20,"")</f>
        <v/>
      </c>
      <c r="AH621" s="16" t="str">
        <f aca="false">IF(O621="🦆 Duck",12,"")</f>
        <v/>
      </c>
      <c r="AI621" s="16" t="str">
        <f aca="false">IF(O621="🐦 Bird",13,"")</f>
        <v/>
      </c>
      <c r="AJ621" s="41" t="s">
        <v>692</v>
      </c>
      <c r="AK621" s="40" t="s">
        <v>693</v>
      </c>
      <c r="AL621" s="42" t="s">
        <v>50</v>
      </c>
      <c r="AM621" s="40" t="s">
        <v>51</v>
      </c>
      <c r="AN621" s="40"/>
    </row>
    <row r="622" customFormat="false" ht="60" hidden="false" customHeight="true" outlineLevel="0" collapsed="false">
      <c r="A622" s="38" t="s">
        <v>688</v>
      </c>
      <c r="B622" s="38" t="n">
        <v>54</v>
      </c>
      <c r="C622" s="32" t="n">
        <f aca="false">B622+IF(H622="IV",-0.2,IF(H622="IP",-0.1,IF(H622="IM",0.1,IF(H622="SC",0.2,IF(H622="IC (cerebral)",-0.3,0)))))</f>
        <v>54</v>
      </c>
      <c r="D622" s="33" t="n">
        <f aca="false">VALUE(MID(AJ622,1,FIND(" ",AJ622)))</f>
        <v>4.4</v>
      </c>
      <c r="E622" s="34" t="n">
        <f aca="false">IF(G622="LD50 (median)",1,IF(G622="LDLo (lowest)",0,IF(G622="LD",-1,"")))</f>
        <v>1</v>
      </c>
      <c r="F622" s="34" t="n">
        <f aca="false">IF(O622="🐀 Rat",1,IF(O622="🐭 Mouse",2,IF(O622="🐕 Dog",3,IF(O622="🐵 Monkey",5,IF(O622="🐈 Cat",4,IF(O622="🐇 Rabbit",6,IF(O622="🕊 Pigeon",7,IF(O622="🐹 Guinea Pig",8,IF(O622="🐔 Chicken",9,IF(O622="🐸 Frog",10,IF(O622="🍼 Mammal",10,0)))))))))))</f>
        <v>2</v>
      </c>
      <c r="G622" s="39" t="s">
        <v>47</v>
      </c>
      <c r="H622" s="39" t="s">
        <v>93</v>
      </c>
      <c r="I622" s="14" t="str">
        <f aca="false">IF(H622="IC",-0.3,"")</f>
        <v/>
      </c>
      <c r="J622" s="14" t="str">
        <f aca="false">IF(H622="IV",-0.2,"")</f>
        <v/>
      </c>
      <c r="K622" s="14" t="str">
        <f aca="false">IF(H622="IP",-0.1,"")</f>
        <v/>
      </c>
      <c r="L622" s="14" t="str">
        <f aca="false">IF(H622="IM",0.1,"")</f>
        <v/>
      </c>
      <c r="M622" s="14" t="str">
        <f aca="false">IF(H622="SC",0.2,"")</f>
        <v/>
      </c>
      <c r="N622" s="15" t="n">
        <f aca="false">IF(H622="???",0.2,"")</f>
        <v>0.2</v>
      </c>
      <c r="O622" s="40" t="s">
        <v>22</v>
      </c>
      <c r="P622" s="17" t="str">
        <f aca="false">IF(SUM(Q622:AI622)&gt;0,"",IF(SUM(Q622:AI622)=0,IF(O622&gt;0,1,"")))</f>
        <v/>
      </c>
      <c r="Q622" s="16" t="n">
        <f aca="false">IF(O622="🐭 Mouse",2,"")</f>
        <v>2</v>
      </c>
      <c r="R622" s="16" t="str">
        <f aca="false">IF(O622="🕊 Pigeon",7,"")</f>
        <v/>
      </c>
      <c r="S622" s="16" t="str">
        <f aca="false">IF(O622="🐇 Rabbit",6,"")</f>
        <v/>
      </c>
      <c r="T622" s="16" t="str">
        <f aca="false">IF(O622="🍼 Mammal",16,"")</f>
        <v/>
      </c>
      <c r="U622" s="16" t="str">
        <f aca="false">IF(O622="🐀 Rat",1,"")</f>
        <v/>
      </c>
      <c r="V622" s="16" t="str">
        <f aca="false">IF(O622="🐕 Dog",3,"")</f>
        <v/>
      </c>
      <c r="W622" s="16" t="str">
        <f aca="false">IF(O622="🐹 Guinea Pig",8,"")</f>
        <v/>
      </c>
      <c r="X622" s="16" t="str">
        <f aca="false">IF(O622="🐔 Chicken",9,"")</f>
        <v/>
      </c>
      <c r="Y622" s="16" t="str">
        <f aca="false">IF(O622="🐵 Monkey",5,"")</f>
        <v/>
      </c>
      <c r="Z622" s="16" t="str">
        <f aca="false">IF(O622="🐸 Frog",10,"")</f>
        <v/>
      </c>
      <c r="AA622" s="16" t="str">
        <f aca="false">IF(O622="🐈 Cat",4,"")</f>
        <v/>
      </c>
      <c r="AB622" s="16" t="str">
        <f aca="false">IF(O622="Gecko",15,"")</f>
        <v/>
      </c>
      <c r="AC622" s="16" t="str">
        <f aca="false">IF(O622="Skink",14,"")</f>
        <v/>
      </c>
      <c r="AD622" s="16" t="str">
        <f aca="false">IF(O622="🐄 Cattle",17,"")</f>
        <v/>
      </c>
      <c r="AE622" s="16" t="str">
        <f aca="false">IF(O622="🐷 Pig",19,"")</f>
        <v/>
      </c>
      <c r="AF622" s="16" t="str">
        <f aca="false">IF(O622="Squirrel",11,"")</f>
        <v/>
      </c>
      <c r="AG622" s="16" t="str">
        <f aca="false">IF(O622="🐝 Honey Bee",20,"")</f>
        <v/>
      </c>
      <c r="AH622" s="16" t="str">
        <f aca="false">IF(O622="🦆 Duck",12,"")</f>
        <v/>
      </c>
      <c r="AI622" s="16" t="str">
        <f aca="false">IF(O622="🐦 Bird",13,"")</f>
        <v/>
      </c>
      <c r="AJ622" s="41" t="s">
        <v>546</v>
      </c>
      <c r="AK622" s="40" t="s">
        <v>694</v>
      </c>
      <c r="AL622" s="42" t="s">
        <v>50</v>
      </c>
      <c r="AM622" s="40" t="s">
        <v>51</v>
      </c>
      <c r="AN622" s="40"/>
    </row>
    <row r="623" customFormat="false" ht="45" hidden="false" customHeight="true" outlineLevel="0" collapsed="false">
      <c r="A623" s="38" t="s">
        <v>688</v>
      </c>
      <c r="B623" s="38" t="n">
        <v>54</v>
      </c>
      <c r="C623" s="32" t="n">
        <f aca="false">B623+IF(H623="IV",-0.2,IF(H623="IP",-0.1,IF(H623="IM",0.1,IF(H623="SC",0.2,IF(H623="IC (cerebral)",-0.3,0)))))</f>
        <v>54.2</v>
      </c>
      <c r="D623" s="33" t="n">
        <f aca="false">VALUE(MID(AJ623,1,FIND(" ",AJ623)))</f>
        <v>9.2</v>
      </c>
      <c r="E623" s="34" t="n">
        <f aca="false">IF(G623="LD50 (median)",1,IF(G623="LDLo (lowest)",0,IF(G623="LD",-1,"")))</f>
        <v>1</v>
      </c>
      <c r="F623" s="34" t="n">
        <f aca="false">IF(O623="🐀 Rat",1,IF(O623="🐭 Mouse",2,IF(O623="🐕 Dog",3,IF(O623="🐵 Monkey",5,IF(O623="🐈 Cat",4,IF(O623="🐇 Rabbit",6,IF(O623="🕊 Pigeon",7,IF(O623="🐹 Guinea Pig",8,IF(O623="🐔 Chicken",9,IF(O623="🐸 Frog",10,IF(O623="🍼 Mammal",10,0)))))))))))</f>
        <v>2</v>
      </c>
      <c r="G623" s="39" t="s">
        <v>47</v>
      </c>
      <c r="H623" s="39" t="s">
        <v>18</v>
      </c>
      <c r="I623" s="14" t="str">
        <f aca="false">IF(H623="IC",-0.3,"")</f>
        <v/>
      </c>
      <c r="J623" s="14" t="str">
        <f aca="false">IF(H623="IV",-0.2,"")</f>
        <v/>
      </c>
      <c r="K623" s="14" t="str">
        <f aca="false">IF(H623="IP",-0.1,"")</f>
        <v/>
      </c>
      <c r="L623" s="14" t="str">
        <f aca="false">IF(H623="IM",0.1,"")</f>
        <v/>
      </c>
      <c r="M623" s="14" t="n">
        <f aca="false">IF(H623="SC",0.2,"")</f>
        <v>0.2</v>
      </c>
      <c r="N623" s="15" t="str">
        <f aca="false">IF(H623="???",0.2,"")</f>
        <v/>
      </c>
      <c r="O623" s="40" t="s">
        <v>22</v>
      </c>
      <c r="P623" s="17" t="str">
        <f aca="false">IF(SUM(Q623:AI623)&gt;0,"",IF(SUM(Q623:AI623)=0,IF(O623&gt;0,1,"")))</f>
        <v/>
      </c>
      <c r="Q623" s="16" t="n">
        <f aca="false">IF(O623="🐭 Mouse",2,"")</f>
        <v>2</v>
      </c>
      <c r="R623" s="16" t="str">
        <f aca="false">IF(O623="🕊 Pigeon",7,"")</f>
        <v/>
      </c>
      <c r="S623" s="16" t="str">
        <f aca="false">IF(O623="🐇 Rabbit",6,"")</f>
        <v/>
      </c>
      <c r="T623" s="16" t="str">
        <f aca="false">IF(O623="🍼 Mammal",16,"")</f>
        <v/>
      </c>
      <c r="U623" s="16" t="str">
        <f aca="false">IF(O623="🐀 Rat",1,"")</f>
        <v/>
      </c>
      <c r="V623" s="16" t="str">
        <f aca="false">IF(O623="🐕 Dog",3,"")</f>
        <v/>
      </c>
      <c r="W623" s="16" t="str">
        <f aca="false">IF(O623="🐹 Guinea Pig",8,"")</f>
        <v/>
      </c>
      <c r="X623" s="16" t="str">
        <f aca="false">IF(O623="🐔 Chicken",9,"")</f>
        <v/>
      </c>
      <c r="Y623" s="16" t="str">
        <f aca="false">IF(O623="🐵 Monkey",5,"")</f>
        <v/>
      </c>
      <c r="Z623" s="16" t="str">
        <f aca="false">IF(O623="🐸 Frog",10,"")</f>
        <v/>
      </c>
      <c r="AA623" s="16" t="str">
        <f aca="false">IF(O623="🐈 Cat",4,"")</f>
        <v/>
      </c>
      <c r="AB623" s="16" t="str">
        <f aca="false">IF(O623="Gecko",15,"")</f>
        <v/>
      </c>
      <c r="AC623" s="16" t="str">
        <f aca="false">IF(O623="Skink",14,"")</f>
        <v/>
      </c>
      <c r="AD623" s="16" t="str">
        <f aca="false">IF(O623="🐄 Cattle",17,"")</f>
        <v/>
      </c>
      <c r="AE623" s="16" t="str">
        <f aca="false">IF(O623="🐷 Pig",19,"")</f>
        <v/>
      </c>
      <c r="AF623" s="16" t="str">
        <f aca="false">IF(O623="Squirrel",11,"")</f>
        <v/>
      </c>
      <c r="AG623" s="16" t="str">
        <f aca="false">IF(O623="🐝 Honey Bee",20,"")</f>
        <v/>
      </c>
      <c r="AH623" s="16" t="str">
        <f aca="false">IF(O623="🦆 Duck",12,"")</f>
        <v/>
      </c>
      <c r="AI623" s="16" t="str">
        <f aca="false">IF(O623="🐦 Bird",13,"")</f>
        <v/>
      </c>
      <c r="AJ623" s="41" t="s">
        <v>633</v>
      </c>
      <c r="AK623" s="40" t="s">
        <v>693</v>
      </c>
      <c r="AL623" s="42" t="s">
        <v>50</v>
      </c>
      <c r="AM623" s="40" t="s">
        <v>51</v>
      </c>
      <c r="AN623" s="40"/>
    </row>
    <row r="624" customFormat="false" ht="15.75" hidden="false" customHeight="false" outlineLevel="0" collapsed="false">
      <c r="C624" s="32"/>
      <c r="D624" s="33"/>
      <c r="E624" s="34"/>
      <c r="F624" s="34"/>
      <c r="G624" s="0"/>
      <c r="H624" s="0"/>
      <c r="I624" s="14" t="str">
        <f aca="false">IF(H624="IC",-0.3,"")</f>
        <v/>
      </c>
      <c r="J624" s="14" t="str">
        <f aca="false">IF(H624="IV",-0.2,"")</f>
        <v/>
      </c>
      <c r="K624" s="14" t="str">
        <f aca="false">IF(H624="IP",-0.1,"")</f>
        <v/>
      </c>
      <c r="L624" s="14" t="str">
        <f aca="false">IF(H624="IM",0.1,"")</f>
        <v/>
      </c>
      <c r="M624" s="14" t="str">
        <f aca="false">IF(H624="SC",0.2,"")</f>
        <v/>
      </c>
      <c r="N624" s="15" t="str">
        <f aca="false">IF(H624="???",0.2,"")</f>
        <v/>
      </c>
      <c r="O624" s="0"/>
      <c r="P624" s="17" t="str">
        <f aca="false">IF(SUM(Q624:AI624)&gt;0,"",IF(SUM(Q624:AI624)=0,IF(O624&gt;0,1,"")))</f>
        <v/>
      </c>
      <c r="Q624" s="16" t="str">
        <f aca="false">IF(O624="🐭 Mouse",2,"")</f>
        <v/>
      </c>
      <c r="R624" s="16" t="str">
        <f aca="false">IF(O624="🕊 Pigeon",7,"")</f>
        <v/>
      </c>
      <c r="S624" s="16" t="str">
        <f aca="false">IF(O624="🐇 Rabbit",6,"")</f>
        <v/>
      </c>
      <c r="T624" s="16" t="str">
        <f aca="false">IF(O624="🍼 Mammal",16,"")</f>
        <v/>
      </c>
      <c r="U624" s="16" t="str">
        <f aca="false">IF(O624="🐀 Rat",1,"")</f>
        <v/>
      </c>
      <c r="V624" s="16" t="str">
        <f aca="false">IF(O624="🐕 Dog",3,"")</f>
        <v/>
      </c>
      <c r="W624" s="16" t="str">
        <f aca="false">IF(O624="🐹 Guinea Pig",8,"")</f>
        <v/>
      </c>
      <c r="X624" s="16" t="str">
        <f aca="false">IF(O624="🐔 Chicken",9,"")</f>
        <v/>
      </c>
      <c r="Y624" s="16" t="str">
        <f aca="false">IF(O624="🐵 Monkey",5,"")</f>
        <v/>
      </c>
      <c r="Z624" s="16" t="str">
        <f aca="false">IF(O624="🐸 Frog",10,"")</f>
        <v/>
      </c>
      <c r="AA624" s="16" t="str">
        <f aca="false">IF(O624="🐈 Cat",4,"")</f>
        <v/>
      </c>
      <c r="AB624" s="16" t="str">
        <f aca="false">IF(O624="Gecko",15,"")</f>
        <v/>
      </c>
      <c r="AC624" s="16" t="str">
        <f aca="false">IF(O624="Skink",14,"")</f>
        <v/>
      </c>
      <c r="AD624" s="16" t="str">
        <f aca="false">IF(O624="🐄 Cattle",17,"")</f>
        <v/>
      </c>
      <c r="AE624" s="16" t="str">
        <f aca="false">IF(O624="🐷 Pig",19,"")</f>
        <v/>
      </c>
      <c r="AF624" s="16" t="str">
        <f aca="false">IF(O624="Squirrel",11,"")</f>
        <v/>
      </c>
      <c r="AG624" s="16" t="str">
        <f aca="false">IF(O624="🐝 Honey Bee",20,"")</f>
        <v/>
      </c>
      <c r="AH624" s="16" t="str">
        <f aca="false">IF(O624="🦆 Duck",12,"")</f>
        <v/>
      </c>
      <c r="AI624" s="16" t="str">
        <f aca="false">IF(O624="🐦 Bird",13,"")</f>
        <v/>
      </c>
      <c r="AJ624" s="0"/>
      <c r="AK624" s="0"/>
      <c r="AL624" s="0"/>
      <c r="AM624" s="0"/>
      <c r="AN624" s="0"/>
    </row>
    <row r="625" customFormat="false" ht="15" hidden="false" customHeight="true" outlineLevel="0" collapsed="false">
      <c r="A625" s="38" t="s">
        <v>695</v>
      </c>
      <c r="B625" s="38" t="n">
        <v>55</v>
      </c>
      <c r="C625" s="32" t="n">
        <f aca="false">B625+IF(H625="IV",-0.2,IF(H625="IP",-0.1,IF(H625="IM",0.1,IF(H625="SC",0.2,IF(H625="IC (cerebral)",-0.3,0)))))</f>
        <v>54.8</v>
      </c>
      <c r="D625" s="33" t="n">
        <f aca="false">VALUE(MID(AJ625,1,FIND(" ",AJ625)))</f>
        <v>0.381</v>
      </c>
      <c r="E625" s="34" t="n">
        <f aca="false">IF(G625="LD50 (median)",1,IF(G625="LDLo (lowest)",0,IF(G625="LD",-1,"")))</f>
        <v>1</v>
      </c>
      <c r="F625" s="34" t="n">
        <f aca="false">IF(O625="🐀 Rat",1,IF(O625="🐭 Mouse",2,IF(O625="🐕 Dog",3,IF(O625="🐵 Monkey",5,IF(O625="🐈 Cat",4,IF(O625="🐇 Rabbit",6,IF(O625="🕊 Pigeon",7,IF(O625="🐹 Guinea Pig",8,IF(O625="🐔 Chicken",9,IF(O625="🐸 Frog",10,IF(O625="🍼 Mammal",10,0)))))))))))</f>
        <v>2</v>
      </c>
      <c r="G625" s="39" t="s">
        <v>47</v>
      </c>
      <c r="H625" s="39" t="s">
        <v>15</v>
      </c>
      <c r="I625" s="14" t="str">
        <f aca="false">IF(H625="IC",-0.3,"")</f>
        <v/>
      </c>
      <c r="J625" s="14" t="n">
        <f aca="false">IF(H625="IV",-0.2,"")</f>
        <v>-0.2</v>
      </c>
      <c r="K625" s="14" t="str">
        <f aca="false">IF(H625="IP",-0.1,"")</f>
        <v/>
      </c>
      <c r="L625" s="14" t="str">
        <f aca="false">IF(H625="IM",0.1,"")</f>
        <v/>
      </c>
      <c r="M625" s="14" t="str">
        <f aca="false">IF(H625="SC",0.2,"")</f>
        <v/>
      </c>
      <c r="N625" s="15" t="str">
        <f aca="false">IF(H625="???",0.2,"")</f>
        <v/>
      </c>
      <c r="O625" s="40" t="s">
        <v>22</v>
      </c>
      <c r="P625" s="17" t="str">
        <f aca="false">IF(SUM(Q625:AI625)&gt;0,"",IF(SUM(Q625:AI625)=0,IF(O625&gt;0,1,"")))</f>
        <v/>
      </c>
      <c r="Q625" s="16" t="n">
        <f aca="false">IF(O625="🐭 Mouse",2,"")</f>
        <v>2</v>
      </c>
      <c r="R625" s="16" t="str">
        <f aca="false">IF(O625="🕊 Pigeon",7,"")</f>
        <v/>
      </c>
      <c r="S625" s="16" t="str">
        <f aca="false">IF(O625="🐇 Rabbit",6,"")</f>
        <v/>
      </c>
      <c r="T625" s="16" t="str">
        <f aca="false">IF(O625="🍼 Mammal",16,"")</f>
        <v/>
      </c>
      <c r="U625" s="16" t="str">
        <f aca="false">IF(O625="🐀 Rat",1,"")</f>
        <v/>
      </c>
      <c r="V625" s="16" t="str">
        <f aca="false">IF(O625="🐕 Dog",3,"")</f>
        <v/>
      </c>
      <c r="W625" s="16" t="str">
        <f aca="false">IF(O625="🐹 Guinea Pig",8,"")</f>
        <v/>
      </c>
      <c r="X625" s="16" t="str">
        <f aca="false">IF(O625="🐔 Chicken",9,"")</f>
        <v/>
      </c>
      <c r="Y625" s="16" t="str">
        <f aca="false">IF(O625="🐵 Monkey",5,"")</f>
        <v/>
      </c>
      <c r="Z625" s="16" t="str">
        <f aca="false">IF(O625="🐸 Frog",10,"")</f>
        <v/>
      </c>
      <c r="AA625" s="16" t="str">
        <f aca="false">IF(O625="🐈 Cat",4,"")</f>
        <v/>
      </c>
      <c r="AB625" s="16" t="str">
        <f aca="false">IF(O625="Gecko",15,"")</f>
        <v/>
      </c>
      <c r="AC625" s="16" t="str">
        <f aca="false">IF(O625="Skink",14,"")</f>
        <v/>
      </c>
      <c r="AD625" s="16" t="str">
        <f aca="false">IF(O625="🐄 Cattle",17,"")</f>
        <v/>
      </c>
      <c r="AE625" s="16" t="str">
        <f aca="false">IF(O625="🐷 Pig",19,"")</f>
        <v/>
      </c>
      <c r="AF625" s="16" t="str">
        <f aca="false">IF(O625="Squirrel",11,"")</f>
        <v/>
      </c>
      <c r="AG625" s="16" t="str">
        <f aca="false">IF(O625="🐝 Honey Bee",20,"")</f>
        <v/>
      </c>
      <c r="AH625" s="16" t="str">
        <f aca="false">IF(O625="🦆 Duck",12,"")</f>
        <v/>
      </c>
      <c r="AI625" s="16" t="str">
        <f aca="false">IF(O625="🐦 Bird",13,"")</f>
        <v/>
      </c>
      <c r="AJ625" s="41" t="s">
        <v>696</v>
      </c>
      <c r="AK625" s="40" t="s">
        <v>137</v>
      </c>
      <c r="AL625" s="42" t="s">
        <v>50</v>
      </c>
      <c r="AM625" s="40" t="s">
        <v>51</v>
      </c>
      <c r="AN625" s="40"/>
    </row>
    <row r="626" customFormat="false" ht="15" hidden="false" customHeight="true" outlineLevel="0" collapsed="false">
      <c r="A626" s="38" t="s">
        <v>695</v>
      </c>
      <c r="B626" s="38" t="n">
        <v>55</v>
      </c>
      <c r="C626" s="32" t="n">
        <f aca="false">B626+IF(H626="IV",-0.2,IF(H626="IP",-0.1,IF(H626="IM",0.1,IF(H626="SC",0.2,IF(H626="IC (cerebral)",-0.3,0)))))</f>
        <v>54.8</v>
      </c>
      <c r="D626" s="33" t="n">
        <f aca="false">VALUE(MID(AJ626,1,FIND(" ",AJ626)))</f>
        <v>0.45</v>
      </c>
      <c r="E626" s="34" t="n">
        <f aca="false">IF(G626="LD50 (median)",1,IF(G626="LDLo (lowest)",0,IF(G626="LD",-1,"")))</f>
        <v>1</v>
      </c>
      <c r="F626" s="34" t="n">
        <f aca="false">IF(O626="🐀 Rat",1,IF(O626="🐭 Mouse",2,IF(O626="🐕 Dog",3,IF(O626="🐵 Monkey",5,IF(O626="🐈 Cat",4,IF(O626="🐇 Rabbit",6,IF(O626="🕊 Pigeon",7,IF(O626="🐹 Guinea Pig",8,IF(O626="🐔 Chicken",9,IF(O626="🐸 Frog",10,IF(O626="🍼 Mammal",10,0)))))))))))</f>
        <v>10</v>
      </c>
      <c r="G626" s="39" t="s">
        <v>47</v>
      </c>
      <c r="H626" s="39" t="s">
        <v>15</v>
      </c>
      <c r="I626" s="14" t="str">
        <f aca="false">IF(H626="IC",-0.3,"")</f>
        <v/>
      </c>
      <c r="J626" s="14" t="n">
        <f aca="false">IF(H626="IV",-0.2,"")</f>
        <v>-0.2</v>
      </c>
      <c r="K626" s="14" t="str">
        <f aca="false">IF(H626="IP",-0.1,"")</f>
        <v/>
      </c>
      <c r="L626" s="14" t="str">
        <f aca="false">IF(H626="IM",0.1,"")</f>
        <v/>
      </c>
      <c r="M626" s="14" t="str">
        <f aca="false">IF(H626="SC",0.2,"")</f>
        <v/>
      </c>
      <c r="N626" s="15" t="str">
        <f aca="false">IF(H626="???",0.2,"")</f>
        <v/>
      </c>
      <c r="O626" s="40" t="s">
        <v>25</v>
      </c>
      <c r="P626" s="17" t="str">
        <f aca="false">IF(SUM(Q626:AI626)&gt;0,"",IF(SUM(Q626:AI626)=0,IF(O626&gt;0,1,"")))</f>
        <v/>
      </c>
      <c r="Q626" s="16" t="str">
        <f aca="false">IF(O626="🐭 Mouse",2,"")</f>
        <v/>
      </c>
      <c r="R626" s="16" t="str">
        <f aca="false">IF(O626="🕊 Pigeon",7,"")</f>
        <v/>
      </c>
      <c r="S626" s="16" t="str">
        <f aca="false">IF(O626="🐇 Rabbit",6,"")</f>
        <v/>
      </c>
      <c r="T626" s="16" t="n">
        <f aca="false">IF(O626="🍼 Mammal",16,"")</f>
        <v>16</v>
      </c>
      <c r="U626" s="16" t="str">
        <f aca="false">IF(O626="🐀 Rat",1,"")</f>
        <v/>
      </c>
      <c r="V626" s="16" t="str">
        <f aca="false">IF(O626="🐕 Dog",3,"")</f>
        <v/>
      </c>
      <c r="W626" s="16" t="str">
        <f aca="false">IF(O626="🐹 Guinea Pig",8,"")</f>
        <v/>
      </c>
      <c r="X626" s="16" t="str">
        <f aca="false">IF(O626="🐔 Chicken",9,"")</f>
        <v/>
      </c>
      <c r="Y626" s="16" t="str">
        <f aca="false">IF(O626="🐵 Monkey",5,"")</f>
        <v/>
      </c>
      <c r="Z626" s="16" t="str">
        <f aca="false">IF(O626="🐸 Frog",10,"")</f>
        <v/>
      </c>
      <c r="AA626" s="16" t="str">
        <f aca="false">IF(O626="🐈 Cat",4,"")</f>
        <v/>
      </c>
      <c r="AB626" s="16" t="str">
        <f aca="false">IF(O626="Gecko",15,"")</f>
        <v/>
      </c>
      <c r="AC626" s="16" t="str">
        <f aca="false">IF(O626="Skink",14,"")</f>
        <v/>
      </c>
      <c r="AD626" s="16" t="str">
        <f aca="false">IF(O626="🐄 Cattle",17,"")</f>
        <v/>
      </c>
      <c r="AE626" s="16" t="str">
        <f aca="false">IF(O626="🐷 Pig",19,"")</f>
        <v/>
      </c>
      <c r="AF626" s="16" t="str">
        <f aca="false">IF(O626="Squirrel",11,"")</f>
        <v/>
      </c>
      <c r="AG626" s="16" t="str">
        <f aca="false">IF(O626="🐝 Honey Bee",20,"")</f>
        <v/>
      </c>
      <c r="AH626" s="16" t="str">
        <f aca="false">IF(O626="🦆 Duck",12,"")</f>
        <v/>
      </c>
      <c r="AI626" s="16" t="str">
        <f aca="false">IF(O626="🐦 Bird",13,"")</f>
        <v/>
      </c>
      <c r="AJ626" s="41" t="s">
        <v>220</v>
      </c>
      <c r="AK626" s="40" t="s">
        <v>79</v>
      </c>
      <c r="AL626" s="42" t="s">
        <v>50</v>
      </c>
      <c r="AM626" s="40" t="s">
        <v>51</v>
      </c>
      <c r="AN626" s="40"/>
    </row>
    <row r="627" customFormat="false" ht="15" hidden="false" customHeight="true" outlineLevel="0" collapsed="false">
      <c r="A627" s="38" t="s">
        <v>695</v>
      </c>
      <c r="B627" s="38" t="n">
        <v>55</v>
      </c>
      <c r="C627" s="32" t="n">
        <f aca="false">B627+IF(H627="IV",-0.2,IF(H627="IP",-0.1,IF(H627="IM",0.1,IF(H627="SC",0.2,IF(H627="IC (cerebral)",-0.3,0)))))</f>
        <v>54.8</v>
      </c>
      <c r="D627" s="33" t="n">
        <f aca="false">VALUE(MID(AJ627,1,FIND(" ",AJ627)))</f>
        <v>0.61</v>
      </c>
      <c r="E627" s="34" t="n">
        <f aca="false">IF(G627="LD50 (median)",1,IF(G627="LDLo (lowest)",0,IF(G627="LD",-1,"")))</f>
        <v>1</v>
      </c>
      <c r="F627" s="34" t="n">
        <f aca="false">IF(O627="🐀 Rat",1,IF(O627="🐭 Mouse",2,IF(O627="🐕 Dog",3,IF(O627="🐵 Monkey",5,IF(O627="🐈 Cat",4,IF(O627="🐇 Rabbit",6,IF(O627="🕊 Pigeon",7,IF(O627="🐹 Guinea Pig",8,IF(O627="🐔 Chicken",9,IF(O627="🐸 Frog",10,IF(O627="🍼 Mammal",10,0)))))))))))</f>
        <v>2</v>
      </c>
      <c r="G627" s="39" t="s">
        <v>47</v>
      </c>
      <c r="H627" s="39" t="s">
        <v>15</v>
      </c>
      <c r="I627" s="14" t="str">
        <f aca="false">IF(H627="IC",-0.3,"")</f>
        <v/>
      </c>
      <c r="J627" s="14" t="n">
        <f aca="false">IF(H627="IV",-0.2,"")</f>
        <v>-0.2</v>
      </c>
      <c r="K627" s="14" t="str">
        <f aca="false">IF(H627="IP",-0.1,"")</f>
        <v/>
      </c>
      <c r="L627" s="14" t="str">
        <f aca="false">IF(H627="IM",0.1,"")</f>
        <v/>
      </c>
      <c r="M627" s="14" t="str">
        <f aca="false">IF(H627="SC",0.2,"")</f>
        <v/>
      </c>
      <c r="N627" s="15" t="str">
        <f aca="false">IF(H627="???",0.2,"")</f>
        <v/>
      </c>
      <c r="O627" s="40" t="s">
        <v>22</v>
      </c>
      <c r="P627" s="17" t="str">
        <f aca="false">IF(SUM(Q627:AI627)&gt;0,"",IF(SUM(Q627:AI627)=0,IF(O627&gt;0,1,"")))</f>
        <v/>
      </c>
      <c r="Q627" s="16" t="n">
        <f aca="false">IF(O627="🐭 Mouse",2,"")</f>
        <v>2</v>
      </c>
      <c r="R627" s="16" t="str">
        <f aca="false">IF(O627="🕊 Pigeon",7,"")</f>
        <v/>
      </c>
      <c r="S627" s="16" t="str">
        <f aca="false">IF(O627="🐇 Rabbit",6,"")</f>
        <v/>
      </c>
      <c r="T627" s="16" t="str">
        <f aca="false">IF(O627="🍼 Mammal",16,"")</f>
        <v/>
      </c>
      <c r="U627" s="16" t="str">
        <f aca="false">IF(O627="🐀 Rat",1,"")</f>
        <v/>
      </c>
      <c r="V627" s="16" t="str">
        <f aca="false">IF(O627="🐕 Dog",3,"")</f>
        <v/>
      </c>
      <c r="W627" s="16" t="str">
        <f aca="false">IF(O627="🐹 Guinea Pig",8,"")</f>
        <v/>
      </c>
      <c r="X627" s="16" t="str">
        <f aca="false">IF(O627="🐔 Chicken",9,"")</f>
        <v/>
      </c>
      <c r="Y627" s="16" t="str">
        <f aca="false">IF(O627="🐵 Monkey",5,"")</f>
        <v/>
      </c>
      <c r="Z627" s="16" t="str">
        <f aca="false">IF(O627="🐸 Frog",10,"")</f>
        <v/>
      </c>
      <c r="AA627" s="16" t="str">
        <f aca="false">IF(O627="🐈 Cat",4,"")</f>
        <v/>
      </c>
      <c r="AB627" s="16" t="str">
        <f aca="false">IF(O627="Gecko",15,"")</f>
        <v/>
      </c>
      <c r="AC627" s="16" t="str">
        <f aca="false">IF(O627="Skink",14,"")</f>
        <v/>
      </c>
      <c r="AD627" s="16" t="str">
        <f aca="false">IF(O627="🐄 Cattle",17,"")</f>
        <v/>
      </c>
      <c r="AE627" s="16" t="str">
        <f aca="false">IF(O627="🐷 Pig",19,"")</f>
        <v/>
      </c>
      <c r="AF627" s="16" t="str">
        <f aca="false">IF(O627="Squirrel",11,"")</f>
        <v/>
      </c>
      <c r="AG627" s="16" t="str">
        <f aca="false">IF(O627="🐝 Honey Bee",20,"")</f>
        <v/>
      </c>
      <c r="AH627" s="16" t="str">
        <f aca="false">IF(O627="🦆 Duck",12,"")</f>
        <v/>
      </c>
      <c r="AI627" s="16" t="str">
        <f aca="false">IF(O627="🐦 Bird",13,"")</f>
        <v/>
      </c>
      <c r="AJ627" s="41" t="s">
        <v>402</v>
      </c>
      <c r="AK627" s="40" t="s">
        <v>697</v>
      </c>
      <c r="AL627" s="42" t="s">
        <v>698</v>
      </c>
      <c r="AM627" s="40" t="s">
        <v>59</v>
      </c>
      <c r="AN627" s="40"/>
    </row>
    <row r="628" customFormat="false" ht="45" hidden="false" customHeight="true" outlineLevel="0" collapsed="false">
      <c r="A628" s="38" t="s">
        <v>695</v>
      </c>
      <c r="B628" s="38" t="n">
        <v>55</v>
      </c>
      <c r="C628" s="32" t="n">
        <f aca="false">B628+IF(H628="IV",-0.2,IF(H628="IP",-0.1,IF(H628="IM",0.1,IF(H628="SC",0.2,IF(H628="IC (cerebral)",-0.3,0)))))</f>
        <v>54.8</v>
      </c>
      <c r="D628" s="33" t="n">
        <f aca="false">VALUE(MID(AJ628,1,FIND(" ",AJ628)))</f>
        <v>0.85</v>
      </c>
      <c r="E628" s="34" t="n">
        <f aca="false">IF(G628="LD50 (median)",1,IF(G628="LDLo (lowest)",0,IF(G628="LD",-1,"")))</f>
        <v>1</v>
      </c>
      <c r="F628" s="34" t="n">
        <f aca="false">IF(O628="🐀 Rat",1,IF(O628="🐭 Mouse",2,IF(O628="🐕 Dog",3,IF(O628="🐵 Monkey",5,IF(O628="🐈 Cat",4,IF(O628="🐇 Rabbit",6,IF(O628="🕊 Pigeon",7,IF(O628="🐹 Guinea Pig",8,IF(O628="🐔 Chicken",9,IF(O628="🐸 Frog",10,IF(O628="🍼 Mammal",10,0)))))))))))</f>
        <v>2</v>
      </c>
      <c r="G628" s="39" t="s">
        <v>47</v>
      </c>
      <c r="H628" s="39" t="s">
        <v>15</v>
      </c>
      <c r="I628" s="14" t="str">
        <f aca="false">IF(H628="IC",-0.3,"")</f>
        <v/>
      </c>
      <c r="J628" s="14" t="n">
        <f aca="false">IF(H628="IV",-0.2,"")</f>
        <v>-0.2</v>
      </c>
      <c r="K628" s="14" t="str">
        <f aca="false">IF(H628="IP",-0.1,"")</f>
        <v/>
      </c>
      <c r="L628" s="14" t="str">
        <f aca="false">IF(H628="IM",0.1,"")</f>
        <v/>
      </c>
      <c r="M628" s="14" t="str">
        <f aca="false">IF(H628="SC",0.2,"")</f>
        <v/>
      </c>
      <c r="N628" s="15" t="str">
        <f aca="false">IF(H628="???",0.2,"")</f>
        <v/>
      </c>
      <c r="O628" s="40" t="s">
        <v>22</v>
      </c>
      <c r="P628" s="17" t="str">
        <f aca="false">IF(SUM(Q628:AI628)&gt;0,"",IF(SUM(Q628:AI628)=0,IF(O628&gt;0,1,"")))</f>
        <v/>
      </c>
      <c r="Q628" s="16" t="n">
        <f aca="false">IF(O628="🐭 Mouse",2,"")</f>
        <v>2</v>
      </c>
      <c r="R628" s="16" t="str">
        <f aca="false">IF(O628="🕊 Pigeon",7,"")</f>
        <v/>
      </c>
      <c r="S628" s="16" t="str">
        <f aca="false">IF(O628="🐇 Rabbit",6,"")</f>
        <v/>
      </c>
      <c r="T628" s="16" t="str">
        <f aca="false">IF(O628="🍼 Mammal",16,"")</f>
        <v/>
      </c>
      <c r="U628" s="16" t="str">
        <f aca="false">IF(O628="🐀 Rat",1,"")</f>
        <v/>
      </c>
      <c r="V628" s="16" t="str">
        <f aca="false">IF(O628="🐕 Dog",3,"")</f>
        <v/>
      </c>
      <c r="W628" s="16" t="str">
        <f aca="false">IF(O628="🐹 Guinea Pig",8,"")</f>
        <v/>
      </c>
      <c r="X628" s="16" t="str">
        <f aca="false">IF(O628="🐔 Chicken",9,"")</f>
        <v/>
      </c>
      <c r="Y628" s="16" t="str">
        <f aca="false">IF(O628="🐵 Monkey",5,"")</f>
        <v/>
      </c>
      <c r="Z628" s="16" t="str">
        <f aca="false">IF(O628="🐸 Frog",10,"")</f>
        <v/>
      </c>
      <c r="AA628" s="16" t="str">
        <f aca="false">IF(O628="🐈 Cat",4,"")</f>
        <v/>
      </c>
      <c r="AB628" s="16" t="str">
        <f aca="false">IF(O628="Gecko",15,"")</f>
        <v/>
      </c>
      <c r="AC628" s="16" t="str">
        <f aca="false">IF(O628="Skink",14,"")</f>
        <v/>
      </c>
      <c r="AD628" s="16" t="str">
        <f aca="false">IF(O628="🐄 Cattle",17,"")</f>
        <v/>
      </c>
      <c r="AE628" s="16" t="str">
        <f aca="false">IF(O628="🐷 Pig",19,"")</f>
        <v/>
      </c>
      <c r="AF628" s="16" t="str">
        <f aca="false">IF(O628="Squirrel",11,"")</f>
        <v/>
      </c>
      <c r="AG628" s="16" t="str">
        <f aca="false">IF(O628="🐝 Honey Bee",20,"")</f>
        <v/>
      </c>
      <c r="AH628" s="16" t="str">
        <f aca="false">IF(O628="🦆 Duck",12,"")</f>
        <v/>
      </c>
      <c r="AI628" s="16" t="str">
        <f aca="false">IF(O628="🐦 Bird",13,"")</f>
        <v/>
      </c>
      <c r="AJ628" s="41" t="s">
        <v>699</v>
      </c>
      <c r="AK628" s="40" t="s">
        <v>697</v>
      </c>
      <c r="AL628" s="42" t="s">
        <v>698</v>
      </c>
      <c r="AM628" s="40" t="s">
        <v>59</v>
      </c>
      <c r="AN628" s="40" t="s">
        <v>700</v>
      </c>
    </row>
    <row r="629" customFormat="false" ht="30" hidden="false" customHeight="true" outlineLevel="0" collapsed="false">
      <c r="A629" s="38" t="s">
        <v>695</v>
      </c>
      <c r="B629" s="38" t="n">
        <v>55</v>
      </c>
      <c r="C629" s="32" t="n">
        <f aca="false">B629+IF(H629="IV",-0.2,IF(H629="IP",-0.1,IF(H629="IM",0.1,IF(H629="SC",0.2,IF(H629="IC (cerebral)",-0.3,0)))))</f>
        <v>54.8</v>
      </c>
      <c r="D629" s="33" t="n">
        <f aca="false">VALUE(MID(AJ629,1,FIND(" ",AJ629)))</f>
        <v>1.23</v>
      </c>
      <c r="E629" s="34" t="n">
        <f aca="false">IF(G629="LD50 (median)",1,IF(G629="LDLo (lowest)",0,IF(G629="LD",-1,"")))</f>
        <v>1</v>
      </c>
      <c r="F629" s="34" t="n">
        <f aca="false">IF(O629="🐀 Rat",1,IF(O629="🐭 Mouse",2,IF(O629="🐕 Dog",3,IF(O629="🐵 Monkey",5,IF(O629="🐈 Cat",4,IF(O629="🐇 Rabbit",6,IF(O629="🕊 Pigeon",7,IF(O629="🐹 Guinea Pig",8,IF(O629="🐔 Chicken",9,IF(O629="🐸 Frog",10,IF(O629="🍼 Mammal",10,0)))))))))))</f>
        <v>2</v>
      </c>
      <c r="G629" s="39" t="s">
        <v>47</v>
      </c>
      <c r="H629" s="39" t="s">
        <v>15</v>
      </c>
      <c r="I629" s="14" t="str">
        <f aca="false">IF(H629="IC",-0.3,"")</f>
        <v/>
      </c>
      <c r="J629" s="14" t="n">
        <f aca="false">IF(H629="IV",-0.2,"")</f>
        <v>-0.2</v>
      </c>
      <c r="K629" s="14" t="str">
        <f aca="false">IF(H629="IP",-0.1,"")</f>
        <v/>
      </c>
      <c r="L629" s="14" t="str">
        <f aca="false">IF(H629="IM",0.1,"")</f>
        <v/>
      </c>
      <c r="M629" s="14" t="str">
        <f aca="false">IF(H629="SC",0.2,"")</f>
        <v/>
      </c>
      <c r="N629" s="15" t="str">
        <f aca="false">IF(H629="???",0.2,"")</f>
        <v/>
      </c>
      <c r="O629" s="40" t="s">
        <v>22</v>
      </c>
      <c r="P629" s="17" t="str">
        <f aca="false">IF(SUM(Q629:AI629)&gt;0,"",IF(SUM(Q629:AI629)=0,IF(O629&gt;0,1,"")))</f>
        <v/>
      </c>
      <c r="Q629" s="16" t="n">
        <f aca="false">IF(O629="🐭 Mouse",2,"")</f>
        <v>2</v>
      </c>
      <c r="R629" s="16" t="str">
        <f aca="false">IF(O629="🕊 Pigeon",7,"")</f>
        <v/>
      </c>
      <c r="S629" s="16" t="str">
        <f aca="false">IF(O629="🐇 Rabbit",6,"")</f>
        <v/>
      </c>
      <c r="T629" s="16" t="str">
        <f aca="false">IF(O629="🍼 Mammal",16,"")</f>
        <v/>
      </c>
      <c r="U629" s="16" t="str">
        <f aca="false">IF(O629="🐀 Rat",1,"")</f>
        <v/>
      </c>
      <c r="V629" s="16" t="str">
        <f aca="false">IF(O629="🐕 Dog",3,"")</f>
        <v/>
      </c>
      <c r="W629" s="16" t="str">
        <f aca="false">IF(O629="🐹 Guinea Pig",8,"")</f>
        <v/>
      </c>
      <c r="X629" s="16" t="str">
        <f aca="false">IF(O629="🐔 Chicken",9,"")</f>
        <v/>
      </c>
      <c r="Y629" s="16" t="str">
        <f aca="false">IF(O629="🐵 Monkey",5,"")</f>
        <v/>
      </c>
      <c r="Z629" s="16" t="str">
        <f aca="false">IF(O629="🐸 Frog",10,"")</f>
        <v/>
      </c>
      <c r="AA629" s="16" t="str">
        <f aca="false">IF(O629="🐈 Cat",4,"")</f>
        <v/>
      </c>
      <c r="AB629" s="16" t="str">
        <f aca="false">IF(O629="Gecko",15,"")</f>
        <v/>
      </c>
      <c r="AC629" s="16" t="str">
        <f aca="false">IF(O629="Skink",14,"")</f>
        <v/>
      </c>
      <c r="AD629" s="16" t="str">
        <f aca="false">IF(O629="🐄 Cattle",17,"")</f>
        <v/>
      </c>
      <c r="AE629" s="16" t="str">
        <f aca="false">IF(O629="🐷 Pig",19,"")</f>
        <v/>
      </c>
      <c r="AF629" s="16" t="str">
        <f aca="false">IF(O629="Squirrel",11,"")</f>
        <v/>
      </c>
      <c r="AG629" s="16" t="str">
        <f aca="false">IF(O629="🐝 Honey Bee",20,"")</f>
        <v/>
      </c>
      <c r="AH629" s="16" t="str">
        <f aca="false">IF(O629="🦆 Duck",12,"")</f>
        <v/>
      </c>
      <c r="AI629" s="16" t="str">
        <f aca="false">IF(O629="🐦 Bird",13,"")</f>
        <v/>
      </c>
      <c r="AJ629" s="41" t="s">
        <v>701</v>
      </c>
      <c r="AK629" s="40" t="s">
        <v>697</v>
      </c>
      <c r="AL629" s="42" t="s">
        <v>698</v>
      </c>
      <c r="AM629" s="40" t="s">
        <v>59</v>
      </c>
      <c r="AN629" s="40"/>
    </row>
    <row r="630" customFormat="false" ht="45" hidden="false" customHeight="true" outlineLevel="0" collapsed="false">
      <c r="A630" s="38" t="s">
        <v>695</v>
      </c>
      <c r="B630" s="38" t="n">
        <v>55</v>
      </c>
      <c r="C630" s="32" t="n">
        <f aca="false">B630+IF(H630="IV",-0.2,IF(H630="IP",-0.1,IF(H630="IM",0.1,IF(H630="SC",0.2,IF(H630="IC (cerebral)",-0.3,0)))))</f>
        <v>54.9</v>
      </c>
      <c r="D630" s="33" t="n">
        <f aca="false">VALUE(MID(AJ630,1,FIND(" ",AJ630)))</f>
        <v>2.8</v>
      </c>
      <c r="E630" s="34" t="n">
        <f aca="false">IF(G630="LD50 (median)",1,IF(G630="LDLo (lowest)",0,IF(G630="LD",-1,"")))</f>
        <v>1</v>
      </c>
      <c r="F630" s="34" t="n">
        <f aca="false">IF(O630="🐀 Rat",1,IF(O630="🐭 Mouse",2,IF(O630="🐕 Dog",3,IF(O630="🐵 Monkey",5,IF(O630="🐈 Cat",4,IF(O630="🐇 Rabbit",6,IF(O630="🕊 Pigeon",7,IF(O630="🐹 Guinea Pig",8,IF(O630="🐔 Chicken",9,IF(O630="🐸 Frog",10,IF(O630="🍼 Mammal",10,0)))))))))))</f>
        <v>2</v>
      </c>
      <c r="G630" s="39" t="s">
        <v>47</v>
      </c>
      <c r="H630" s="39" t="s">
        <v>16</v>
      </c>
      <c r="I630" s="14" t="str">
        <f aca="false">IF(H630="IC",-0.3,"")</f>
        <v/>
      </c>
      <c r="J630" s="14" t="str">
        <f aca="false">IF(H630="IV",-0.2,"")</f>
        <v/>
      </c>
      <c r="K630" s="14" t="n">
        <f aca="false">IF(H630="IP",-0.1,"")</f>
        <v>-0.1</v>
      </c>
      <c r="L630" s="14" t="str">
        <f aca="false">IF(H630="IM",0.1,"")</f>
        <v/>
      </c>
      <c r="M630" s="14" t="str">
        <f aca="false">IF(H630="SC",0.2,"")</f>
        <v/>
      </c>
      <c r="N630" s="15" t="str">
        <f aca="false">IF(H630="???",0.2,"")</f>
        <v/>
      </c>
      <c r="O630" s="40" t="s">
        <v>22</v>
      </c>
      <c r="P630" s="17" t="str">
        <f aca="false">IF(SUM(Q630:AI630)&gt;0,"",IF(SUM(Q630:AI630)=0,IF(O630&gt;0,1,"")))</f>
        <v/>
      </c>
      <c r="Q630" s="16" t="n">
        <f aca="false">IF(O630="🐭 Mouse",2,"")</f>
        <v>2</v>
      </c>
      <c r="R630" s="16" t="str">
        <f aca="false">IF(O630="🕊 Pigeon",7,"")</f>
        <v/>
      </c>
      <c r="S630" s="16" t="str">
        <f aca="false">IF(O630="🐇 Rabbit",6,"")</f>
        <v/>
      </c>
      <c r="T630" s="16" t="str">
        <f aca="false">IF(O630="🍼 Mammal",16,"")</f>
        <v/>
      </c>
      <c r="U630" s="16" t="str">
        <f aca="false">IF(O630="🐀 Rat",1,"")</f>
        <v/>
      </c>
      <c r="V630" s="16" t="str">
        <f aca="false">IF(O630="🐕 Dog",3,"")</f>
        <v/>
      </c>
      <c r="W630" s="16" t="str">
        <f aca="false">IF(O630="🐹 Guinea Pig",8,"")</f>
        <v/>
      </c>
      <c r="X630" s="16" t="str">
        <f aca="false">IF(O630="🐔 Chicken",9,"")</f>
        <v/>
      </c>
      <c r="Y630" s="16" t="str">
        <f aca="false">IF(O630="🐵 Monkey",5,"")</f>
        <v/>
      </c>
      <c r="Z630" s="16" t="str">
        <f aca="false">IF(O630="🐸 Frog",10,"")</f>
        <v/>
      </c>
      <c r="AA630" s="16" t="str">
        <f aca="false">IF(O630="🐈 Cat",4,"")</f>
        <v/>
      </c>
      <c r="AB630" s="16" t="str">
        <f aca="false">IF(O630="Gecko",15,"")</f>
        <v/>
      </c>
      <c r="AC630" s="16" t="str">
        <f aca="false">IF(O630="Skink",14,"")</f>
        <v/>
      </c>
      <c r="AD630" s="16" t="str">
        <f aca="false">IF(O630="🐄 Cattle",17,"")</f>
        <v/>
      </c>
      <c r="AE630" s="16" t="str">
        <f aca="false">IF(O630="🐷 Pig",19,"")</f>
        <v/>
      </c>
      <c r="AF630" s="16" t="str">
        <f aca="false">IF(O630="Squirrel",11,"")</f>
        <v/>
      </c>
      <c r="AG630" s="16" t="str">
        <f aca="false">IF(O630="🐝 Honey Bee",20,"")</f>
        <v/>
      </c>
      <c r="AH630" s="16" t="str">
        <f aca="false">IF(O630="🦆 Duck",12,"")</f>
        <v/>
      </c>
      <c r="AI630" s="16" t="str">
        <f aca="false">IF(O630="🐦 Bird",13,"")</f>
        <v/>
      </c>
      <c r="AJ630" s="41" t="s">
        <v>692</v>
      </c>
      <c r="AK630" s="40" t="s">
        <v>428</v>
      </c>
      <c r="AL630" s="42" t="s">
        <v>50</v>
      </c>
      <c r="AM630" s="40" t="s">
        <v>51</v>
      </c>
      <c r="AN630" s="40"/>
    </row>
    <row r="631" customFormat="false" ht="30" hidden="false" customHeight="true" outlineLevel="0" collapsed="false">
      <c r="A631" s="38" t="s">
        <v>695</v>
      </c>
      <c r="B631" s="38" t="n">
        <v>55</v>
      </c>
      <c r="C631" s="32" t="n">
        <f aca="false">B631+IF(H631="IV",-0.2,IF(H631="IP",-0.1,IF(H631="IM",0.1,IF(H631="SC",0.2,IF(H631="IC (cerebral)",-0.3,0)))))</f>
        <v>55.2</v>
      </c>
      <c r="D631" s="33" t="n">
        <f aca="false">VALUE(MID(AJ631,1,FIND(" ",AJ631)))</f>
        <v>3.32</v>
      </c>
      <c r="E631" s="34" t="n">
        <f aca="false">IF(G631="LD50 (median)",1,IF(G631="LDLo (lowest)",0,IF(G631="LD",-1,"")))</f>
        <v>1</v>
      </c>
      <c r="F631" s="34" t="n">
        <f aca="false">IF(O631="🐀 Rat",1,IF(O631="🐭 Mouse",2,IF(O631="🐕 Dog",3,IF(O631="🐵 Monkey",5,IF(O631="🐈 Cat",4,IF(O631="🐇 Rabbit",6,IF(O631="🕊 Pigeon",7,IF(O631="🐹 Guinea Pig",8,IF(O631="🐔 Chicken",9,IF(O631="🐸 Frog",10,IF(O631="🍼 Mammal",10,0)))))))))))</f>
        <v>2</v>
      </c>
      <c r="G631" s="39" t="s">
        <v>47</v>
      </c>
      <c r="H631" s="39" t="s">
        <v>18</v>
      </c>
      <c r="I631" s="14" t="str">
        <f aca="false">IF(H631="IC",-0.3,"")</f>
        <v/>
      </c>
      <c r="J631" s="14" t="str">
        <f aca="false">IF(H631="IV",-0.2,"")</f>
        <v/>
      </c>
      <c r="K631" s="14" t="str">
        <f aca="false">IF(H631="IP",-0.1,"")</f>
        <v/>
      </c>
      <c r="L631" s="14" t="str">
        <f aca="false">IF(H631="IM",0.1,"")</f>
        <v/>
      </c>
      <c r="M631" s="14" t="n">
        <f aca="false">IF(H631="SC",0.2,"")</f>
        <v>0.2</v>
      </c>
      <c r="N631" s="15" t="str">
        <f aca="false">IF(H631="???",0.2,"")</f>
        <v/>
      </c>
      <c r="O631" s="40" t="s">
        <v>22</v>
      </c>
      <c r="P631" s="17" t="str">
        <f aca="false">IF(SUM(Q631:AI631)&gt;0,"",IF(SUM(Q631:AI631)=0,IF(O631&gt;0,1,"")))</f>
        <v/>
      </c>
      <c r="Q631" s="16" t="n">
        <f aca="false">IF(O631="🐭 Mouse",2,"")</f>
        <v>2</v>
      </c>
      <c r="R631" s="16" t="str">
        <f aca="false">IF(O631="🕊 Pigeon",7,"")</f>
        <v/>
      </c>
      <c r="S631" s="16" t="str">
        <f aca="false">IF(O631="🐇 Rabbit",6,"")</f>
        <v/>
      </c>
      <c r="T631" s="16" t="str">
        <f aca="false">IF(O631="🍼 Mammal",16,"")</f>
        <v/>
      </c>
      <c r="U631" s="16" t="str">
        <f aca="false">IF(O631="🐀 Rat",1,"")</f>
        <v/>
      </c>
      <c r="V631" s="16" t="str">
        <f aca="false">IF(O631="🐕 Dog",3,"")</f>
        <v/>
      </c>
      <c r="W631" s="16" t="str">
        <f aca="false">IF(O631="🐹 Guinea Pig",8,"")</f>
        <v/>
      </c>
      <c r="X631" s="16" t="str">
        <f aca="false">IF(O631="🐔 Chicken",9,"")</f>
        <v/>
      </c>
      <c r="Y631" s="16" t="str">
        <f aca="false">IF(O631="🐵 Monkey",5,"")</f>
        <v/>
      </c>
      <c r="Z631" s="16" t="str">
        <f aca="false">IF(O631="🐸 Frog",10,"")</f>
        <v/>
      </c>
      <c r="AA631" s="16" t="str">
        <f aca="false">IF(O631="🐈 Cat",4,"")</f>
        <v/>
      </c>
      <c r="AB631" s="16" t="str">
        <f aca="false">IF(O631="Gecko",15,"")</f>
        <v/>
      </c>
      <c r="AC631" s="16" t="str">
        <f aca="false">IF(O631="Skink",14,"")</f>
        <v/>
      </c>
      <c r="AD631" s="16" t="str">
        <f aca="false">IF(O631="🐄 Cattle",17,"")</f>
        <v/>
      </c>
      <c r="AE631" s="16" t="str">
        <f aca="false">IF(O631="🐷 Pig",19,"")</f>
        <v/>
      </c>
      <c r="AF631" s="16" t="str">
        <f aca="false">IF(O631="Squirrel",11,"")</f>
        <v/>
      </c>
      <c r="AG631" s="16" t="str">
        <f aca="false">IF(O631="🐝 Honey Bee",20,"")</f>
        <v/>
      </c>
      <c r="AH631" s="16" t="str">
        <f aca="false">IF(O631="🦆 Duck",12,"")</f>
        <v/>
      </c>
      <c r="AI631" s="16" t="str">
        <f aca="false">IF(O631="🐦 Bird",13,"")</f>
        <v/>
      </c>
      <c r="AJ631" s="41" t="s">
        <v>702</v>
      </c>
      <c r="AK631" s="40" t="s">
        <v>609</v>
      </c>
      <c r="AL631" s="42" t="s">
        <v>50</v>
      </c>
      <c r="AM631" s="40" t="s">
        <v>51</v>
      </c>
      <c r="AN631" s="40"/>
    </row>
    <row r="632" customFormat="false" ht="15.75" hidden="false" customHeight="false" outlineLevel="0" collapsed="false">
      <c r="C632" s="32"/>
      <c r="D632" s="33"/>
      <c r="E632" s="34"/>
      <c r="F632" s="34"/>
      <c r="G632" s="0"/>
      <c r="H632" s="0"/>
      <c r="I632" s="14" t="str">
        <f aca="false">IF(H632="IC",-0.3,"")</f>
        <v/>
      </c>
      <c r="J632" s="14" t="str">
        <f aca="false">IF(H632="IV",-0.2,"")</f>
        <v/>
      </c>
      <c r="K632" s="14" t="str">
        <f aca="false">IF(H632="IP",-0.1,"")</f>
        <v/>
      </c>
      <c r="L632" s="14" t="str">
        <f aca="false">IF(H632="IM",0.1,"")</f>
        <v/>
      </c>
      <c r="M632" s="14" t="str">
        <f aca="false">IF(H632="SC",0.2,"")</f>
        <v/>
      </c>
      <c r="N632" s="15" t="str">
        <f aca="false">IF(H632="???",0.2,"")</f>
        <v/>
      </c>
      <c r="O632" s="0"/>
      <c r="P632" s="17" t="str">
        <f aca="false">IF(SUM(Q632:AI632)&gt;0,"",IF(SUM(Q632:AI632)=0,IF(O632&gt;0,1,"")))</f>
        <v/>
      </c>
      <c r="Q632" s="16" t="str">
        <f aca="false">IF(O632="🐭 Mouse",2,"")</f>
        <v/>
      </c>
      <c r="R632" s="16" t="str">
        <f aca="false">IF(O632="🕊 Pigeon",7,"")</f>
        <v/>
      </c>
      <c r="S632" s="16" t="str">
        <f aca="false">IF(O632="🐇 Rabbit",6,"")</f>
        <v/>
      </c>
      <c r="T632" s="16" t="str">
        <f aca="false">IF(O632="🍼 Mammal",16,"")</f>
        <v/>
      </c>
      <c r="U632" s="16" t="str">
        <f aca="false">IF(O632="🐀 Rat",1,"")</f>
        <v/>
      </c>
      <c r="V632" s="16" t="str">
        <f aca="false">IF(O632="🐕 Dog",3,"")</f>
        <v/>
      </c>
      <c r="W632" s="16" t="str">
        <f aca="false">IF(O632="🐹 Guinea Pig",8,"")</f>
        <v/>
      </c>
      <c r="X632" s="16" t="str">
        <f aca="false">IF(O632="🐔 Chicken",9,"")</f>
        <v/>
      </c>
      <c r="Y632" s="16" t="str">
        <f aca="false">IF(O632="🐵 Monkey",5,"")</f>
        <v/>
      </c>
      <c r="Z632" s="16" t="str">
        <f aca="false">IF(O632="🐸 Frog",10,"")</f>
        <v/>
      </c>
      <c r="AA632" s="16" t="str">
        <f aca="false">IF(O632="🐈 Cat",4,"")</f>
        <v/>
      </c>
      <c r="AB632" s="16" t="str">
        <f aca="false">IF(O632="Gecko",15,"")</f>
        <v/>
      </c>
      <c r="AC632" s="16" t="str">
        <f aca="false">IF(O632="Skink",14,"")</f>
        <v/>
      </c>
      <c r="AD632" s="16" t="str">
        <f aca="false">IF(O632="🐄 Cattle",17,"")</f>
        <v/>
      </c>
      <c r="AE632" s="16" t="str">
        <f aca="false">IF(O632="🐷 Pig",19,"")</f>
        <v/>
      </c>
      <c r="AF632" s="16" t="str">
        <f aca="false">IF(O632="Squirrel",11,"")</f>
        <v/>
      </c>
      <c r="AG632" s="16" t="str">
        <f aca="false">IF(O632="🐝 Honey Bee",20,"")</f>
        <v/>
      </c>
      <c r="AH632" s="16" t="str">
        <f aca="false">IF(O632="🦆 Duck",12,"")</f>
        <v/>
      </c>
      <c r="AI632" s="16" t="str">
        <f aca="false">IF(O632="🐦 Bird",13,"")</f>
        <v/>
      </c>
      <c r="AJ632" s="0"/>
      <c r="AK632" s="0"/>
      <c r="AL632" s="0"/>
      <c r="AM632" s="0"/>
      <c r="AN632" s="0"/>
    </row>
    <row r="633" customFormat="false" ht="30.75" hidden="false" customHeight="false" outlineLevel="0" collapsed="false">
      <c r="A633" s="43" t="s">
        <v>703</v>
      </c>
      <c r="B633" s="43" t="n">
        <v>56</v>
      </c>
      <c r="C633" s="32" t="n">
        <f aca="false">B633+IF(H633="IV",-0.2,IF(H633="IP",-0.1,IF(H633="IM",0.1,IF(H633="SC",0.2,IF(H633="IC (cerebral)",-0.3,0)))))</f>
        <v>55.8</v>
      </c>
      <c r="D633" s="33" t="n">
        <f aca="false">VALUE(MID(AJ633,1,FIND(" ",AJ633)))</f>
        <v>0.389</v>
      </c>
      <c r="E633" s="34" t="n">
        <f aca="false">IF(G633="LD50 (median)",1,IF(G633="LDLo (lowest)",0,IF(G633="LD",-1,"")))</f>
        <v>1</v>
      </c>
      <c r="F633" s="34" t="n">
        <f aca="false">IF(O633="🐀 Rat",1,IF(O633="🐭 Mouse",2,IF(O633="🐕 Dog",3,IF(O633="🐵 Monkey",5,IF(O633="🐈 Cat",4,IF(O633="🐇 Rabbit",6,IF(O633="🕊 Pigeon",7,IF(O633="🐹 Guinea Pig",8,IF(O633="🐔 Chicken",9,IF(O633="🐸 Frog",10,IF(O633="🍼 Mammal",10,0)))))))))))</f>
        <v>2</v>
      </c>
      <c r="G633" s="44" t="s">
        <v>47</v>
      </c>
      <c r="H633" s="44" t="s">
        <v>15</v>
      </c>
      <c r="I633" s="14" t="str">
        <f aca="false">IF(H633="IC",-0.3,"")</f>
        <v/>
      </c>
      <c r="J633" s="14" t="n">
        <f aca="false">IF(H633="IV",-0.2,"")</f>
        <v>-0.2</v>
      </c>
      <c r="K633" s="14" t="str">
        <f aca="false">IF(H633="IP",-0.1,"")</f>
        <v/>
      </c>
      <c r="L633" s="14" t="str">
        <f aca="false">IF(H633="IM",0.1,"")</f>
        <v/>
      </c>
      <c r="M633" s="14" t="str">
        <f aca="false">IF(H633="SC",0.2,"")</f>
        <v/>
      </c>
      <c r="N633" s="15" t="str">
        <f aca="false">IF(H633="???",0.2,"")</f>
        <v/>
      </c>
      <c r="O633" s="45" t="s">
        <v>22</v>
      </c>
      <c r="P633" s="17" t="str">
        <f aca="false">IF(SUM(Q633:AI633)&gt;0,"",IF(SUM(Q633:AI633)=0,IF(O633&gt;0,1,"")))</f>
        <v/>
      </c>
      <c r="Q633" s="16" t="n">
        <f aca="false">IF(O633="🐭 Mouse",2,"")</f>
        <v>2</v>
      </c>
      <c r="R633" s="16" t="str">
        <f aca="false">IF(O633="🕊 Pigeon",7,"")</f>
        <v/>
      </c>
      <c r="S633" s="16" t="str">
        <f aca="false">IF(O633="🐇 Rabbit",6,"")</f>
        <v/>
      </c>
      <c r="T633" s="16" t="str">
        <f aca="false">IF(O633="🍼 Mammal",16,"")</f>
        <v/>
      </c>
      <c r="U633" s="16" t="str">
        <f aca="false">IF(O633="🐀 Rat",1,"")</f>
        <v/>
      </c>
      <c r="V633" s="16" t="str">
        <f aca="false">IF(O633="🐕 Dog",3,"")</f>
        <v/>
      </c>
      <c r="W633" s="16" t="str">
        <f aca="false">IF(O633="🐹 Guinea Pig",8,"")</f>
        <v/>
      </c>
      <c r="X633" s="16" t="str">
        <f aca="false">IF(O633="🐔 Chicken",9,"")</f>
        <v/>
      </c>
      <c r="Y633" s="16" t="str">
        <f aca="false">IF(O633="🐵 Monkey",5,"")</f>
        <v/>
      </c>
      <c r="Z633" s="16" t="str">
        <f aca="false">IF(O633="🐸 Frog",10,"")</f>
        <v/>
      </c>
      <c r="AA633" s="16" t="str">
        <f aca="false">IF(O633="🐈 Cat",4,"")</f>
        <v/>
      </c>
      <c r="AB633" s="16" t="str">
        <f aca="false">IF(O633="Gecko",15,"")</f>
        <v/>
      </c>
      <c r="AC633" s="16" t="str">
        <f aca="false">IF(O633="Skink",14,"")</f>
        <v/>
      </c>
      <c r="AD633" s="16" t="str">
        <f aca="false">IF(O633="🐄 Cattle",17,"")</f>
        <v/>
      </c>
      <c r="AE633" s="16" t="str">
        <f aca="false">IF(O633="🐷 Pig",19,"")</f>
        <v/>
      </c>
      <c r="AF633" s="16" t="str">
        <f aca="false">IF(O633="Squirrel",11,"")</f>
        <v/>
      </c>
      <c r="AG633" s="16" t="str">
        <f aca="false">IF(O633="🐝 Honey Bee",20,"")</f>
        <v/>
      </c>
      <c r="AH633" s="16" t="str">
        <f aca="false">IF(O633="🦆 Duck",12,"")</f>
        <v/>
      </c>
      <c r="AI633" s="16" t="str">
        <f aca="false">IF(O633="🐦 Bird",13,"")</f>
        <v/>
      </c>
      <c r="AJ633" s="46" t="s">
        <v>684</v>
      </c>
      <c r="AK633" s="45" t="s">
        <v>316</v>
      </c>
      <c r="AL633" s="47" t="s">
        <v>50</v>
      </c>
      <c r="AM633" s="45" t="s">
        <v>51</v>
      </c>
      <c r="AN633" s="45"/>
    </row>
    <row r="634" customFormat="false" ht="30.75" hidden="false" customHeight="false" outlineLevel="0" collapsed="false">
      <c r="A634" s="43" t="s">
        <v>703</v>
      </c>
      <c r="B634" s="43" t="n">
        <v>56</v>
      </c>
      <c r="C634" s="32" t="n">
        <f aca="false">B634+IF(H634="IV",-0.2,IF(H634="IP",-0.1,IF(H634="IM",0.1,IF(H634="SC",0.2,IF(H634="IC (cerebral)",-0.3,0)))))</f>
        <v>55.8</v>
      </c>
      <c r="D634" s="33" t="n">
        <f aca="false">VALUE(MID(AJ634,1,FIND(" ",AJ634)))</f>
        <v>0.5</v>
      </c>
      <c r="E634" s="34" t="n">
        <f aca="false">IF(G634="LD50 (median)",1,IF(G634="LDLo (lowest)",0,IF(G634="LD",-1,"")))</f>
        <v>0</v>
      </c>
      <c r="F634" s="34" t="n">
        <f aca="false">IF(O634="🐀 Rat",1,IF(O634="🐭 Mouse",2,IF(O634="🐕 Dog",3,IF(O634="🐵 Monkey",5,IF(O634="🐈 Cat",4,IF(O634="🐇 Rabbit",6,IF(O634="🕊 Pigeon",7,IF(O634="🐹 Guinea Pig",8,IF(O634="🐔 Chicken",9,IF(O634="🐸 Frog",10,IF(O634="🍼 Mammal",10,0)))))))))))</f>
        <v>3</v>
      </c>
      <c r="G634" s="44" t="s">
        <v>53</v>
      </c>
      <c r="H634" s="44" t="s">
        <v>15</v>
      </c>
      <c r="I634" s="14" t="str">
        <f aca="false">IF(H634="IC",-0.3,"")</f>
        <v/>
      </c>
      <c r="J634" s="14" t="n">
        <f aca="false">IF(H634="IV",-0.2,"")</f>
        <v>-0.2</v>
      </c>
      <c r="K634" s="14" t="str">
        <f aca="false">IF(H634="IP",-0.1,"")</f>
        <v/>
      </c>
      <c r="L634" s="14" t="str">
        <f aca="false">IF(H634="IM",0.1,"")</f>
        <v/>
      </c>
      <c r="M634" s="14" t="str">
        <f aca="false">IF(H634="SC",0.2,"")</f>
        <v/>
      </c>
      <c r="N634" s="15" t="str">
        <f aca="false">IF(H634="???",0.2,"")</f>
        <v/>
      </c>
      <c r="O634" s="45" t="s">
        <v>27</v>
      </c>
      <c r="P634" s="17" t="str">
        <f aca="false">IF(SUM(Q634:AI634)&gt;0,"",IF(SUM(Q634:AI634)=0,IF(O634&gt;0,1,"")))</f>
        <v/>
      </c>
      <c r="Q634" s="16" t="str">
        <f aca="false">IF(O634="🐭 Mouse",2,"")</f>
        <v/>
      </c>
      <c r="R634" s="16" t="str">
        <f aca="false">IF(O634="🕊 Pigeon",7,"")</f>
        <v/>
      </c>
      <c r="S634" s="16" t="str">
        <f aca="false">IF(O634="🐇 Rabbit",6,"")</f>
        <v/>
      </c>
      <c r="T634" s="16" t="str">
        <f aca="false">IF(O634="🍼 Mammal",16,"")</f>
        <v/>
      </c>
      <c r="U634" s="16" t="str">
        <f aca="false">IF(O634="🐀 Rat",1,"")</f>
        <v/>
      </c>
      <c r="V634" s="16" t="n">
        <f aca="false">IF(O634="🐕 Dog",3,"")</f>
        <v>3</v>
      </c>
      <c r="W634" s="16" t="str">
        <f aca="false">IF(O634="🐹 Guinea Pig",8,"")</f>
        <v/>
      </c>
      <c r="X634" s="16" t="str">
        <f aca="false">IF(O634="🐔 Chicken",9,"")</f>
        <v/>
      </c>
      <c r="Y634" s="16" t="str">
        <f aca="false">IF(O634="🐵 Monkey",5,"")</f>
        <v/>
      </c>
      <c r="Z634" s="16" t="str">
        <f aca="false">IF(O634="🐸 Frog",10,"")</f>
        <v/>
      </c>
      <c r="AA634" s="16" t="str">
        <f aca="false">IF(O634="🐈 Cat",4,"")</f>
        <v/>
      </c>
      <c r="AB634" s="16" t="str">
        <f aca="false">IF(O634="Gecko",15,"")</f>
        <v/>
      </c>
      <c r="AC634" s="16" t="str">
        <f aca="false">IF(O634="Skink",14,"")</f>
        <v/>
      </c>
      <c r="AD634" s="16" t="str">
        <f aca="false">IF(O634="🐄 Cattle",17,"")</f>
        <v/>
      </c>
      <c r="AE634" s="16" t="str">
        <f aca="false">IF(O634="🐷 Pig",19,"")</f>
        <v/>
      </c>
      <c r="AF634" s="16" t="str">
        <f aca="false">IF(O634="Squirrel",11,"")</f>
        <v/>
      </c>
      <c r="AG634" s="16" t="str">
        <f aca="false">IF(O634="🐝 Honey Bee",20,"")</f>
        <v/>
      </c>
      <c r="AH634" s="16" t="str">
        <f aca="false">IF(O634="🦆 Duck",12,"")</f>
        <v/>
      </c>
      <c r="AI634" s="16" t="str">
        <f aca="false">IF(O634="🐦 Bird",13,"")</f>
        <v/>
      </c>
      <c r="AJ634" s="46" t="s">
        <v>66</v>
      </c>
      <c r="AK634" s="45" t="s">
        <v>190</v>
      </c>
      <c r="AL634" s="47" t="s">
        <v>50</v>
      </c>
      <c r="AM634" s="45" t="s">
        <v>51</v>
      </c>
      <c r="AN634" s="45"/>
    </row>
    <row r="635" customFormat="false" ht="15" hidden="false" customHeight="true" outlineLevel="0" collapsed="false">
      <c r="A635" s="38" t="s">
        <v>703</v>
      </c>
      <c r="B635" s="43" t="n">
        <v>56</v>
      </c>
      <c r="C635" s="32" t="n">
        <f aca="false">B635+IF(H635="IV",-0.2,IF(H635="IP",-0.1,IF(H635="IM",0.1,IF(H635="SC",0.2,IF(H635="IC (cerebral)",-0.3,0)))))</f>
        <v>55.9</v>
      </c>
      <c r="D635" s="33" t="n">
        <f aca="false">VALUE(MID(AJ635,1,FIND(" ",AJ635)))</f>
        <v>0.5</v>
      </c>
      <c r="E635" s="34" t="n">
        <f aca="false">IF(G635="LD50 (median)",1,IF(G635="LDLo (lowest)",0,IF(G635="LD",-1,"")))</f>
        <v>1</v>
      </c>
      <c r="F635" s="34" t="n">
        <f aca="false">IF(O635="🐀 Rat",1,IF(O635="🐭 Mouse",2,IF(O635="🐕 Dog",3,IF(O635="🐵 Monkey",5,IF(O635="🐈 Cat",4,IF(O635="🐇 Rabbit",6,IF(O635="🕊 Pigeon",7,IF(O635="🐹 Guinea Pig",8,IF(O635="🐔 Chicken",9,IF(O635="🐸 Frog",10,IF(O635="🍼 Mammal",10,0)))))))))))</f>
        <v>2</v>
      </c>
      <c r="G635" s="39" t="s">
        <v>47</v>
      </c>
      <c r="H635" s="39" t="s">
        <v>16</v>
      </c>
      <c r="I635" s="14" t="str">
        <f aca="false">IF(H635="IC",-0.3,"")</f>
        <v/>
      </c>
      <c r="J635" s="14" t="str">
        <f aca="false">IF(H635="IV",-0.2,"")</f>
        <v/>
      </c>
      <c r="K635" s="14" t="n">
        <f aca="false">IF(H635="IP",-0.1,"")</f>
        <v>-0.1</v>
      </c>
      <c r="L635" s="14" t="str">
        <f aca="false">IF(H635="IM",0.1,"")</f>
        <v/>
      </c>
      <c r="M635" s="14" t="str">
        <f aca="false">IF(H635="SC",0.2,"")</f>
        <v/>
      </c>
      <c r="N635" s="15" t="str">
        <f aca="false">IF(H635="???",0.2,"")</f>
        <v/>
      </c>
      <c r="O635" s="40" t="s">
        <v>22</v>
      </c>
      <c r="P635" s="17" t="str">
        <f aca="false">IF(SUM(Q635:AI635)&gt;0,"",IF(SUM(Q635:AI635)=0,IF(O635&gt;0,1,"")))</f>
        <v/>
      </c>
      <c r="Q635" s="16" t="n">
        <f aca="false">IF(O635="🐭 Mouse",2,"")</f>
        <v>2</v>
      </c>
      <c r="R635" s="16" t="str">
        <f aca="false">IF(O635="🕊 Pigeon",7,"")</f>
        <v/>
      </c>
      <c r="S635" s="16" t="str">
        <f aca="false">IF(O635="🐇 Rabbit",6,"")</f>
        <v/>
      </c>
      <c r="T635" s="16" t="str">
        <f aca="false">IF(O635="🍼 Mammal",16,"")</f>
        <v/>
      </c>
      <c r="U635" s="16" t="str">
        <f aca="false">IF(O635="🐀 Rat",1,"")</f>
        <v/>
      </c>
      <c r="V635" s="16" t="str">
        <f aca="false">IF(O635="🐕 Dog",3,"")</f>
        <v/>
      </c>
      <c r="W635" s="16" t="str">
        <f aca="false">IF(O635="🐹 Guinea Pig",8,"")</f>
        <v/>
      </c>
      <c r="X635" s="16" t="str">
        <f aca="false">IF(O635="🐔 Chicken",9,"")</f>
        <v/>
      </c>
      <c r="Y635" s="16" t="str">
        <f aca="false">IF(O635="🐵 Monkey",5,"")</f>
        <v/>
      </c>
      <c r="Z635" s="16" t="str">
        <f aca="false">IF(O635="🐸 Frog",10,"")</f>
        <v/>
      </c>
      <c r="AA635" s="16" t="str">
        <f aca="false">IF(O635="🐈 Cat",4,"")</f>
        <v/>
      </c>
      <c r="AB635" s="16" t="str">
        <f aca="false">IF(O635="Gecko",15,"")</f>
        <v/>
      </c>
      <c r="AC635" s="16" t="str">
        <f aca="false">IF(O635="Skink",14,"")</f>
        <v/>
      </c>
      <c r="AD635" s="16" t="str">
        <f aca="false">IF(O635="🐄 Cattle",17,"")</f>
        <v/>
      </c>
      <c r="AE635" s="16" t="str">
        <f aca="false">IF(O635="🐷 Pig",19,"")</f>
        <v/>
      </c>
      <c r="AF635" s="16" t="str">
        <f aca="false">IF(O635="Squirrel",11,"")</f>
        <v/>
      </c>
      <c r="AG635" s="16" t="str">
        <f aca="false">IF(O635="🐝 Honey Bee",20,"")</f>
        <v/>
      </c>
      <c r="AH635" s="16" t="str">
        <f aca="false">IF(O635="🦆 Duck",12,"")</f>
        <v/>
      </c>
      <c r="AI635" s="16" t="str">
        <f aca="false">IF(O635="🐦 Bird",13,"")</f>
        <v/>
      </c>
      <c r="AJ635" s="41" t="s">
        <v>66</v>
      </c>
      <c r="AK635" s="40" t="s">
        <v>589</v>
      </c>
      <c r="AL635" s="42" t="s">
        <v>50</v>
      </c>
      <c r="AM635" s="40" t="s">
        <v>51</v>
      </c>
      <c r="AN635" s="40"/>
    </row>
    <row r="636" customFormat="false" ht="15" hidden="false" customHeight="true" outlineLevel="0" collapsed="false">
      <c r="A636" s="38" t="s">
        <v>703</v>
      </c>
      <c r="B636" s="43" t="n">
        <v>56</v>
      </c>
      <c r="C636" s="32" t="n">
        <f aca="false">B636+IF(H636="IV",-0.2,IF(H636="IP",-0.1,IF(H636="IM",0.1,IF(H636="SC",0.2,IF(H636="IC (cerebral)",-0.3,0)))))</f>
        <v>55.9</v>
      </c>
      <c r="D636" s="33" t="n">
        <f aca="false">VALUE(MID(AJ636,1,FIND(" ",AJ636)))</f>
        <v>0.56</v>
      </c>
      <c r="E636" s="34" t="n">
        <f aca="false">IF(G636="LD50 (median)",1,IF(G636="LDLo (lowest)",0,IF(G636="LD",-1,"")))</f>
        <v>1</v>
      </c>
      <c r="F636" s="34" t="n">
        <f aca="false">IF(O636="🐀 Rat",1,IF(O636="🐭 Mouse",2,IF(O636="🐕 Dog",3,IF(O636="🐵 Monkey",5,IF(O636="🐈 Cat",4,IF(O636="🐇 Rabbit",6,IF(O636="🕊 Pigeon",7,IF(O636="🐹 Guinea Pig",8,IF(O636="🐔 Chicken",9,IF(O636="🐸 Frog",10,IF(O636="🍼 Mammal",10,0)))))))))))</f>
        <v>2</v>
      </c>
      <c r="G636" s="39" t="s">
        <v>47</v>
      </c>
      <c r="H636" s="39" t="s">
        <v>16</v>
      </c>
      <c r="I636" s="14" t="str">
        <f aca="false">IF(H636="IC",-0.3,"")</f>
        <v/>
      </c>
      <c r="J636" s="14" t="str">
        <f aca="false">IF(H636="IV",-0.2,"")</f>
        <v/>
      </c>
      <c r="K636" s="14" t="n">
        <f aca="false">IF(H636="IP",-0.1,"")</f>
        <v>-0.1</v>
      </c>
      <c r="L636" s="14" t="str">
        <f aca="false">IF(H636="IM",0.1,"")</f>
        <v/>
      </c>
      <c r="M636" s="14" t="str">
        <f aca="false">IF(H636="SC",0.2,"")</f>
        <v/>
      </c>
      <c r="N636" s="15" t="str">
        <f aca="false">IF(H636="???",0.2,"")</f>
        <v/>
      </c>
      <c r="O636" s="40" t="s">
        <v>22</v>
      </c>
      <c r="P636" s="17" t="str">
        <f aca="false">IF(SUM(Q636:AI636)&gt;0,"",IF(SUM(Q636:AI636)=0,IF(O636&gt;0,1,"")))</f>
        <v/>
      </c>
      <c r="Q636" s="16" t="n">
        <f aca="false">IF(O636="🐭 Mouse",2,"")</f>
        <v>2</v>
      </c>
      <c r="R636" s="16" t="str">
        <f aca="false">IF(O636="🕊 Pigeon",7,"")</f>
        <v/>
      </c>
      <c r="S636" s="16" t="str">
        <f aca="false">IF(O636="🐇 Rabbit",6,"")</f>
        <v/>
      </c>
      <c r="T636" s="16" t="str">
        <f aca="false">IF(O636="🍼 Mammal",16,"")</f>
        <v/>
      </c>
      <c r="U636" s="16" t="str">
        <f aca="false">IF(O636="🐀 Rat",1,"")</f>
        <v/>
      </c>
      <c r="V636" s="16" t="str">
        <f aca="false">IF(O636="🐕 Dog",3,"")</f>
        <v/>
      </c>
      <c r="W636" s="16" t="str">
        <f aca="false">IF(O636="🐹 Guinea Pig",8,"")</f>
        <v/>
      </c>
      <c r="X636" s="16" t="str">
        <f aca="false">IF(O636="🐔 Chicken",9,"")</f>
        <v/>
      </c>
      <c r="Y636" s="16" t="str">
        <f aca="false">IF(O636="🐵 Monkey",5,"")</f>
        <v/>
      </c>
      <c r="Z636" s="16" t="str">
        <f aca="false">IF(O636="🐸 Frog",10,"")</f>
        <v/>
      </c>
      <c r="AA636" s="16" t="str">
        <f aca="false">IF(O636="🐈 Cat",4,"")</f>
        <v/>
      </c>
      <c r="AB636" s="16" t="str">
        <f aca="false">IF(O636="Gecko",15,"")</f>
        <v/>
      </c>
      <c r="AC636" s="16" t="str">
        <f aca="false">IF(O636="Skink",14,"")</f>
        <v/>
      </c>
      <c r="AD636" s="16" t="str">
        <f aca="false">IF(O636="🐄 Cattle",17,"")</f>
        <v/>
      </c>
      <c r="AE636" s="16" t="str">
        <f aca="false">IF(O636="🐷 Pig",19,"")</f>
        <v/>
      </c>
      <c r="AF636" s="16" t="str">
        <f aca="false">IF(O636="Squirrel",11,"")</f>
        <v/>
      </c>
      <c r="AG636" s="16" t="str">
        <f aca="false">IF(O636="🐝 Honey Bee",20,"")</f>
        <v/>
      </c>
      <c r="AH636" s="16" t="str">
        <f aca="false">IF(O636="🦆 Duck",12,"")</f>
        <v/>
      </c>
      <c r="AI636" s="16" t="str">
        <f aca="false">IF(O636="🐦 Bird",13,"")</f>
        <v/>
      </c>
      <c r="AJ636" s="41" t="s">
        <v>704</v>
      </c>
      <c r="AK636" s="40" t="s">
        <v>142</v>
      </c>
      <c r="AL636" s="42" t="s">
        <v>50</v>
      </c>
      <c r="AM636" s="40" t="s">
        <v>51</v>
      </c>
      <c r="AN636" s="40"/>
    </row>
    <row r="637" customFormat="false" ht="30" hidden="false" customHeight="true" outlineLevel="0" collapsed="false">
      <c r="A637" s="38" t="s">
        <v>703</v>
      </c>
      <c r="B637" s="43" t="n">
        <v>56</v>
      </c>
      <c r="C637" s="32" t="n">
        <f aca="false">B637+IF(H637="IV",-0.2,IF(H637="IP",-0.1,IF(H637="IM",0.1,IF(H637="SC",0.2,IF(H637="IC (cerebral)",-0.3,0)))))</f>
        <v>56.2</v>
      </c>
      <c r="D637" s="33" t="n">
        <f aca="false">VALUE(MID(AJ637,1,FIND(" ",AJ637)))</f>
        <v>0.6</v>
      </c>
      <c r="E637" s="34" t="n">
        <f aca="false">IF(G637="LD50 (median)",1,IF(G637="LDLo (lowest)",0,IF(G637="LD",-1,"")))</f>
        <v>1</v>
      </c>
      <c r="F637" s="34" t="n">
        <f aca="false">IF(O637="🐀 Rat",1,IF(O637="🐭 Mouse",2,IF(O637="🐕 Dog",3,IF(O637="🐵 Monkey",5,IF(O637="🐈 Cat",4,IF(O637="🐇 Rabbit",6,IF(O637="🕊 Pigeon",7,IF(O637="🐹 Guinea Pig",8,IF(O637="🐔 Chicken",9,IF(O637="🐸 Frog",10,IF(O637="🍼 Mammal",10,0)))))))))))</f>
        <v>2</v>
      </c>
      <c r="G637" s="39" t="s">
        <v>47</v>
      </c>
      <c r="H637" s="39" t="s">
        <v>18</v>
      </c>
      <c r="I637" s="14" t="str">
        <f aca="false">IF(H637="IC",-0.3,"")</f>
        <v/>
      </c>
      <c r="J637" s="14" t="str">
        <f aca="false">IF(H637="IV",-0.2,"")</f>
        <v/>
      </c>
      <c r="K637" s="14" t="str">
        <f aca="false">IF(H637="IP",-0.1,"")</f>
        <v/>
      </c>
      <c r="L637" s="14" t="str">
        <f aca="false">IF(H637="IM",0.1,"")</f>
        <v/>
      </c>
      <c r="M637" s="14" t="n">
        <f aca="false">IF(H637="SC",0.2,"")</f>
        <v>0.2</v>
      </c>
      <c r="N637" s="15" t="str">
        <f aca="false">IF(H637="???",0.2,"")</f>
        <v/>
      </c>
      <c r="O637" s="40" t="s">
        <v>22</v>
      </c>
      <c r="P637" s="17" t="str">
        <f aca="false">IF(SUM(Q637:AI637)&gt;0,"",IF(SUM(Q637:AI637)=0,IF(O637&gt;0,1,"")))</f>
        <v/>
      </c>
      <c r="Q637" s="16" t="n">
        <f aca="false">IF(O637="🐭 Mouse",2,"")</f>
        <v>2</v>
      </c>
      <c r="R637" s="16" t="str">
        <f aca="false">IF(O637="🕊 Pigeon",7,"")</f>
        <v/>
      </c>
      <c r="S637" s="16" t="str">
        <f aca="false">IF(O637="🐇 Rabbit",6,"")</f>
        <v/>
      </c>
      <c r="T637" s="16" t="str">
        <f aca="false">IF(O637="🍼 Mammal",16,"")</f>
        <v/>
      </c>
      <c r="U637" s="16" t="str">
        <f aca="false">IF(O637="🐀 Rat",1,"")</f>
        <v/>
      </c>
      <c r="V637" s="16" t="str">
        <f aca="false">IF(O637="🐕 Dog",3,"")</f>
        <v/>
      </c>
      <c r="W637" s="16" t="str">
        <f aca="false">IF(O637="🐹 Guinea Pig",8,"")</f>
        <v/>
      </c>
      <c r="X637" s="16" t="str">
        <f aca="false">IF(O637="🐔 Chicken",9,"")</f>
        <v/>
      </c>
      <c r="Y637" s="16" t="str">
        <f aca="false">IF(O637="🐵 Monkey",5,"")</f>
        <v/>
      </c>
      <c r="Z637" s="16" t="str">
        <f aca="false">IF(O637="🐸 Frog",10,"")</f>
        <v/>
      </c>
      <c r="AA637" s="16" t="str">
        <f aca="false">IF(O637="🐈 Cat",4,"")</f>
        <v/>
      </c>
      <c r="AB637" s="16" t="str">
        <f aca="false">IF(O637="Gecko",15,"")</f>
        <v/>
      </c>
      <c r="AC637" s="16" t="str">
        <f aca="false">IF(O637="Skink",14,"")</f>
        <v/>
      </c>
      <c r="AD637" s="16" t="str">
        <f aca="false">IF(O637="🐄 Cattle",17,"")</f>
        <v/>
      </c>
      <c r="AE637" s="16" t="str">
        <f aca="false">IF(O637="🐷 Pig",19,"")</f>
        <v/>
      </c>
      <c r="AF637" s="16" t="str">
        <f aca="false">IF(O637="Squirrel",11,"")</f>
        <v/>
      </c>
      <c r="AG637" s="16" t="str">
        <f aca="false">IF(O637="🐝 Honey Bee",20,"")</f>
        <v/>
      </c>
      <c r="AH637" s="16" t="str">
        <f aca="false">IF(O637="🦆 Duck",12,"")</f>
        <v/>
      </c>
      <c r="AI637" s="16" t="str">
        <f aca="false">IF(O637="🐦 Bird",13,"")</f>
        <v/>
      </c>
      <c r="AJ637" s="41" t="s">
        <v>293</v>
      </c>
      <c r="AK637" s="40" t="s">
        <v>705</v>
      </c>
      <c r="AL637" s="42" t="s">
        <v>50</v>
      </c>
      <c r="AM637" s="40" t="s">
        <v>51</v>
      </c>
      <c r="AN637" s="40"/>
    </row>
    <row r="638" customFormat="false" ht="30" hidden="false" customHeight="true" outlineLevel="0" collapsed="false">
      <c r="A638" s="38" t="s">
        <v>703</v>
      </c>
      <c r="B638" s="43" t="n">
        <v>56</v>
      </c>
      <c r="C638" s="32" t="n">
        <f aca="false">B638+IF(H638="IV",-0.2,IF(H638="IP",-0.1,IF(H638="IM",0.1,IF(H638="SC",0.2,IF(H638="IC (cerebral)",-0.3,0)))))</f>
        <v>55.8</v>
      </c>
      <c r="D638" s="33" t="n">
        <f aca="false">VALUE(MID(AJ638,1,FIND(" ",AJ638)))</f>
        <v>0.66</v>
      </c>
      <c r="E638" s="34" t="n">
        <f aca="false">IF(G638="LD50 (median)",1,IF(G638="LDLo (lowest)",0,IF(G638="LD",-1,"")))</f>
        <v>0</v>
      </c>
      <c r="F638" s="34" t="n">
        <f aca="false">IF(O638="🐀 Rat",1,IF(O638="🐭 Mouse",2,IF(O638="🐕 Dog",3,IF(O638="🐵 Monkey",5,IF(O638="🐈 Cat",4,IF(O638="🐇 Rabbit",6,IF(O638="🕊 Pigeon",7,IF(O638="🐹 Guinea Pig",8,IF(O638="🐔 Chicken",9,IF(O638="🐸 Frog",10,IF(O638="🍼 Mammal",10,0)))))))))))</f>
        <v>6</v>
      </c>
      <c r="G638" s="39" t="s">
        <v>53</v>
      </c>
      <c r="H638" s="39" t="s">
        <v>15</v>
      </c>
      <c r="I638" s="14" t="str">
        <f aca="false">IF(H638="IC",-0.3,"")</f>
        <v/>
      </c>
      <c r="J638" s="14" t="n">
        <f aca="false">IF(H638="IV",-0.2,"")</f>
        <v>-0.2</v>
      </c>
      <c r="K638" s="14" t="str">
        <f aca="false">IF(H638="IP",-0.1,"")</f>
        <v/>
      </c>
      <c r="L638" s="14" t="str">
        <f aca="false">IF(H638="IM",0.1,"")</f>
        <v/>
      </c>
      <c r="M638" s="14" t="str">
        <f aca="false">IF(H638="SC",0.2,"")</f>
        <v/>
      </c>
      <c r="N638" s="15" t="str">
        <f aca="false">IF(H638="???",0.2,"")</f>
        <v/>
      </c>
      <c r="O638" s="40" t="s">
        <v>24</v>
      </c>
      <c r="P638" s="17" t="str">
        <f aca="false">IF(SUM(Q638:AI638)&gt;0,"",IF(SUM(Q638:AI638)=0,IF(O638&gt;0,1,"")))</f>
        <v/>
      </c>
      <c r="Q638" s="16" t="str">
        <f aca="false">IF(O638="🐭 Mouse",2,"")</f>
        <v/>
      </c>
      <c r="R638" s="16" t="str">
        <f aca="false">IF(O638="🕊 Pigeon",7,"")</f>
        <v/>
      </c>
      <c r="S638" s="16" t="n">
        <f aca="false">IF(O638="🐇 Rabbit",6,"")</f>
        <v>6</v>
      </c>
      <c r="T638" s="16" t="str">
        <f aca="false">IF(O638="🍼 Mammal",16,"")</f>
        <v/>
      </c>
      <c r="U638" s="16" t="str">
        <f aca="false">IF(O638="🐀 Rat",1,"")</f>
        <v/>
      </c>
      <c r="V638" s="16" t="str">
        <f aca="false">IF(O638="🐕 Dog",3,"")</f>
        <v/>
      </c>
      <c r="W638" s="16" t="str">
        <f aca="false">IF(O638="🐹 Guinea Pig",8,"")</f>
        <v/>
      </c>
      <c r="X638" s="16" t="str">
        <f aca="false">IF(O638="🐔 Chicken",9,"")</f>
        <v/>
      </c>
      <c r="Y638" s="16" t="str">
        <f aca="false">IF(O638="🐵 Monkey",5,"")</f>
        <v/>
      </c>
      <c r="Z638" s="16" t="str">
        <f aca="false">IF(O638="🐸 Frog",10,"")</f>
        <v/>
      </c>
      <c r="AA638" s="16" t="str">
        <f aca="false">IF(O638="🐈 Cat",4,"")</f>
        <v/>
      </c>
      <c r="AB638" s="16" t="str">
        <f aca="false">IF(O638="Gecko",15,"")</f>
        <v/>
      </c>
      <c r="AC638" s="16" t="str">
        <f aca="false">IF(O638="Skink",14,"")</f>
        <v/>
      </c>
      <c r="AD638" s="16" t="str">
        <f aca="false">IF(O638="🐄 Cattle",17,"")</f>
        <v/>
      </c>
      <c r="AE638" s="16" t="str">
        <f aca="false">IF(O638="🐷 Pig",19,"")</f>
        <v/>
      </c>
      <c r="AF638" s="16" t="str">
        <f aca="false">IF(O638="Squirrel",11,"")</f>
        <v/>
      </c>
      <c r="AG638" s="16" t="str">
        <f aca="false">IF(O638="🐝 Honey Bee",20,"")</f>
        <v/>
      </c>
      <c r="AH638" s="16" t="str">
        <f aca="false">IF(O638="🦆 Duck",12,"")</f>
        <v/>
      </c>
      <c r="AI638" s="16" t="str">
        <f aca="false">IF(O638="🐦 Bird",13,"")</f>
        <v/>
      </c>
      <c r="AJ638" s="41" t="s">
        <v>468</v>
      </c>
      <c r="AK638" s="40" t="s">
        <v>137</v>
      </c>
      <c r="AL638" s="42" t="s">
        <v>50</v>
      </c>
      <c r="AM638" s="40" t="s">
        <v>51</v>
      </c>
      <c r="AN638" s="40"/>
    </row>
    <row r="639" customFormat="false" ht="30" hidden="false" customHeight="true" outlineLevel="0" collapsed="false">
      <c r="A639" s="38" t="s">
        <v>703</v>
      </c>
      <c r="B639" s="43" t="n">
        <v>56</v>
      </c>
      <c r="C639" s="32" t="n">
        <f aca="false">B639+IF(H639="IV",-0.2,IF(H639="IP",-0.1,IF(H639="IM",0.1,IF(H639="SC",0.2,IF(H639="IC (cerebral)",-0.3,0)))))</f>
        <v>55.8</v>
      </c>
      <c r="D639" s="33" t="n">
        <f aca="false">VALUE(MID(AJ639,1,FIND(" ",AJ639)))</f>
        <v>1.015</v>
      </c>
      <c r="E639" s="34" t="n">
        <f aca="false">IF(G639="LD50 (median)",1,IF(G639="LDLo (lowest)",0,IF(G639="LD",-1,"")))</f>
        <v>1</v>
      </c>
      <c r="F639" s="34" t="n">
        <f aca="false">IF(O639="🐀 Rat",1,IF(O639="🐭 Mouse",2,IF(O639="🐕 Dog",3,IF(O639="🐵 Monkey",5,IF(O639="🐈 Cat",4,IF(O639="🐇 Rabbit",6,IF(O639="🕊 Pigeon",7,IF(O639="🐹 Guinea Pig",8,IF(O639="🐔 Chicken",9,IF(O639="🐸 Frog",10,IF(O639="🍼 Mammal",10,0)))))))))))</f>
        <v>2</v>
      </c>
      <c r="G639" s="39" t="s">
        <v>47</v>
      </c>
      <c r="H639" s="39" t="s">
        <v>15</v>
      </c>
      <c r="I639" s="14" t="str">
        <f aca="false">IF(H639="IC",-0.3,"")</f>
        <v/>
      </c>
      <c r="J639" s="14" t="n">
        <f aca="false">IF(H639="IV",-0.2,"")</f>
        <v>-0.2</v>
      </c>
      <c r="K639" s="14" t="str">
        <f aca="false">IF(H639="IP",-0.1,"")</f>
        <v/>
      </c>
      <c r="L639" s="14" t="str">
        <f aca="false">IF(H639="IM",0.1,"")</f>
        <v/>
      </c>
      <c r="M639" s="14" t="str">
        <f aca="false">IF(H639="SC",0.2,"")</f>
        <v/>
      </c>
      <c r="N639" s="15" t="str">
        <f aca="false">IF(H639="???",0.2,"")</f>
        <v/>
      </c>
      <c r="O639" s="40" t="s">
        <v>22</v>
      </c>
      <c r="P639" s="17" t="str">
        <f aca="false">IF(SUM(Q639:AI639)&gt;0,"",IF(SUM(Q639:AI639)=0,IF(O639&gt;0,1,"")))</f>
        <v/>
      </c>
      <c r="Q639" s="16" t="n">
        <f aca="false">IF(O639="🐭 Mouse",2,"")</f>
        <v>2</v>
      </c>
      <c r="R639" s="16" t="str">
        <f aca="false">IF(O639="🕊 Pigeon",7,"")</f>
        <v/>
      </c>
      <c r="S639" s="16" t="str">
        <f aca="false">IF(O639="🐇 Rabbit",6,"")</f>
        <v/>
      </c>
      <c r="T639" s="16" t="str">
        <f aca="false">IF(O639="🍼 Mammal",16,"")</f>
        <v/>
      </c>
      <c r="U639" s="16" t="str">
        <f aca="false">IF(O639="🐀 Rat",1,"")</f>
        <v/>
      </c>
      <c r="V639" s="16" t="str">
        <f aca="false">IF(O639="🐕 Dog",3,"")</f>
        <v/>
      </c>
      <c r="W639" s="16" t="str">
        <f aca="false">IF(O639="🐹 Guinea Pig",8,"")</f>
        <v/>
      </c>
      <c r="X639" s="16" t="str">
        <f aca="false">IF(O639="🐔 Chicken",9,"")</f>
        <v/>
      </c>
      <c r="Y639" s="16" t="str">
        <f aca="false">IF(O639="🐵 Monkey",5,"")</f>
        <v/>
      </c>
      <c r="Z639" s="16" t="str">
        <f aca="false">IF(O639="🐸 Frog",10,"")</f>
        <v/>
      </c>
      <c r="AA639" s="16" t="str">
        <f aca="false">IF(O639="🐈 Cat",4,"")</f>
        <v/>
      </c>
      <c r="AB639" s="16" t="str">
        <f aca="false">IF(O639="Gecko",15,"")</f>
        <v/>
      </c>
      <c r="AC639" s="16" t="str">
        <f aca="false">IF(O639="Skink",14,"")</f>
        <v/>
      </c>
      <c r="AD639" s="16" t="str">
        <f aca="false">IF(O639="🐄 Cattle",17,"")</f>
        <v/>
      </c>
      <c r="AE639" s="16" t="str">
        <f aca="false">IF(O639="🐷 Pig",19,"")</f>
        <v/>
      </c>
      <c r="AF639" s="16" t="str">
        <f aca="false">IF(O639="Squirrel",11,"")</f>
        <v/>
      </c>
      <c r="AG639" s="16" t="str">
        <f aca="false">IF(O639="🐝 Honey Bee",20,"")</f>
        <v/>
      </c>
      <c r="AH639" s="16" t="str">
        <f aca="false">IF(O639="🦆 Duck",12,"")</f>
        <v/>
      </c>
      <c r="AI639" s="16" t="str">
        <f aca="false">IF(O639="🐦 Bird",13,"")</f>
        <v/>
      </c>
      <c r="AJ639" s="41" t="s">
        <v>706</v>
      </c>
      <c r="AK639" s="40"/>
      <c r="AL639" s="42" t="s">
        <v>76</v>
      </c>
      <c r="AM639" s="40" t="s">
        <v>59</v>
      </c>
      <c r="AN639" s="40" t="s">
        <v>585</v>
      </c>
    </row>
    <row r="640" customFormat="false" ht="30" hidden="false" customHeight="true" outlineLevel="0" collapsed="false">
      <c r="A640" s="38" t="s">
        <v>703</v>
      </c>
      <c r="B640" s="43" t="n">
        <v>56</v>
      </c>
      <c r="C640" s="32" t="n">
        <f aca="false">B640+IF(H640="IV",-0.2,IF(H640="IP",-0.1,IF(H640="IM",0.1,IF(H640="SC",0.2,IF(H640="IC (cerebral)",-0.3,0)))))</f>
        <v>56.2</v>
      </c>
      <c r="D640" s="33" t="n">
        <f aca="false">VALUE(MID(AJ640,1,FIND(" ",AJ640)))</f>
        <v>1.022</v>
      </c>
      <c r="E640" s="34" t="n">
        <f aca="false">IF(G640="LD50 (median)",1,IF(G640="LDLo (lowest)",0,IF(G640="LD",-1,"")))</f>
        <v>1</v>
      </c>
      <c r="F640" s="34" t="n">
        <f aca="false">IF(O640="🐀 Rat",1,IF(O640="🐭 Mouse",2,IF(O640="🐕 Dog",3,IF(O640="🐵 Monkey",5,IF(O640="🐈 Cat",4,IF(O640="🐇 Rabbit",6,IF(O640="🕊 Pigeon",7,IF(O640="🐹 Guinea Pig",8,IF(O640="🐔 Chicken",9,IF(O640="🐸 Frog",10,IF(O640="🍼 Mammal",10,0)))))))))))</f>
        <v>2</v>
      </c>
      <c r="G640" s="39" t="s">
        <v>47</v>
      </c>
      <c r="H640" s="39" t="s">
        <v>18</v>
      </c>
      <c r="I640" s="14" t="str">
        <f aca="false">IF(H640="IC",-0.3,"")</f>
        <v/>
      </c>
      <c r="J640" s="14" t="str">
        <f aca="false">IF(H640="IV",-0.2,"")</f>
        <v/>
      </c>
      <c r="K640" s="14" t="str">
        <f aca="false">IF(H640="IP",-0.1,"")</f>
        <v/>
      </c>
      <c r="L640" s="14" t="str">
        <f aca="false">IF(H640="IM",0.1,"")</f>
        <v/>
      </c>
      <c r="M640" s="14" t="n">
        <f aca="false">IF(H640="SC",0.2,"")</f>
        <v>0.2</v>
      </c>
      <c r="N640" s="15" t="str">
        <f aca="false">IF(H640="???",0.2,"")</f>
        <v/>
      </c>
      <c r="O640" s="40" t="s">
        <v>22</v>
      </c>
      <c r="P640" s="17" t="str">
        <f aca="false">IF(SUM(Q640:AI640)&gt;0,"",IF(SUM(Q640:AI640)=0,IF(O640&gt;0,1,"")))</f>
        <v/>
      </c>
      <c r="Q640" s="16" t="n">
        <f aca="false">IF(O640="🐭 Mouse",2,"")</f>
        <v>2</v>
      </c>
      <c r="R640" s="16" t="str">
        <f aca="false">IF(O640="🕊 Pigeon",7,"")</f>
        <v/>
      </c>
      <c r="S640" s="16" t="str">
        <f aca="false">IF(O640="🐇 Rabbit",6,"")</f>
        <v/>
      </c>
      <c r="T640" s="16" t="str">
        <f aca="false">IF(O640="🍼 Mammal",16,"")</f>
        <v/>
      </c>
      <c r="U640" s="16" t="str">
        <f aca="false">IF(O640="🐀 Rat",1,"")</f>
        <v/>
      </c>
      <c r="V640" s="16" t="str">
        <f aca="false">IF(O640="🐕 Dog",3,"")</f>
        <v/>
      </c>
      <c r="W640" s="16" t="str">
        <f aca="false">IF(O640="🐹 Guinea Pig",8,"")</f>
        <v/>
      </c>
      <c r="X640" s="16" t="str">
        <f aca="false">IF(O640="🐔 Chicken",9,"")</f>
        <v/>
      </c>
      <c r="Y640" s="16" t="str">
        <f aca="false">IF(O640="🐵 Monkey",5,"")</f>
        <v/>
      </c>
      <c r="Z640" s="16" t="str">
        <f aca="false">IF(O640="🐸 Frog",10,"")</f>
        <v/>
      </c>
      <c r="AA640" s="16" t="str">
        <f aca="false">IF(O640="🐈 Cat",4,"")</f>
        <v/>
      </c>
      <c r="AB640" s="16" t="str">
        <f aca="false">IF(O640="Gecko",15,"")</f>
        <v/>
      </c>
      <c r="AC640" s="16" t="str">
        <f aca="false">IF(O640="Skink",14,"")</f>
        <v/>
      </c>
      <c r="AD640" s="16" t="str">
        <f aca="false">IF(O640="🐄 Cattle",17,"")</f>
        <v/>
      </c>
      <c r="AE640" s="16" t="str">
        <f aca="false">IF(O640="🐷 Pig",19,"")</f>
        <v/>
      </c>
      <c r="AF640" s="16" t="str">
        <f aca="false">IF(O640="Squirrel",11,"")</f>
        <v/>
      </c>
      <c r="AG640" s="16" t="str">
        <f aca="false">IF(O640="🐝 Honey Bee",20,"")</f>
        <v/>
      </c>
      <c r="AH640" s="16" t="str">
        <f aca="false">IF(O640="🦆 Duck",12,"")</f>
        <v/>
      </c>
      <c r="AI640" s="16" t="str">
        <f aca="false">IF(O640="🐦 Bird",13,"")</f>
        <v/>
      </c>
      <c r="AJ640" s="41" t="s">
        <v>707</v>
      </c>
      <c r="AK640" s="40" t="s">
        <v>708</v>
      </c>
      <c r="AL640" s="42" t="s">
        <v>50</v>
      </c>
      <c r="AM640" s="40" t="s">
        <v>51</v>
      </c>
      <c r="AN640" s="40"/>
    </row>
    <row r="641" customFormat="false" ht="30" hidden="false" customHeight="true" outlineLevel="0" collapsed="false">
      <c r="A641" s="38" t="s">
        <v>703</v>
      </c>
      <c r="B641" s="43" t="n">
        <v>56</v>
      </c>
      <c r="C641" s="32" t="n">
        <f aca="false">B641+IF(H641="IV",-0.2,IF(H641="IP",-0.1,IF(H641="IM",0.1,IF(H641="SC",0.2,IF(H641="IC (cerebral)",-0.3,0)))))</f>
        <v>55.8</v>
      </c>
      <c r="D641" s="33" t="n">
        <f aca="false">VALUE(MID(AJ641,1,FIND(" ",AJ641)))</f>
        <v>1.03</v>
      </c>
      <c r="E641" s="34" t="n">
        <f aca="false">IF(G641="LD50 (median)",1,IF(G641="LDLo (lowest)",0,IF(G641="LD",-1,"")))</f>
        <v>1</v>
      </c>
      <c r="F641" s="34" t="n">
        <f aca="false">IF(O641="🐀 Rat",1,IF(O641="🐭 Mouse",2,IF(O641="🐕 Dog",3,IF(O641="🐵 Monkey",5,IF(O641="🐈 Cat",4,IF(O641="🐇 Rabbit",6,IF(O641="🕊 Pigeon",7,IF(O641="🐹 Guinea Pig",8,IF(O641="🐔 Chicken",9,IF(O641="🐸 Frog",10,IF(O641="🍼 Mammal",10,0)))))))))))</f>
        <v>2</v>
      </c>
      <c r="G641" s="39" t="s">
        <v>47</v>
      </c>
      <c r="H641" s="39" t="s">
        <v>15</v>
      </c>
      <c r="I641" s="14" t="str">
        <f aca="false">IF(H641="IC",-0.3,"")</f>
        <v/>
      </c>
      <c r="J641" s="14" t="n">
        <f aca="false">IF(H641="IV",-0.2,"")</f>
        <v>-0.2</v>
      </c>
      <c r="K641" s="14" t="str">
        <f aca="false">IF(H641="IP",-0.1,"")</f>
        <v/>
      </c>
      <c r="L641" s="14" t="str">
        <f aca="false">IF(H641="IM",0.1,"")</f>
        <v/>
      </c>
      <c r="M641" s="14" t="str">
        <f aca="false">IF(H641="SC",0.2,"")</f>
        <v/>
      </c>
      <c r="N641" s="15" t="str">
        <f aca="false">IF(H641="???",0.2,"")</f>
        <v/>
      </c>
      <c r="O641" s="40" t="s">
        <v>22</v>
      </c>
      <c r="P641" s="17" t="str">
        <f aca="false">IF(SUM(Q641:AI641)&gt;0,"",IF(SUM(Q641:AI641)=0,IF(O641&gt;0,1,"")))</f>
        <v/>
      </c>
      <c r="Q641" s="16" t="n">
        <f aca="false">IF(O641="🐭 Mouse",2,"")</f>
        <v>2</v>
      </c>
      <c r="R641" s="16" t="str">
        <f aca="false">IF(O641="🕊 Pigeon",7,"")</f>
        <v/>
      </c>
      <c r="S641" s="16" t="str">
        <f aca="false">IF(O641="🐇 Rabbit",6,"")</f>
        <v/>
      </c>
      <c r="T641" s="16" t="str">
        <f aca="false">IF(O641="🍼 Mammal",16,"")</f>
        <v/>
      </c>
      <c r="U641" s="16" t="str">
        <f aca="false">IF(O641="🐀 Rat",1,"")</f>
        <v/>
      </c>
      <c r="V641" s="16" t="str">
        <f aca="false">IF(O641="🐕 Dog",3,"")</f>
        <v/>
      </c>
      <c r="W641" s="16" t="str">
        <f aca="false">IF(O641="🐹 Guinea Pig",8,"")</f>
        <v/>
      </c>
      <c r="X641" s="16" t="str">
        <f aca="false">IF(O641="🐔 Chicken",9,"")</f>
        <v/>
      </c>
      <c r="Y641" s="16" t="str">
        <f aca="false">IF(O641="🐵 Monkey",5,"")</f>
        <v/>
      </c>
      <c r="Z641" s="16" t="str">
        <f aca="false">IF(O641="🐸 Frog",10,"")</f>
        <v/>
      </c>
      <c r="AA641" s="16" t="str">
        <f aca="false">IF(O641="🐈 Cat",4,"")</f>
        <v/>
      </c>
      <c r="AB641" s="16" t="str">
        <f aca="false">IF(O641="Gecko",15,"")</f>
        <v/>
      </c>
      <c r="AC641" s="16" t="str">
        <f aca="false">IF(O641="Skink",14,"")</f>
        <v/>
      </c>
      <c r="AD641" s="16" t="str">
        <f aca="false">IF(O641="🐄 Cattle",17,"")</f>
        <v/>
      </c>
      <c r="AE641" s="16" t="str">
        <f aca="false">IF(O641="🐷 Pig",19,"")</f>
        <v/>
      </c>
      <c r="AF641" s="16" t="str">
        <f aca="false">IF(O641="Squirrel",11,"")</f>
        <v/>
      </c>
      <c r="AG641" s="16" t="str">
        <f aca="false">IF(O641="🐝 Honey Bee",20,"")</f>
        <v/>
      </c>
      <c r="AH641" s="16" t="str">
        <f aca="false">IF(O641="🦆 Duck",12,"")</f>
        <v/>
      </c>
      <c r="AI641" s="16" t="str">
        <f aca="false">IF(O641="🐦 Bird",13,"")</f>
        <v/>
      </c>
      <c r="AJ641" s="41" t="s">
        <v>709</v>
      </c>
      <c r="AK641" s="40"/>
      <c r="AL641" s="42" t="s">
        <v>152</v>
      </c>
      <c r="AM641" s="40" t="s">
        <v>59</v>
      </c>
      <c r="AN641" s="40"/>
    </row>
    <row r="642" customFormat="false" ht="30" hidden="false" customHeight="true" outlineLevel="0" collapsed="false">
      <c r="A642" s="38" t="s">
        <v>703</v>
      </c>
      <c r="B642" s="43" t="n">
        <v>56</v>
      </c>
      <c r="C642" s="32" t="n">
        <f aca="false">B642+IF(H642="IV",-0.2,IF(H642="IP",-0.1,IF(H642="IM",0.1,IF(H642="SC",0.2,IF(H642="IC (cerebral)",-0.3,0)))))</f>
        <v>55.8</v>
      </c>
      <c r="D642" s="33" t="n">
        <f aca="false">VALUE(MID(AJ642,1,FIND(" ",AJ642)))</f>
        <v>1.055</v>
      </c>
      <c r="E642" s="34" t="n">
        <f aca="false">IF(G642="LD50 (median)",1,IF(G642="LDLo (lowest)",0,IF(G642="LD",-1,"")))</f>
        <v>1</v>
      </c>
      <c r="F642" s="34" t="n">
        <f aca="false">IF(O642="🐀 Rat",1,IF(O642="🐭 Mouse",2,IF(O642="🐕 Dog",3,IF(O642="🐵 Monkey",5,IF(O642="🐈 Cat",4,IF(O642="🐇 Rabbit",6,IF(O642="🕊 Pigeon",7,IF(O642="🐹 Guinea Pig",8,IF(O642="🐔 Chicken",9,IF(O642="🐸 Frog",10,IF(O642="🍼 Mammal",10,0)))))))))))</f>
        <v>2</v>
      </c>
      <c r="G642" s="39" t="s">
        <v>47</v>
      </c>
      <c r="H642" s="39" t="s">
        <v>15</v>
      </c>
      <c r="I642" s="14" t="str">
        <f aca="false">IF(H642="IC",-0.3,"")</f>
        <v/>
      </c>
      <c r="J642" s="14" t="n">
        <f aca="false">IF(H642="IV",-0.2,"")</f>
        <v>-0.2</v>
      </c>
      <c r="K642" s="14" t="str">
        <f aca="false">IF(H642="IP",-0.1,"")</f>
        <v/>
      </c>
      <c r="L642" s="14" t="str">
        <f aca="false">IF(H642="IM",0.1,"")</f>
        <v/>
      </c>
      <c r="M642" s="14" t="str">
        <f aca="false">IF(H642="SC",0.2,"")</f>
        <v/>
      </c>
      <c r="N642" s="15" t="str">
        <f aca="false">IF(H642="???",0.2,"")</f>
        <v/>
      </c>
      <c r="O642" s="40" t="s">
        <v>22</v>
      </c>
      <c r="P642" s="17" t="str">
        <f aca="false">IF(SUM(Q642:AI642)&gt;0,"",IF(SUM(Q642:AI642)=0,IF(O642&gt;0,1,"")))</f>
        <v/>
      </c>
      <c r="Q642" s="16" t="n">
        <f aca="false">IF(O642="🐭 Mouse",2,"")</f>
        <v>2</v>
      </c>
      <c r="R642" s="16" t="str">
        <f aca="false">IF(O642="🕊 Pigeon",7,"")</f>
        <v/>
      </c>
      <c r="S642" s="16" t="str">
        <f aca="false">IF(O642="🐇 Rabbit",6,"")</f>
        <v/>
      </c>
      <c r="T642" s="16" t="str">
        <f aca="false">IF(O642="🍼 Mammal",16,"")</f>
        <v/>
      </c>
      <c r="U642" s="16" t="str">
        <f aca="false">IF(O642="🐀 Rat",1,"")</f>
        <v/>
      </c>
      <c r="V642" s="16" t="str">
        <f aca="false">IF(O642="🐕 Dog",3,"")</f>
        <v/>
      </c>
      <c r="W642" s="16" t="str">
        <f aca="false">IF(O642="🐹 Guinea Pig",8,"")</f>
        <v/>
      </c>
      <c r="X642" s="16" t="str">
        <f aca="false">IF(O642="🐔 Chicken",9,"")</f>
        <v/>
      </c>
      <c r="Y642" s="16" t="str">
        <f aca="false">IF(O642="🐵 Monkey",5,"")</f>
        <v/>
      </c>
      <c r="Z642" s="16" t="str">
        <f aca="false">IF(O642="🐸 Frog",10,"")</f>
        <v/>
      </c>
      <c r="AA642" s="16" t="str">
        <f aca="false">IF(O642="🐈 Cat",4,"")</f>
        <v/>
      </c>
      <c r="AB642" s="16" t="str">
        <f aca="false">IF(O642="Gecko",15,"")</f>
        <v/>
      </c>
      <c r="AC642" s="16" t="str">
        <f aca="false">IF(O642="Skink",14,"")</f>
        <v/>
      </c>
      <c r="AD642" s="16" t="str">
        <f aca="false">IF(O642="🐄 Cattle",17,"")</f>
        <v/>
      </c>
      <c r="AE642" s="16" t="str">
        <f aca="false">IF(O642="🐷 Pig",19,"")</f>
        <v/>
      </c>
      <c r="AF642" s="16" t="str">
        <f aca="false">IF(O642="Squirrel",11,"")</f>
        <v/>
      </c>
      <c r="AG642" s="16" t="str">
        <f aca="false">IF(O642="🐝 Honey Bee",20,"")</f>
        <v/>
      </c>
      <c r="AH642" s="16" t="str">
        <f aca="false">IF(O642="🦆 Duck",12,"")</f>
        <v/>
      </c>
      <c r="AI642" s="16" t="str">
        <f aca="false">IF(O642="🐦 Bird",13,"")</f>
        <v/>
      </c>
      <c r="AJ642" s="41" t="s">
        <v>710</v>
      </c>
      <c r="AK642" s="40" t="s">
        <v>137</v>
      </c>
      <c r="AL642" s="42" t="s">
        <v>50</v>
      </c>
      <c r="AM642" s="40" t="s">
        <v>51</v>
      </c>
      <c r="AN642" s="40"/>
    </row>
    <row r="643" customFormat="false" ht="30" hidden="false" customHeight="true" outlineLevel="0" collapsed="false">
      <c r="A643" s="38" t="s">
        <v>703</v>
      </c>
      <c r="B643" s="43" t="n">
        <v>56</v>
      </c>
      <c r="C643" s="32" t="n">
        <f aca="false">B643+IF(H643="IV",-0.2,IF(H643="IP",-0.1,IF(H643="IM",0.1,IF(H643="SC",0.2,IF(H643="IC (cerebral)",-0.3,0)))))</f>
        <v>55.8</v>
      </c>
      <c r="D643" s="33" t="n">
        <f aca="false">VALUE(MID(AJ643,1,FIND(" ",AJ643)))</f>
        <v>1.25</v>
      </c>
      <c r="E643" s="34" t="n">
        <f aca="false">IF(G643="LD50 (median)",1,IF(G643="LDLo (lowest)",0,IF(G643="LD",-1,"")))</f>
        <v>1</v>
      </c>
      <c r="F643" s="34" t="n">
        <f aca="false">IF(O643="🐀 Rat",1,IF(O643="🐭 Mouse",2,IF(O643="🐕 Dog",3,IF(O643="🐵 Monkey",5,IF(O643="🐈 Cat",4,IF(O643="🐇 Rabbit",6,IF(O643="🕊 Pigeon",7,IF(O643="🐹 Guinea Pig",8,IF(O643="🐔 Chicken",9,IF(O643="🐸 Frog",10,IF(O643="🍼 Mammal",10,0)))))))))))</f>
        <v>2</v>
      </c>
      <c r="G643" s="39" t="s">
        <v>47</v>
      </c>
      <c r="H643" s="39" t="s">
        <v>15</v>
      </c>
      <c r="I643" s="14" t="str">
        <f aca="false">IF(H643="IC",-0.3,"")</f>
        <v/>
      </c>
      <c r="J643" s="14" t="n">
        <f aca="false">IF(H643="IV",-0.2,"")</f>
        <v>-0.2</v>
      </c>
      <c r="K643" s="14" t="str">
        <f aca="false">IF(H643="IP",-0.1,"")</f>
        <v/>
      </c>
      <c r="L643" s="14" t="str">
        <f aca="false">IF(H643="IM",0.1,"")</f>
        <v/>
      </c>
      <c r="M643" s="14" t="str">
        <f aca="false">IF(H643="SC",0.2,"")</f>
        <v/>
      </c>
      <c r="N643" s="15" t="str">
        <f aca="false">IF(H643="???",0.2,"")</f>
        <v/>
      </c>
      <c r="O643" s="40" t="s">
        <v>22</v>
      </c>
      <c r="P643" s="17" t="str">
        <f aca="false">IF(SUM(Q643:AI643)&gt;0,"",IF(SUM(Q643:AI643)=0,IF(O643&gt;0,1,"")))</f>
        <v/>
      </c>
      <c r="Q643" s="16" t="n">
        <f aca="false">IF(O643="🐭 Mouse",2,"")</f>
        <v>2</v>
      </c>
      <c r="R643" s="16" t="str">
        <f aca="false">IF(O643="🕊 Pigeon",7,"")</f>
        <v/>
      </c>
      <c r="S643" s="16" t="str">
        <f aca="false">IF(O643="🐇 Rabbit",6,"")</f>
        <v/>
      </c>
      <c r="T643" s="16" t="str">
        <f aca="false">IF(O643="🍼 Mammal",16,"")</f>
        <v/>
      </c>
      <c r="U643" s="16" t="str">
        <f aca="false">IF(O643="🐀 Rat",1,"")</f>
        <v/>
      </c>
      <c r="V643" s="16" t="str">
        <f aca="false">IF(O643="🐕 Dog",3,"")</f>
        <v/>
      </c>
      <c r="W643" s="16" t="str">
        <f aca="false">IF(O643="🐹 Guinea Pig",8,"")</f>
        <v/>
      </c>
      <c r="X643" s="16" t="str">
        <f aca="false">IF(O643="🐔 Chicken",9,"")</f>
        <v/>
      </c>
      <c r="Y643" s="16" t="str">
        <f aca="false">IF(O643="🐵 Monkey",5,"")</f>
        <v/>
      </c>
      <c r="Z643" s="16" t="str">
        <f aca="false">IF(O643="🐸 Frog",10,"")</f>
        <v/>
      </c>
      <c r="AA643" s="16" t="str">
        <f aca="false">IF(O643="🐈 Cat",4,"")</f>
        <v/>
      </c>
      <c r="AB643" s="16" t="str">
        <f aca="false">IF(O643="Gecko",15,"")</f>
        <v/>
      </c>
      <c r="AC643" s="16" t="str">
        <f aca="false">IF(O643="Skink",14,"")</f>
        <v/>
      </c>
      <c r="AD643" s="16" t="str">
        <f aca="false">IF(O643="🐄 Cattle",17,"")</f>
        <v/>
      </c>
      <c r="AE643" s="16" t="str">
        <f aca="false">IF(O643="🐷 Pig",19,"")</f>
        <v/>
      </c>
      <c r="AF643" s="16" t="str">
        <f aca="false">IF(O643="Squirrel",11,"")</f>
        <v/>
      </c>
      <c r="AG643" s="16" t="str">
        <f aca="false">IF(O643="🐝 Honey Bee",20,"")</f>
        <v/>
      </c>
      <c r="AH643" s="16" t="str">
        <f aca="false">IF(O643="🦆 Duck",12,"")</f>
        <v/>
      </c>
      <c r="AI643" s="16" t="str">
        <f aca="false">IF(O643="🐦 Bird",13,"")</f>
        <v/>
      </c>
      <c r="AJ643" s="41" t="s">
        <v>148</v>
      </c>
      <c r="AK643" s="40"/>
      <c r="AL643" s="42" t="s">
        <v>76</v>
      </c>
      <c r="AM643" s="40" t="s">
        <v>59</v>
      </c>
      <c r="AN643" s="40" t="s">
        <v>711</v>
      </c>
    </row>
    <row r="644" customFormat="false" ht="45" hidden="false" customHeight="true" outlineLevel="0" collapsed="false">
      <c r="A644" s="38" t="s">
        <v>703</v>
      </c>
      <c r="B644" s="43" t="n">
        <v>56</v>
      </c>
      <c r="C644" s="32" t="n">
        <f aca="false">B644+IF(H644="IV",-0.2,IF(H644="IP",-0.1,IF(H644="IM",0.1,IF(H644="SC",0.2,IF(H644="IC (cerebral)",-0.3,0)))))</f>
        <v>55.8</v>
      </c>
      <c r="D644" s="33" t="n">
        <f aca="false">VALUE(MID(AJ644,1,FIND(" ",AJ644)))</f>
        <v>1.35</v>
      </c>
      <c r="E644" s="34" t="n">
        <f aca="false">IF(G644="LD50 (median)",1,IF(G644="LDLo (lowest)",0,IF(G644="LD",-1,"")))</f>
        <v>1</v>
      </c>
      <c r="F644" s="34" t="n">
        <f aca="false">IF(O644="🐀 Rat",1,IF(O644="🐭 Mouse",2,IF(O644="🐕 Dog",3,IF(O644="🐵 Monkey",5,IF(O644="🐈 Cat",4,IF(O644="🐇 Rabbit",6,IF(O644="🕊 Pigeon",7,IF(O644="🐹 Guinea Pig",8,IF(O644="🐔 Chicken",9,IF(O644="🐸 Frog",10,IF(O644="🍼 Mammal",10,0)))))))))))</f>
        <v>2</v>
      </c>
      <c r="G644" s="39" t="s">
        <v>47</v>
      </c>
      <c r="H644" s="39" t="s">
        <v>15</v>
      </c>
      <c r="I644" s="14" t="str">
        <f aca="false">IF(H644="IC",-0.3,"")</f>
        <v/>
      </c>
      <c r="J644" s="14" t="n">
        <f aca="false">IF(H644="IV",-0.2,"")</f>
        <v>-0.2</v>
      </c>
      <c r="K644" s="14" t="str">
        <f aca="false">IF(H644="IP",-0.1,"")</f>
        <v/>
      </c>
      <c r="L644" s="14" t="str">
        <f aca="false">IF(H644="IM",0.1,"")</f>
        <v/>
      </c>
      <c r="M644" s="14" t="str">
        <f aca="false">IF(H644="SC",0.2,"")</f>
        <v/>
      </c>
      <c r="N644" s="15" t="str">
        <f aca="false">IF(H644="???",0.2,"")</f>
        <v/>
      </c>
      <c r="O644" s="40" t="s">
        <v>22</v>
      </c>
      <c r="P644" s="17" t="str">
        <f aca="false">IF(SUM(Q644:AI644)&gt;0,"",IF(SUM(Q644:AI644)=0,IF(O644&gt;0,1,"")))</f>
        <v/>
      </c>
      <c r="Q644" s="16" t="n">
        <f aca="false">IF(O644="🐭 Mouse",2,"")</f>
        <v>2</v>
      </c>
      <c r="R644" s="16" t="str">
        <f aca="false">IF(O644="🕊 Pigeon",7,"")</f>
        <v/>
      </c>
      <c r="S644" s="16" t="str">
        <f aca="false">IF(O644="🐇 Rabbit",6,"")</f>
        <v/>
      </c>
      <c r="T644" s="16" t="str">
        <f aca="false">IF(O644="🍼 Mammal",16,"")</f>
        <v/>
      </c>
      <c r="U644" s="16" t="str">
        <f aca="false">IF(O644="🐀 Rat",1,"")</f>
        <v/>
      </c>
      <c r="V644" s="16" t="str">
        <f aca="false">IF(O644="🐕 Dog",3,"")</f>
        <v/>
      </c>
      <c r="W644" s="16" t="str">
        <f aca="false">IF(O644="🐹 Guinea Pig",8,"")</f>
        <v/>
      </c>
      <c r="X644" s="16" t="str">
        <f aca="false">IF(O644="🐔 Chicken",9,"")</f>
        <v/>
      </c>
      <c r="Y644" s="16" t="str">
        <f aca="false">IF(O644="🐵 Monkey",5,"")</f>
        <v/>
      </c>
      <c r="Z644" s="16" t="str">
        <f aca="false">IF(O644="🐸 Frog",10,"")</f>
        <v/>
      </c>
      <c r="AA644" s="16" t="str">
        <f aca="false">IF(O644="🐈 Cat",4,"")</f>
        <v/>
      </c>
      <c r="AB644" s="16" t="str">
        <f aca="false">IF(O644="Gecko",15,"")</f>
        <v/>
      </c>
      <c r="AC644" s="16" t="str">
        <f aca="false">IF(O644="Skink",14,"")</f>
        <v/>
      </c>
      <c r="AD644" s="16" t="str">
        <f aca="false">IF(O644="🐄 Cattle",17,"")</f>
        <v/>
      </c>
      <c r="AE644" s="16" t="str">
        <f aca="false">IF(O644="🐷 Pig",19,"")</f>
        <v/>
      </c>
      <c r="AF644" s="16" t="str">
        <f aca="false">IF(O644="Squirrel",11,"")</f>
        <v/>
      </c>
      <c r="AG644" s="16" t="str">
        <f aca="false">IF(O644="🐝 Honey Bee",20,"")</f>
        <v/>
      </c>
      <c r="AH644" s="16" t="str">
        <f aca="false">IF(O644="🦆 Duck",12,"")</f>
        <v/>
      </c>
      <c r="AI644" s="16" t="str">
        <f aca="false">IF(O644="🐦 Bird",13,"")</f>
        <v/>
      </c>
      <c r="AJ644" s="41" t="s">
        <v>712</v>
      </c>
      <c r="AK644" s="40"/>
      <c r="AL644" s="42" t="s">
        <v>713</v>
      </c>
      <c r="AM644" s="40" t="s">
        <v>158</v>
      </c>
      <c r="AN644" s="40"/>
    </row>
    <row r="645" customFormat="false" ht="30" hidden="false" customHeight="true" outlineLevel="0" collapsed="false">
      <c r="A645" s="38" t="s">
        <v>703</v>
      </c>
      <c r="B645" s="43" t="n">
        <v>56</v>
      </c>
      <c r="C645" s="32" t="n">
        <f aca="false">B645+IF(H645="IV",-0.2,IF(H645="IP",-0.1,IF(H645="IM",0.1,IF(H645="SC",0.2,IF(H645="IC (cerebral)",-0.3,0)))))</f>
        <v>56.1</v>
      </c>
      <c r="D645" s="33" t="n">
        <f aca="false">VALUE(MID(AJ645,1,FIND(" ",AJ645)))</f>
        <v>2</v>
      </c>
      <c r="E645" s="34" t="n">
        <f aca="false">IF(G645="LD50 (median)",1,IF(G645="LDLo (lowest)",0,IF(G645="LD",-1,"")))</f>
        <v>1</v>
      </c>
      <c r="F645" s="34" t="n">
        <f aca="false">IF(O645="🐀 Rat",1,IF(O645="🐭 Mouse",2,IF(O645="🐕 Dog",3,IF(O645="🐵 Monkey",5,IF(O645="🐈 Cat",4,IF(O645="🐇 Rabbit",6,IF(O645="🕊 Pigeon",7,IF(O645="🐹 Guinea Pig",8,IF(O645="🐔 Chicken",9,IF(O645="🐸 Frog",10,IF(O645="🍼 Mammal",10,0)))))))))))</f>
        <v>2</v>
      </c>
      <c r="G645" s="39" t="s">
        <v>47</v>
      </c>
      <c r="H645" s="39" t="s">
        <v>17</v>
      </c>
      <c r="I645" s="14" t="str">
        <f aca="false">IF(H645="IC",-0.3,"")</f>
        <v/>
      </c>
      <c r="J645" s="14" t="str">
        <f aca="false">IF(H645="IV",-0.2,"")</f>
        <v/>
      </c>
      <c r="K645" s="14" t="str">
        <f aca="false">IF(H645="IP",-0.1,"")</f>
        <v/>
      </c>
      <c r="L645" s="14" t="n">
        <f aca="false">IF(H645="IM",0.1,"")</f>
        <v>0.1</v>
      </c>
      <c r="M645" s="14" t="str">
        <f aca="false">IF(H645="SC",0.2,"")</f>
        <v/>
      </c>
      <c r="N645" s="15" t="str">
        <f aca="false">IF(H645="???",0.2,"")</f>
        <v/>
      </c>
      <c r="O645" s="40" t="s">
        <v>22</v>
      </c>
      <c r="P645" s="17" t="str">
        <f aca="false">IF(SUM(Q645:AI645)&gt;0,"",IF(SUM(Q645:AI645)=0,IF(O645&gt;0,1,"")))</f>
        <v/>
      </c>
      <c r="Q645" s="16" t="n">
        <f aca="false">IF(O645="🐭 Mouse",2,"")</f>
        <v>2</v>
      </c>
      <c r="R645" s="16" t="str">
        <f aca="false">IF(O645="🕊 Pigeon",7,"")</f>
        <v/>
      </c>
      <c r="S645" s="16" t="str">
        <f aca="false">IF(O645="🐇 Rabbit",6,"")</f>
        <v/>
      </c>
      <c r="T645" s="16" t="str">
        <f aca="false">IF(O645="🍼 Mammal",16,"")</f>
        <v/>
      </c>
      <c r="U645" s="16" t="str">
        <f aca="false">IF(O645="🐀 Rat",1,"")</f>
        <v/>
      </c>
      <c r="V645" s="16" t="str">
        <f aca="false">IF(O645="🐕 Dog",3,"")</f>
        <v/>
      </c>
      <c r="W645" s="16" t="str">
        <f aca="false">IF(O645="🐹 Guinea Pig",8,"")</f>
        <v/>
      </c>
      <c r="X645" s="16" t="str">
        <f aca="false">IF(O645="🐔 Chicken",9,"")</f>
        <v/>
      </c>
      <c r="Y645" s="16" t="str">
        <f aca="false">IF(O645="🐵 Monkey",5,"")</f>
        <v/>
      </c>
      <c r="Z645" s="16" t="str">
        <f aca="false">IF(O645="🐸 Frog",10,"")</f>
        <v/>
      </c>
      <c r="AA645" s="16" t="str">
        <f aca="false">IF(O645="🐈 Cat",4,"")</f>
        <v/>
      </c>
      <c r="AB645" s="16" t="str">
        <f aca="false">IF(O645="Gecko",15,"")</f>
        <v/>
      </c>
      <c r="AC645" s="16" t="str">
        <f aca="false">IF(O645="Skink",14,"")</f>
        <v/>
      </c>
      <c r="AD645" s="16" t="str">
        <f aca="false">IF(O645="🐄 Cattle",17,"")</f>
        <v/>
      </c>
      <c r="AE645" s="16" t="str">
        <f aca="false">IF(O645="🐷 Pig",19,"")</f>
        <v/>
      </c>
      <c r="AF645" s="16" t="str">
        <f aca="false">IF(O645="Squirrel",11,"")</f>
        <v/>
      </c>
      <c r="AG645" s="16" t="str">
        <f aca="false">IF(O645="🐝 Honey Bee",20,"")</f>
        <v/>
      </c>
      <c r="AH645" s="16" t="str">
        <f aca="false">IF(O645="🦆 Duck",12,"")</f>
        <v/>
      </c>
      <c r="AI645" s="16" t="str">
        <f aca="false">IF(O645="🐦 Bird",13,"")</f>
        <v/>
      </c>
      <c r="AJ645" s="41" t="s">
        <v>112</v>
      </c>
      <c r="AK645" s="40" t="s">
        <v>531</v>
      </c>
      <c r="AL645" s="42" t="s">
        <v>50</v>
      </c>
      <c r="AM645" s="40" t="s">
        <v>51</v>
      </c>
      <c r="AN645" s="40"/>
    </row>
    <row r="646" customFormat="false" ht="30" hidden="false" customHeight="true" outlineLevel="0" collapsed="false">
      <c r="A646" s="38" t="s">
        <v>703</v>
      </c>
      <c r="B646" s="43" t="n">
        <v>56</v>
      </c>
      <c r="C646" s="32" t="n">
        <f aca="false">B646+IF(H646="IV",-0.2,IF(H646="IP",-0.1,IF(H646="IM",0.1,IF(H646="SC",0.2,IF(H646="IC (cerebral)",-0.3,0)))))</f>
        <v>55.8</v>
      </c>
      <c r="D646" s="33" t="n">
        <f aca="false">VALUE(MID(AJ646,1,FIND(" ",AJ646)))</f>
        <v>2.672</v>
      </c>
      <c r="E646" s="34" t="n">
        <f aca="false">IF(G646="LD50 (median)",1,IF(G646="LDLo (lowest)",0,IF(G646="LD",-1,"")))</f>
        <v>1</v>
      </c>
      <c r="F646" s="34" t="n">
        <f aca="false">IF(O646="🐀 Rat",1,IF(O646="🐭 Mouse",2,IF(O646="🐕 Dog",3,IF(O646="🐵 Monkey",5,IF(O646="🐈 Cat",4,IF(O646="🐇 Rabbit",6,IF(O646="🕊 Pigeon",7,IF(O646="🐹 Guinea Pig",8,IF(O646="🐔 Chicken",9,IF(O646="🐸 Frog",10,IF(O646="🍼 Mammal",10,0)))))))))))</f>
        <v>2</v>
      </c>
      <c r="G646" s="39" t="s">
        <v>47</v>
      </c>
      <c r="H646" s="39" t="s">
        <v>15</v>
      </c>
      <c r="I646" s="14" t="str">
        <f aca="false">IF(H646="IC",-0.3,"")</f>
        <v/>
      </c>
      <c r="J646" s="14" t="n">
        <f aca="false">IF(H646="IV",-0.2,"")</f>
        <v>-0.2</v>
      </c>
      <c r="K646" s="14" t="str">
        <f aca="false">IF(H646="IP",-0.1,"")</f>
        <v/>
      </c>
      <c r="L646" s="14" t="str">
        <f aca="false">IF(H646="IM",0.1,"")</f>
        <v/>
      </c>
      <c r="M646" s="14" t="str">
        <f aca="false">IF(H646="SC",0.2,"")</f>
        <v/>
      </c>
      <c r="N646" s="15" t="str">
        <f aca="false">IF(H646="???",0.2,"")</f>
        <v/>
      </c>
      <c r="O646" s="40" t="s">
        <v>22</v>
      </c>
      <c r="P646" s="17" t="str">
        <f aca="false">IF(SUM(Q646:AI646)&gt;0,"",IF(SUM(Q646:AI646)=0,IF(O646&gt;0,1,"")))</f>
        <v/>
      </c>
      <c r="Q646" s="16" t="n">
        <f aca="false">IF(O646="🐭 Mouse",2,"")</f>
        <v>2</v>
      </c>
      <c r="R646" s="16" t="str">
        <f aca="false">IF(O646="🕊 Pigeon",7,"")</f>
        <v/>
      </c>
      <c r="S646" s="16" t="str">
        <f aca="false">IF(O646="🐇 Rabbit",6,"")</f>
        <v/>
      </c>
      <c r="T646" s="16" t="str">
        <f aca="false">IF(O646="🍼 Mammal",16,"")</f>
        <v/>
      </c>
      <c r="U646" s="16" t="str">
        <f aca="false">IF(O646="🐀 Rat",1,"")</f>
        <v/>
      </c>
      <c r="V646" s="16" t="str">
        <f aca="false">IF(O646="🐕 Dog",3,"")</f>
        <v/>
      </c>
      <c r="W646" s="16" t="str">
        <f aca="false">IF(O646="🐹 Guinea Pig",8,"")</f>
        <v/>
      </c>
      <c r="X646" s="16" t="str">
        <f aca="false">IF(O646="🐔 Chicken",9,"")</f>
        <v/>
      </c>
      <c r="Y646" s="16" t="str">
        <f aca="false">IF(O646="🐵 Monkey",5,"")</f>
        <v/>
      </c>
      <c r="Z646" s="16" t="str">
        <f aca="false">IF(O646="🐸 Frog",10,"")</f>
        <v/>
      </c>
      <c r="AA646" s="16" t="str">
        <f aca="false">IF(O646="🐈 Cat",4,"")</f>
        <v/>
      </c>
      <c r="AB646" s="16" t="str">
        <f aca="false">IF(O646="Gecko",15,"")</f>
        <v/>
      </c>
      <c r="AC646" s="16" t="str">
        <f aca="false">IF(O646="Skink",14,"")</f>
        <v/>
      </c>
      <c r="AD646" s="16" t="str">
        <f aca="false">IF(O646="🐄 Cattle",17,"")</f>
        <v/>
      </c>
      <c r="AE646" s="16" t="str">
        <f aca="false">IF(O646="🐷 Pig",19,"")</f>
        <v/>
      </c>
      <c r="AF646" s="16" t="str">
        <f aca="false">IF(O646="Squirrel",11,"")</f>
        <v/>
      </c>
      <c r="AG646" s="16" t="str">
        <f aca="false">IF(O646="🐝 Honey Bee",20,"")</f>
        <v/>
      </c>
      <c r="AH646" s="16" t="str">
        <f aca="false">IF(O646="🦆 Duck",12,"")</f>
        <v/>
      </c>
      <c r="AI646" s="16" t="str">
        <f aca="false">IF(O646="🐦 Bird",13,"")</f>
        <v/>
      </c>
      <c r="AJ646" s="41" t="s">
        <v>714</v>
      </c>
      <c r="AK646" s="40"/>
      <c r="AL646" s="42" t="s">
        <v>587</v>
      </c>
      <c r="AM646" s="40" t="s">
        <v>158</v>
      </c>
      <c r="AN646" s="40"/>
    </row>
    <row r="647" customFormat="false" ht="45" hidden="false" customHeight="true" outlineLevel="0" collapsed="false">
      <c r="A647" s="38" t="s">
        <v>703</v>
      </c>
      <c r="B647" s="43" t="n">
        <v>56</v>
      </c>
      <c r="C647" s="32" t="n">
        <f aca="false">B647+IF(H647="IV",-0.2,IF(H647="IP",-0.1,IF(H647="IM",0.1,IF(H647="SC",0.2,IF(H647="IC (cerebral)",-0.3,0)))))</f>
        <v>55.9</v>
      </c>
      <c r="D647" s="33" t="n">
        <f aca="false">VALUE(MID(AJ647,1,FIND(" ",AJ647)))</f>
        <v>3.68</v>
      </c>
      <c r="E647" s="34" t="n">
        <f aca="false">IF(G647="LD50 (median)",1,IF(G647="LDLo (lowest)",0,IF(G647="LD",-1,"")))</f>
        <v>1</v>
      </c>
      <c r="F647" s="34" t="n">
        <f aca="false">IF(O647="🐀 Rat",1,IF(O647="🐭 Mouse",2,IF(O647="🐕 Dog",3,IF(O647="🐵 Monkey",5,IF(O647="🐈 Cat",4,IF(O647="🐇 Rabbit",6,IF(O647="🕊 Pigeon",7,IF(O647="🐹 Guinea Pig",8,IF(O647="🐔 Chicken",9,IF(O647="🐸 Frog",10,IF(O647="🍼 Mammal",10,0)))))))))))</f>
        <v>10</v>
      </c>
      <c r="G647" s="39" t="s">
        <v>47</v>
      </c>
      <c r="H647" s="39" t="s">
        <v>16</v>
      </c>
      <c r="I647" s="14" t="str">
        <f aca="false">IF(H647="IC",-0.3,"")</f>
        <v/>
      </c>
      <c r="J647" s="14" t="str">
        <f aca="false">IF(H647="IV",-0.2,"")</f>
        <v/>
      </c>
      <c r="K647" s="14" t="n">
        <f aca="false">IF(H647="IP",-0.1,"")</f>
        <v>-0.1</v>
      </c>
      <c r="L647" s="14" t="str">
        <f aca="false">IF(H647="IM",0.1,"")</f>
        <v/>
      </c>
      <c r="M647" s="14" t="str">
        <f aca="false">IF(H647="SC",0.2,"")</f>
        <v/>
      </c>
      <c r="N647" s="15" t="str">
        <f aca="false">IF(H647="???",0.2,"")</f>
        <v/>
      </c>
      <c r="O647" s="40" t="s">
        <v>25</v>
      </c>
      <c r="P647" s="17" t="str">
        <f aca="false">IF(SUM(Q647:AI647)&gt;0,"",IF(SUM(Q647:AI647)=0,IF(O647&gt;0,1,"")))</f>
        <v/>
      </c>
      <c r="Q647" s="16" t="str">
        <f aca="false">IF(O647="🐭 Mouse",2,"")</f>
        <v/>
      </c>
      <c r="R647" s="16" t="str">
        <f aca="false">IF(O647="🕊 Pigeon",7,"")</f>
        <v/>
      </c>
      <c r="S647" s="16" t="str">
        <f aca="false">IF(O647="🐇 Rabbit",6,"")</f>
        <v/>
      </c>
      <c r="T647" s="16" t="n">
        <f aca="false">IF(O647="🍼 Mammal",16,"")</f>
        <v>16</v>
      </c>
      <c r="U647" s="16" t="str">
        <f aca="false">IF(O647="🐀 Rat",1,"")</f>
        <v/>
      </c>
      <c r="V647" s="16" t="str">
        <f aca="false">IF(O647="🐕 Dog",3,"")</f>
        <v/>
      </c>
      <c r="W647" s="16" t="str">
        <f aca="false">IF(O647="🐹 Guinea Pig",8,"")</f>
        <v/>
      </c>
      <c r="X647" s="16" t="str">
        <f aca="false">IF(O647="🐔 Chicken",9,"")</f>
        <v/>
      </c>
      <c r="Y647" s="16" t="str">
        <f aca="false">IF(O647="🐵 Monkey",5,"")</f>
        <v/>
      </c>
      <c r="Z647" s="16" t="str">
        <f aca="false">IF(O647="🐸 Frog",10,"")</f>
        <v/>
      </c>
      <c r="AA647" s="16" t="str">
        <f aca="false">IF(O647="🐈 Cat",4,"")</f>
        <v/>
      </c>
      <c r="AB647" s="16" t="str">
        <f aca="false">IF(O647="Gecko",15,"")</f>
        <v/>
      </c>
      <c r="AC647" s="16" t="str">
        <f aca="false">IF(O647="Skink",14,"")</f>
        <v/>
      </c>
      <c r="AD647" s="16" t="str">
        <f aca="false">IF(O647="🐄 Cattle",17,"")</f>
        <v/>
      </c>
      <c r="AE647" s="16" t="str">
        <f aca="false">IF(O647="🐷 Pig",19,"")</f>
        <v/>
      </c>
      <c r="AF647" s="16" t="str">
        <f aca="false">IF(O647="Squirrel",11,"")</f>
        <v/>
      </c>
      <c r="AG647" s="16" t="str">
        <f aca="false">IF(O647="🐝 Honey Bee",20,"")</f>
        <v/>
      </c>
      <c r="AH647" s="16" t="str">
        <f aca="false">IF(O647="🦆 Duck",12,"")</f>
        <v/>
      </c>
      <c r="AI647" s="16" t="str">
        <f aca="false">IF(O647="🐦 Bird",13,"")</f>
        <v/>
      </c>
      <c r="AJ647" s="41" t="s">
        <v>715</v>
      </c>
      <c r="AK647" s="40" t="s">
        <v>79</v>
      </c>
      <c r="AL647" s="42" t="s">
        <v>50</v>
      </c>
      <c r="AM647" s="40" t="s">
        <v>51</v>
      </c>
      <c r="AN647" s="40"/>
    </row>
    <row r="648" customFormat="false" ht="15.75" hidden="false" customHeight="false" outlineLevel="0" collapsed="false">
      <c r="C648" s="32"/>
      <c r="D648" s="33"/>
      <c r="E648" s="34"/>
      <c r="F648" s="34"/>
      <c r="G648" s="0"/>
      <c r="H648" s="0"/>
      <c r="I648" s="14" t="str">
        <f aca="false">IF(H648="IC",-0.3,"")</f>
        <v/>
      </c>
      <c r="J648" s="14" t="str">
        <f aca="false">IF(H648="IV",-0.2,"")</f>
        <v/>
      </c>
      <c r="K648" s="14" t="str">
        <f aca="false">IF(H648="IP",-0.1,"")</f>
        <v/>
      </c>
      <c r="L648" s="14" t="str">
        <f aca="false">IF(H648="IM",0.1,"")</f>
        <v/>
      </c>
      <c r="M648" s="14" t="str">
        <f aca="false">IF(H648="SC",0.2,"")</f>
        <v/>
      </c>
      <c r="N648" s="15" t="str">
        <f aca="false">IF(H648="???",0.2,"")</f>
        <v/>
      </c>
      <c r="O648" s="0"/>
      <c r="P648" s="17" t="str">
        <f aca="false">IF(SUM(Q648:AI648)&gt;0,"",IF(SUM(Q648:AI648)=0,IF(O648&gt;0,1,"")))</f>
        <v/>
      </c>
      <c r="Q648" s="16" t="str">
        <f aca="false">IF(O648="🐭 Mouse",2,"")</f>
        <v/>
      </c>
      <c r="R648" s="16" t="str">
        <f aca="false">IF(O648="🕊 Pigeon",7,"")</f>
        <v/>
      </c>
      <c r="S648" s="16" t="str">
        <f aca="false">IF(O648="🐇 Rabbit",6,"")</f>
        <v/>
      </c>
      <c r="T648" s="16" t="str">
        <f aca="false">IF(O648="🍼 Mammal",16,"")</f>
        <v/>
      </c>
      <c r="U648" s="16" t="str">
        <f aca="false">IF(O648="🐀 Rat",1,"")</f>
        <v/>
      </c>
      <c r="V648" s="16" t="str">
        <f aca="false">IF(O648="🐕 Dog",3,"")</f>
        <v/>
      </c>
      <c r="W648" s="16" t="str">
        <f aca="false">IF(O648="🐹 Guinea Pig",8,"")</f>
        <v/>
      </c>
      <c r="X648" s="16" t="str">
        <f aca="false">IF(O648="🐔 Chicken",9,"")</f>
        <v/>
      </c>
      <c r="Y648" s="16" t="str">
        <f aca="false">IF(O648="🐵 Monkey",5,"")</f>
        <v/>
      </c>
      <c r="Z648" s="16" t="str">
        <f aca="false">IF(O648="🐸 Frog",10,"")</f>
        <v/>
      </c>
      <c r="AA648" s="16" t="str">
        <f aca="false">IF(O648="🐈 Cat",4,"")</f>
        <v/>
      </c>
      <c r="AB648" s="16" t="str">
        <f aca="false">IF(O648="Gecko",15,"")</f>
        <v/>
      </c>
      <c r="AC648" s="16" t="str">
        <f aca="false">IF(O648="Skink",14,"")</f>
        <v/>
      </c>
      <c r="AD648" s="16" t="str">
        <f aca="false">IF(O648="🐄 Cattle",17,"")</f>
        <v/>
      </c>
      <c r="AE648" s="16" t="str">
        <f aca="false">IF(O648="🐷 Pig",19,"")</f>
        <v/>
      </c>
      <c r="AF648" s="16" t="str">
        <f aca="false">IF(O648="Squirrel",11,"")</f>
        <v/>
      </c>
      <c r="AG648" s="16" t="str">
        <f aca="false">IF(O648="🐝 Honey Bee",20,"")</f>
        <v/>
      </c>
      <c r="AH648" s="16" t="str">
        <f aca="false">IF(O648="🦆 Duck",12,"")</f>
        <v/>
      </c>
      <c r="AI648" s="16" t="str">
        <f aca="false">IF(O648="🐦 Bird",13,"")</f>
        <v/>
      </c>
      <c r="AJ648" s="0"/>
      <c r="AK648" s="0"/>
      <c r="AL648" s="0"/>
      <c r="AM648" s="0"/>
      <c r="AN648" s="0"/>
    </row>
    <row r="649" customFormat="false" ht="15" hidden="false" customHeight="true" outlineLevel="0" collapsed="false">
      <c r="A649" s="38" t="s">
        <v>716</v>
      </c>
      <c r="B649" s="38" t="n">
        <v>57</v>
      </c>
      <c r="C649" s="32" t="n">
        <f aca="false">B649+IF(H649="IV",-0.2,IF(H649="IP",-0.1,IF(H649="IM",0.1,IF(H649="SC",0.2,IF(H649="IC (cerebral)",-0.3,0)))))</f>
        <v>56.9</v>
      </c>
      <c r="D649" s="33" t="n">
        <f aca="false">VALUE(MID(AJ649,1,FIND(" ",AJ649)))</f>
        <v>0.25</v>
      </c>
      <c r="E649" s="34" t="n">
        <f aca="false">IF(G649="LD50 (median)",1,IF(G649="LDLo (lowest)",0,IF(G649="LD",-1,"")))</f>
        <v>1</v>
      </c>
      <c r="F649" s="34" t="n">
        <f aca="false">IF(O649="🐀 Rat",1,IF(O649="🐭 Mouse",2,IF(O649="🐕 Dog",3,IF(O649="🐵 Monkey",5,IF(O649="🐈 Cat",4,IF(O649="🐇 Rabbit",6,IF(O649="🕊 Pigeon",7,IF(O649="🐹 Guinea Pig",8,IF(O649="🐔 Chicken",9,IF(O649="🐸 Frog",10,IF(O649="🍼 Mammal",10,0)))))))))))</f>
        <v>2</v>
      </c>
      <c r="G649" s="39" t="s">
        <v>47</v>
      </c>
      <c r="H649" s="39" t="s">
        <v>16</v>
      </c>
      <c r="I649" s="14" t="str">
        <f aca="false">IF(H649="IC",-0.3,"")</f>
        <v/>
      </c>
      <c r="J649" s="14" t="str">
        <f aca="false">IF(H649="IV",-0.2,"")</f>
        <v/>
      </c>
      <c r="K649" s="14" t="n">
        <f aca="false">IF(H649="IP",-0.1,"")</f>
        <v>-0.1</v>
      </c>
      <c r="L649" s="14" t="str">
        <f aca="false">IF(H649="IM",0.1,"")</f>
        <v/>
      </c>
      <c r="M649" s="14" t="str">
        <f aca="false">IF(H649="SC",0.2,"")</f>
        <v/>
      </c>
      <c r="N649" s="15" t="str">
        <f aca="false">IF(H649="???",0.2,"")</f>
        <v/>
      </c>
      <c r="O649" s="40" t="s">
        <v>22</v>
      </c>
      <c r="P649" s="17" t="str">
        <f aca="false">IF(SUM(Q649:AI649)&gt;0,"",IF(SUM(Q649:AI649)=0,IF(O649&gt;0,1,"")))</f>
        <v/>
      </c>
      <c r="Q649" s="16" t="n">
        <f aca="false">IF(O649="🐭 Mouse",2,"")</f>
        <v>2</v>
      </c>
      <c r="R649" s="16" t="str">
        <f aca="false">IF(O649="🕊 Pigeon",7,"")</f>
        <v/>
      </c>
      <c r="S649" s="16" t="str">
        <f aca="false">IF(O649="🐇 Rabbit",6,"")</f>
        <v/>
      </c>
      <c r="T649" s="16" t="str">
        <f aca="false">IF(O649="🍼 Mammal",16,"")</f>
        <v/>
      </c>
      <c r="U649" s="16" t="str">
        <f aca="false">IF(O649="🐀 Rat",1,"")</f>
        <v/>
      </c>
      <c r="V649" s="16" t="str">
        <f aca="false">IF(O649="🐕 Dog",3,"")</f>
        <v/>
      </c>
      <c r="W649" s="16" t="str">
        <f aca="false">IF(O649="🐹 Guinea Pig",8,"")</f>
        <v/>
      </c>
      <c r="X649" s="16" t="str">
        <f aca="false">IF(O649="🐔 Chicken",9,"")</f>
        <v/>
      </c>
      <c r="Y649" s="16" t="str">
        <f aca="false">IF(O649="🐵 Monkey",5,"")</f>
        <v/>
      </c>
      <c r="Z649" s="16" t="str">
        <f aca="false">IF(O649="🐸 Frog",10,"")</f>
        <v/>
      </c>
      <c r="AA649" s="16" t="str">
        <f aca="false">IF(O649="🐈 Cat",4,"")</f>
        <v/>
      </c>
      <c r="AB649" s="16" t="str">
        <f aca="false">IF(O649="Gecko",15,"")</f>
        <v/>
      </c>
      <c r="AC649" s="16" t="str">
        <f aca="false">IF(O649="Skink",14,"")</f>
        <v/>
      </c>
      <c r="AD649" s="16" t="str">
        <f aca="false">IF(O649="🐄 Cattle",17,"")</f>
        <v/>
      </c>
      <c r="AE649" s="16" t="str">
        <f aca="false">IF(O649="🐷 Pig",19,"")</f>
        <v/>
      </c>
      <c r="AF649" s="16" t="str">
        <f aca="false">IF(O649="Squirrel",11,"")</f>
        <v/>
      </c>
      <c r="AG649" s="16" t="str">
        <f aca="false">IF(O649="🐝 Honey Bee",20,"")</f>
        <v/>
      </c>
      <c r="AH649" s="16" t="str">
        <f aca="false">IF(O649="🦆 Duck",12,"")</f>
        <v/>
      </c>
      <c r="AI649" s="16" t="str">
        <f aca="false">IF(O649="🐦 Bird",13,"")</f>
        <v/>
      </c>
      <c r="AJ649" s="41" t="s">
        <v>241</v>
      </c>
      <c r="AK649" s="40" t="s">
        <v>717</v>
      </c>
      <c r="AL649" s="42" t="s">
        <v>50</v>
      </c>
      <c r="AM649" s="40" t="s">
        <v>51</v>
      </c>
      <c r="AN649" s="40"/>
    </row>
    <row r="650" customFormat="false" ht="30" hidden="false" customHeight="true" outlineLevel="0" collapsed="false">
      <c r="A650" s="38" t="s">
        <v>716</v>
      </c>
      <c r="B650" s="38" t="n">
        <v>57</v>
      </c>
      <c r="C650" s="32" t="n">
        <f aca="false">B650+IF(H650="IV",-0.2,IF(H650="IP",-0.1,IF(H650="IM",0.1,IF(H650="SC",0.2,IF(H650="IC (cerebral)",-0.3,0)))))</f>
        <v>56.8</v>
      </c>
      <c r="D650" s="33" t="n">
        <f aca="false">VALUE(MID(AJ650,1,FIND(" ",AJ650)))</f>
        <v>0.5</v>
      </c>
      <c r="E650" s="34" t="n">
        <f aca="false">IF(G650="LD50 (median)",1,IF(G650="LDLo (lowest)",0,IF(G650="LD",-1,"")))</f>
        <v>1</v>
      </c>
      <c r="F650" s="34" t="n">
        <f aca="false">IF(O650="🐀 Rat",1,IF(O650="🐭 Mouse",2,IF(O650="🐕 Dog",3,IF(O650="🐵 Monkey",5,IF(O650="🐈 Cat",4,IF(O650="🐇 Rabbit",6,IF(O650="🕊 Pigeon",7,IF(O650="🐹 Guinea Pig",8,IF(O650="🐔 Chicken",9,IF(O650="🐸 Frog",10,IF(O650="🍼 Mammal",10,0)))))))))))</f>
        <v>2</v>
      </c>
      <c r="G650" s="39" t="s">
        <v>47</v>
      </c>
      <c r="H650" s="39" t="s">
        <v>15</v>
      </c>
      <c r="I650" s="14" t="str">
        <f aca="false">IF(H650="IC",-0.3,"")</f>
        <v/>
      </c>
      <c r="J650" s="14" t="n">
        <f aca="false">IF(H650="IV",-0.2,"")</f>
        <v>-0.2</v>
      </c>
      <c r="K650" s="14" t="str">
        <f aca="false">IF(H650="IP",-0.1,"")</f>
        <v/>
      </c>
      <c r="L650" s="14" t="str">
        <f aca="false">IF(H650="IM",0.1,"")</f>
        <v/>
      </c>
      <c r="M650" s="14" t="str">
        <f aca="false">IF(H650="SC",0.2,"")</f>
        <v/>
      </c>
      <c r="N650" s="15" t="str">
        <f aca="false">IF(H650="???",0.2,"")</f>
        <v/>
      </c>
      <c r="O650" s="40" t="s">
        <v>22</v>
      </c>
      <c r="P650" s="17" t="str">
        <f aca="false">IF(SUM(Q650:AI650)&gt;0,"",IF(SUM(Q650:AI650)=0,IF(O650&gt;0,1,"")))</f>
        <v/>
      </c>
      <c r="Q650" s="16" t="n">
        <f aca="false">IF(O650="🐭 Mouse",2,"")</f>
        <v>2</v>
      </c>
      <c r="R650" s="16" t="str">
        <f aca="false">IF(O650="🕊 Pigeon",7,"")</f>
        <v/>
      </c>
      <c r="S650" s="16" t="str">
        <f aca="false">IF(O650="🐇 Rabbit",6,"")</f>
        <v/>
      </c>
      <c r="T650" s="16" t="str">
        <f aca="false">IF(O650="🍼 Mammal",16,"")</f>
        <v/>
      </c>
      <c r="U650" s="16" t="str">
        <f aca="false">IF(O650="🐀 Rat",1,"")</f>
        <v/>
      </c>
      <c r="V650" s="16" t="str">
        <f aca="false">IF(O650="🐕 Dog",3,"")</f>
        <v/>
      </c>
      <c r="W650" s="16" t="str">
        <f aca="false">IF(O650="🐹 Guinea Pig",8,"")</f>
        <v/>
      </c>
      <c r="X650" s="16" t="str">
        <f aca="false">IF(O650="🐔 Chicken",9,"")</f>
        <v/>
      </c>
      <c r="Y650" s="16" t="str">
        <f aca="false">IF(O650="🐵 Monkey",5,"")</f>
        <v/>
      </c>
      <c r="Z650" s="16" t="str">
        <f aca="false">IF(O650="🐸 Frog",10,"")</f>
        <v/>
      </c>
      <c r="AA650" s="16" t="str">
        <f aca="false">IF(O650="🐈 Cat",4,"")</f>
        <v/>
      </c>
      <c r="AB650" s="16" t="str">
        <f aca="false">IF(O650="Gecko",15,"")</f>
        <v/>
      </c>
      <c r="AC650" s="16" t="str">
        <f aca="false">IF(O650="Skink",14,"")</f>
        <v/>
      </c>
      <c r="AD650" s="16" t="str">
        <f aca="false">IF(O650="🐄 Cattle",17,"")</f>
        <v/>
      </c>
      <c r="AE650" s="16" t="str">
        <f aca="false">IF(O650="🐷 Pig",19,"")</f>
        <v/>
      </c>
      <c r="AF650" s="16" t="str">
        <f aca="false">IF(O650="Squirrel",11,"")</f>
        <v/>
      </c>
      <c r="AG650" s="16" t="str">
        <f aca="false">IF(O650="🐝 Honey Bee",20,"")</f>
        <v/>
      </c>
      <c r="AH650" s="16" t="str">
        <f aca="false">IF(O650="🦆 Duck",12,"")</f>
        <v/>
      </c>
      <c r="AI650" s="16" t="str">
        <f aca="false">IF(O650="🐦 Bird",13,"")</f>
        <v/>
      </c>
      <c r="AJ650" s="41" t="s">
        <v>66</v>
      </c>
      <c r="AK650" s="40"/>
      <c r="AL650" s="42" t="s">
        <v>76</v>
      </c>
      <c r="AM650" s="40" t="s">
        <v>59</v>
      </c>
      <c r="AN650" s="40" t="s">
        <v>552</v>
      </c>
    </row>
    <row r="651" customFormat="false" ht="30" hidden="false" customHeight="true" outlineLevel="0" collapsed="false">
      <c r="A651" s="38" t="s">
        <v>716</v>
      </c>
      <c r="B651" s="38" t="n">
        <v>57</v>
      </c>
      <c r="C651" s="32" t="n">
        <f aca="false">B651+IF(H651="IV",-0.2,IF(H651="IP",-0.1,IF(H651="IM",0.1,IF(H651="SC",0.2,IF(H651="IC (cerebral)",-0.3,0)))))</f>
        <v>56.8</v>
      </c>
      <c r="D651" s="33" t="n">
        <f aca="false">VALUE(MID(AJ651,1,FIND(" ",AJ651)))</f>
        <v>0.5</v>
      </c>
      <c r="E651" s="34" t="n">
        <f aca="false">IF(G651="LD50 (median)",1,IF(G651="LDLo (lowest)",0,IF(G651="LD",-1,"")))</f>
        <v>0</v>
      </c>
      <c r="F651" s="34" t="n">
        <f aca="false">IF(O651="🐀 Rat",1,IF(O651="🐭 Mouse",2,IF(O651="🐕 Dog",3,IF(O651="🐵 Monkey",5,IF(O651="🐈 Cat",4,IF(O651="🐇 Rabbit",6,IF(O651="🕊 Pigeon",7,IF(O651="🐹 Guinea Pig",8,IF(O651="🐔 Chicken",9,IF(O651="🐸 Frog",10,IF(O651="🍼 Mammal",10,0)))))))))))</f>
        <v>6</v>
      </c>
      <c r="G651" s="39" t="s">
        <v>53</v>
      </c>
      <c r="H651" s="39" t="s">
        <v>15</v>
      </c>
      <c r="I651" s="14" t="str">
        <f aca="false">IF(H651="IC",-0.3,"")</f>
        <v/>
      </c>
      <c r="J651" s="14" t="n">
        <f aca="false">IF(H651="IV",-0.2,"")</f>
        <v>-0.2</v>
      </c>
      <c r="K651" s="14" t="str">
        <f aca="false">IF(H651="IP",-0.1,"")</f>
        <v/>
      </c>
      <c r="L651" s="14" t="str">
        <f aca="false">IF(H651="IM",0.1,"")</f>
        <v/>
      </c>
      <c r="M651" s="14" t="str">
        <f aca="false">IF(H651="SC",0.2,"")</f>
        <v/>
      </c>
      <c r="N651" s="15" t="str">
        <f aca="false">IF(H651="???",0.2,"")</f>
        <v/>
      </c>
      <c r="O651" s="40" t="s">
        <v>24</v>
      </c>
      <c r="P651" s="17" t="str">
        <f aca="false">IF(SUM(Q651:AI651)&gt;0,"",IF(SUM(Q651:AI651)=0,IF(O651&gt;0,1,"")))</f>
        <v/>
      </c>
      <c r="Q651" s="16" t="str">
        <f aca="false">IF(O651="🐭 Mouse",2,"")</f>
        <v/>
      </c>
      <c r="R651" s="16" t="str">
        <f aca="false">IF(O651="🕊 Pigeon",7,"")</f>
        <v/>
      </c>
      <c r="S651" s="16" t="n">
        <f aca="false">IF(O651="🐇 Rabbit",6,"")</f>
        <v>6</v>
      </c>
      <c r="T651" s="16" t="str">
        <f aca="false">IF(O651="🍼 Mammal",16,"")</f>
        <v/>
      </c>
      <c r="U651" s="16" t="str">
        <f aca="false">IF(O651="🐀 Rat",1,"")</f>
        <v/>
      </c>
      <c r="V651" s="16" t="str">
        <f aca="false">IF(O651="🐕 Dog",3,"")</f>
        <v/>
      </c>
      <c r="W651" s="16" t="str">
        <f aca="false">IF(O651="🐹 Guinea Pig",8,"")</f>
        <v/>
      </c>
      <c r="X651" s="16" t="str">
        <f aca="false">IF(O651="🐔 Chicken",9,"")</f>
        <v/>
      </c>
      <c r="Y651" s="16" t="str">
        <f aca="false">IF(O651="🐵 Monkey",5,"")</f>
        <v/>
      </c>
      <c r="Z651" s="16" t="str">
        <f aca="false">IF(O651="🐸 Frog",10,"")</f>
        <v/>
      </c>
      <c r="AA651" s="16" t="str">
        <f aca="false">IF(O651="🐈 Cat",4,"")</f>
        <v/>
      </c>
      <c r="AB651" s="16" t="str">
        <f aca="false">IF(O651="Gecko",15,"")</f>
        <v/>
      </c>
      <c r="AC651" s="16" t="str">
        <f aca="false">IF(O651="Skink",14,"")</f>
        <v/>
      </c>
      <c r="AD651" s="16" t="str">
        <f aca="false">IF(O651="🐄 Cattle",17,"")</f>
        <v/>
      </c>
      <c r="AE651" s="16" t="str">
        <f aca="false">IF(O651="🐷 Pig",19,"")</f>
        <v/>
      </c>
      <c r="AF651" s="16" t="str">
        <f aca="false">IF(O651="Squirrel",11,"")</f>
        <v/>
      </c>
      <c r="AG651" s="16" t="str">
        <f aca="false">IF(O651="🐝 Honey Bee",20,"")</f>
        <v/>
      </c>
      <c r="AH651" s="16" t="str">
        <f aca="false">IF(O651="🦆 Duck",12,"")</f>
        <v/>
      </c>
      <c r="AI651" s="16" t="str">
        <f aca="false">IF(O651="🐦 Bird",13,"")</f>
        <v/>
      </c>
      <c r="AJ651" s="41" t="s">
        <v>66</v>
      </c>
      <c r="AK651" s="40" t="s">
        <v>718</v>
      </c>
      <c r="AL651" s="42" t="s">
        <v>50</v>
      </c>
      <c r="AM651" s="40" t="s">
        <v>51</v>
      </c>
      <c r="AN651" s="40"/>
    </row>
    <row r="652" customFormat="false" ht="30" hidden="false" customHeight="true" outlineLevel="0" collapsed="false">
      <c r="A652" s="38" t="s">
        <v>716</v>
      </c>
      <c r="B652" s="38" t="n">
        <v>57</v>
      </c>
      <c r="C652" s="32" t="n">
        <f aca="false">B652+IF(H652="IV",-0.2,IF(H652="IP",-0.1,IF(H652="IM",0.1,IF(H652="SC",0.2,IF(H652="IC (cerebral)",-0.3,0)))))</f>
        <v>56.9</v>
      </c>
      <c r="D652" s="33" t="n">
        <f aca="false">VALUE(MID(AJ652,1,FIND(" ",AJ652)))</f>
        <v>1.3</v>
      </c>
      <c r="E652" s="34" t="n">
        <f aca="false">IF(G652="LD50 (median)",1,IF(G652="LDLo (lowest)",0,IF(G652="LD",-1,"")))</f>
        <v>0</v>
      </c>
      <c r="F652" s="34" t="n">
        <f aca="false">IF(O652="🐀 Rat",1,IF(O652="🐭 Mouse",2,IF(O652="🐕 Dog",3,IF(O652="🐵 Monkey",5,IF(O652="🐈 Cat",4,IF(O652="🐇 Rabbit",6,IF(O652="🕊 Pigeon",7,IF(O652="🐹 Guinea Pig",8,IF(O652="🐔 Chicken",9,IF(O652="🐸 Frog",10,IF(O652="🍼 Mammal",10,0)))))))))))</f>
        <v>2</v>
      </c>
      <c r="G652" s="39" t="s">
        <v>53</v>
      </c>
      <c r="H652" s="39" t="s">
        <v>16</v>
      </c>
      <c r="I652" s="14" t="str">
        <f aca="false">IF(H652="IC",-0.3,"")</f>
        <v/>
      </c>
      <c r="J652" s="14" t="str">
        <f aca="false">IF(H652="IV",-0.2,"")</f>
        <v/>
      </c>
      <c r="K652" s="14" t="n">
        <f aca="false">IF(H652="IP",-0.1,"")</f>
        <v>-0.1</v>
      </c>
      <c r="L652" s="14" t="str">
        <f aca="false">IF(H652="IM",0.1,"")</f>
        <v/>
      </c>
      <c r="M652" s="14" t="str">
        <f aca="false">IF(H652="SC",0.2,"")</f>
        <v/>
      </c>
      <c r="N652" s="15" t="str">
        <f aca="false">IF(H652="???",0.2,"")</f>
        <v/>
      </c>
      <c r="O652" s="40" t="s">
        <v>22</v>
      </c>
      <c r="P652" s="17" t="str">
        <f aca="false">IF(SUM(Q652:AI652)&gt;0,"",IF(SUM(Q652:AI652)=0,IF(O652&gt;0,1,"")))</f>
        <v/>
      </c>
      <c r="Q652" s="16" t="n">
        <f aca="false">IF(O652="🐭 Mouse",2,"")</f>
        <v>2</v>
      </c>
      <c r="R652" s="16" t="str">
        <f aca="false">IF(O652="🕊 Pigeon",7,"")</f>
        <v/>
      </c>
      <c r="S652" s="16" t="str">
        <f aca="false">IF(O652="🐇 Rabbit",6,"")</f>
        <v/>
      </c>
      <c r="T652" s="16" t="str">
        <f aca="false">IF(O652="🍼 Mammal",16,"")</f>
        <v/>
      </c>
      <c r="U652" s="16" t="str">
        <f aca="false">IF(O652="🐀 Rat",1,"")</f>
        <v/>
      </c>
      <c r="V652" s="16" t="str">
        <f aca="false">IF(O652="🐕 Dog",3,"")</f>
        <v/>
      </c>
      <c r="W652" s="16" t="str">
        <f aca="false">IF(O652="🐹 Guinea Pig",8,"")</f>
        <v/>
      </c>
      <c r="X652" s="16" t="str">
        <f aca="false">IF(O652="🐔 Chicken",9,"")</f>
        <v/>
      </c>
      <c r="Y652" s="16" t="str">
        <f aca="false">IF(O652="🐵 Monkey",5,"")</f>
        <v/>
      </c>
      <c r="Z652" s="16" t="str">
        <f aca="false">IF(O652="🐸 Frog",10,"")</f>
        <v/>
      </c>
      <c r="AA652" s="16" t="str">
        <f aca="false">IF(O652="🐈 Cat",4,"")</f>
        <v/>
      </c>
      <c r="AB652" s="16" t="str">
        <f aca="false">IF(O652="Gecko",15,"")</f>
        <v/>
      </c>
      <c r="AC652" s="16" t="str">
        <f aca="false">IF(O652="Skink",14,"")</f>
        <v/>
      </c>
      <c r="AD652" s="16" t="str">
        <f aca="false">IF(O652="🐄 Cattle",17,"")</f>
        <v/>
      </c>
      <c r="AE652" s="16" t="str">
        <f aca="false">IF(O652="🐷 Pig",19,"")</f>
        <v/>
      </c>
      <c r="AF652" s="16" t="str">
        <f aca="false">IF(O652="Squirrel",11,"")</f>
        <v/>
      </c>
      <c r="AG652" s="16" t="str">
        <f aca="false">IF(O652="🐝 Honey Bee",20,"")</f>
        <v/>
      </c>
      <c r="AH652" s="16" t="str">
        <f aca="false">IF(O652="🦆 Duck",12,"")</f>
        <v/>
      </c>
      <c r="AI652" s="16" t="str">
        <f aca="false">IF(O652="🐦 Bird",13,"")</f>
        <v/>
      </c>
      <c r="AJ652" s="41" t="s">
        <v>320</v>
      </c>
      <c r="AK652" s="40" t="s">
        <v>719</v>
      </c>
      <c r="AL652" s="42" t="s">
        <v>50</v>
      </c>
      <c r="AM652" s="40" t="s">
        <v>51</v>
      </c>
      <c r="AN652" s="40"/>
    </row>
    <row r="653" customFormat="false" ht="30" hidden="false" customHeight="true" outlineLevel="0" collapsed="false">
      <c r="A653" s="38" t="s">
        <v>716</v>
      </c>
      <c r="B653" s="38" t="n">
        <v>57</v>
      </c>
      <c r="C653" s="32" t="n">
        <f aca="false">B653+IF(H653="IV",-0.2,IF(H653="IP",-0.1,IF(H653="IM",0.1,IF(H653="SC",0.2,IF(H653="IC (cerebral)",-0.3,0)))))</f>
        <v>56.9</v>
      </c>
      <c r="D653" s="33" t="n">
        <f aca="false">VALUE(MID(AJ653,1,FIND(" ",AJ653)))</f>
        <v>4</v>
      </c>
      <c r="E653" s="34" t="n">
        <f aca="false">IF(G653="LD50 (median)",1,IF(G653="LDLo (lowest)",0,IF(G653="LD",-1,"")))</f>
        <v>0</v>
      </c>
      <c r="F653" s="34" t="n">
        <f aca="false">IF(O653="🐀 Rat",1,IF(O653="🐭 Mouse",2,IF(O653="🐕 Dog",3,IF(O653="🐵 Monkey",5,IF(O653="🐈 Cat",4,IF(O653="🐇 Rabbit",6,IF(O653="🕊 Pigeon",7,IF(O653="🐹 Guinea Pig",8,IF(O653="🐔 Chicken",9,IF(O653="🐸 Frog",10,IF(O653="🍼 Mammal",10,0)))))))))))</f>
        <v>6</v>
      </c>
      <c r="G653" s="39" t="s">
        <v>53</v>
      </c>
      <c r="H653" s="39" t="s">
        <v>16</v>
      </c>
      <c r="I653" s="14" t="str">
        <f aca="false">IF(H653="IC",-0.3,"")</f>
        <v/>
      </c>
      <c r="J653" s="14" t="str">
        <f aca="false">IF(H653="IV",-0.2,"")</f>
        <v/>
      </c>
      <c r="K653" s="14" t="n">
        <f aca="false">IF(H653="IP",-0.1,"")</f>
        <v>-0.1</v>
      </c>
      <c r="L653" s="14" t="str">
        <f aca="false">IF(H653="IM",0.1,"")</f>
        <v/>
      </c>
      <c r="M653" s="14" t="str">
        <f aca="false">IF(H653="SC",0.2,"")</f>
        <v/>
      </c>
      <c r="N653" s="15" t="str">
        <f aca="false">IF(H653="???",0.2,"")</f>
        <v/>
      </c>
      <c r="O653" s="40" t="s">
        <v>24</v>
      </c>
      <c r="P653" s="17" t="str">
        <f aca="false">IF(SUM(Q653:AI653)&gt;0,"",IF(SUM(Q653:AI653)=0,IF(O653&gt;0,1,"")))</f>
        <v/>
      </c>
      <c r="Q653" s="16" t="str">
        <f aca="false">IF(O653="🐭 Mouse",2,"")</f>
        <v/>
      </c>
      <c r="R653" s="16" t="str">
        <f aca="false">IF(O653="🕊 Pigeon",7,"")</f>
        <v/>
      </c>
      <c r="S653" s="16" t="n">
        <f aca="false">IF(O653="🐇 Rabbit",6,"")</f>
        <v>6</v>
      </c>
      <c r="T653" s="16" t="str">
        <f aca="false">IF(O653="🍼 Mammal",16,"")</f>
        <v/>
      </c>
      <c r="U653" s="16" t="str">
        <f aca="false">IF(O653="🐀 Rat",1,"")</f>
        <v/>
      </c>
      <c r="V653" s="16" t="str">
        <f aca="false">IF(O653="🐕 Dog",3,"")</f>
        <v/>
      </c>
      <c r="W653" s="16" t="str">
        <f aca="false">IF(O653="🐹 Guinea Pig",8,"")</f>
        <v/>
      </c>
      <c r="X653" s="16" t="str">
        <f aca="false">IF(O653="🐔 Chicken",9,"")</f>
        <v/>
      </c>
      <c r="Y653" s="16" t="str">
        <f aca="false">IF(O653="🐵 Monkey",5,"")</f>
        <v/>
      </c>
      <c r="Z653" s="16" t="str">
        <f aca="false">IF(O653="🐸 Frog",10,"")</f>
        <v/>
      </c>
      <c r="AA653" s="16" t="str">
        <f aca="false">IF(O653="🐈 Cat",4,"")</f>
        <v/>
      </c>
      <c r="AB653" s="16" t="str">
        <f aca="false">IF(O653="Gecko",15,"")</f>
        <v/>
      </c>
      <c r="AC653" s="16" t="str">
        <f aca="false">IF(O653="Skink",14,"")</f>
        <v/>
      </c>
      <c r="AD653" s="16" t="str">
        <f aca="false">IF(O653="🐄 Cattle",17,"")</f>
        <v/>
      </c>
      <c r="AE653" s="16" t="str">
        <f aca="false">IF(O653="🐷 Pig",19,"")</f>
        <v/>
      </c>
      <c r="AF653" s="16" t="str">
        <f aca="false">IF(O653="Squirrel",11,"")</f>
        <v/>
      </c>
      <c r="AG653" s="16" t="str">
        <f aca="false">IF(O653="🐝 Honey Bee",20,"")</f>
        <v/>
      </c>
      <c r="AH653" s="16" t="str">
        <f aca="false">IF(O653="🦆 Duck",12,"")</f>
        <v/>
      </c>
      <c r="AI653" s="16" t="str">
        <f aca="false">IF(O653="🐦 Bird",13,"")</f>
        <v/>
      </c>
      <c r="AJ653" s="41" t="s">
        <v>264</v>
      </c>
      <c r="AK653" s="40" t="s">
        <v>719</v>
      </c>
      <c r="AL653" s="42" t="s">
        <v>50</v>
      </c>
      <c r="AM653" s="40" t="s">
        <v>51</v>
      </c>
      <c r="AN653" s="40"/>
    </row>
    <row r="654" customFormat="false" ht="15.75" hidden="false" customHeight="false" outlineLevel="0" collapsed="false">
      <c r="C654" s="32"/>
      <c r="D654" s="33"/>
      <c r="E654" s="34"/>
      <c r="F654" s="34"/>
      <c r="G654" s="0"/>
      <c r="H654" s="0"/>
      <c r="I654" s="14" t="str">
        <f aca="false">IF(H654="IC",-0.3,"")</f>
        <v/>
      </c>
      <c r="J654" s="14" t="str">
        <f aca="false">IF(H654="IV",-0.2,"")</f>
        <v/>
      </c>
      <c r="K654" s="14" t="str">
        <f aca="false">IF(H654="IP",-0.1,"")</f>
        <v/>
      </c>
      <c r="L654" s="14" t="str">
        <f aca="false">IF(H654="IM",0.1,"")</f>
        <v/>
      </c>
      <c r="M654" s="14" t="str">
        <f aca="false">IF(H654="SC",0.2,"")</f>
        <v/>
      </c>
      <c r="N654" s="15" t="str">
        <f aca="false">IF(H654="???",0.2,"")</f>
        <v/>
      </c>
      <c r="O654" s="0"/>
      <c r="P654" s="17" t="str">
        <f aca="false">IF(SUM(Q654:AI654)&gt;0,"",IF(SUM(Q654:AI654)=0,IF(O654&gt;0,1,"")))</f>
        <v/>
      </c>
      <c r="Q654" s="16" t="str">
        <f aca="false">IF(O654="🐭 Mouse",2,"")</f>
        <v/>
      </c>
      <c r="R654" s="16" t="str">
        <f aca="false">IF(O654="🕊 Pigeon",7,"")</f>
        <v/>
      </c>
      <c r="S654" s="16" t="str">
        <f aca="false">IF(O654="🐇 Rabbit",6,"")</f>
        <v/>
      </c>
      <c r="T654" s="16" t="str">
        <f aca="false">IF(O654="🍼 Mammal",16,"")</f>
        <v/>
      </c>
      <c r="U654" s="16" t="str">
        <f aca="false">IF(O654="🐀 Rat",1,"")</f>
        <v/>
      </c>
      <c r="V654" s="16" t="str">
        <f aca="false">IF(O654="🐕 Dog",3,"")</f>
        <v/>
      </c>
      <c r="W654" s="16" t="str">
        <f aca="false">IF(O654="🐹 Guinea Pig",8,"")</f>
        <v/>
      </c>
      <c r="X654" s="16" t="str">
        <f aca="false">IF(O654="🐔 Chicken",9,"")</f>
        <v/>
      </c>
      <c r="Y654" s="16" t="str">
        <f aca="false">IF(O654="🐵 Monkey",5,"")</f>
        <v/>
      </c>
      <c r="Z654" s="16" t="str">
        <f aca="false">IF(O654="🐸 Frog",10,"")</f>
        <v/>
      </c>
      <c r="AA654" s="16" t="str">
        <f aca="false">IF(O654="🐈 Cat",4,"")</f>
        <v/>
      </c>
      <c r="AB654" s="16" t="str">
        <f aca="false">IF(O654="Gecko",15,"")</f>
        <v/>
      </c>
      <c r="AC654" s="16" t="str">
        <f aca="false">IF(O654="Skink",14,"")</f>
        <v/>
      </c>
      <c r="AD654" s="16" t="str">
        <f aca="false">IF(O654="🐄 Cattle",17,"")</f>
        <v/>
      </c>
      <c r="AE654" s="16" t="str">
        <f aca="false">IF(O654="🐷 Pig",19,"")</f>
        <v/>
      </c>
      <c r="AF654" s="16" t="str">
        <f aca="false">IF(O654="Squirrel",11,"")</f>
        <v/>
      </c>
      <c r="AG654" s="16" t="str">
        <f aca="false">IF(O654="🐝 Honey Bee",20,"")</f>
        <v/>
      </c>
      <c r="AH654" s="16" t="str">
        <f aca="false">IF(O654="🦆 Duck",12,"")</f>
        <v/>
      </c>
      <c r="AI654" s="16" t="str">
        <f aca="false">IF(O654="🐦 Bird",13,"")</f>
        <v/>
      </c>
      <c r="AJ654" s="0"/>
      <c r="AK654" s="0"/>
      <c r="AL654" s="0"/>
      <c r="AM654" s="0"/>
      <c r="AN654" s="0"/>
    </row>
    <row r="655" customFormat="false" ht="15" hidden="false" customHeight="true" outlineLevel="0" collapsed="false">
      <c r="A655" s="38" t="s">
        <v>720</v>
      </c>
      <c r="B655" s="38" t="n">
        <v>58</v>
      </c>
      <c r="C655" s="32" t="n">
        <f aca="false">B655+IF(H655="IV",-0.2,IF(H655="IP",-0.1,IF(H655="IM",0.1,IF(H655="SC",0.2,IF(H655="IC (cerebral)",-0.3,0)))))</f>
        <v>57.8</v>
      </c>
      <c r="D655" s="33" t="n">
        <f aca="false">VALUE(MID(AJ655,1,FIND(" ",AJ655)))</f>
        <v>0.25</v>
      </c>
      <c r="E655" s="34" t="n">
        <f aca="false">IF(G655="LD50 (median)",1,IF(G655="LDLo (lowest)",0,IF(G655="LD",-1,"")))</f>
        <v>0</v>
      </c>
      <c r="F655" s="34" t="n">
        <f aca="false">IF(O655="🐀 Rat",1,IF(O655="🐭 Mouse",2,IF(O655="🐕 Dog",3,IF(O655="🐵 Monkey",5,IF(O655="🐈 Cat",4,IF(O655="🐇 Rabbit",6,IF(O655="🕊 Pigeon",7,IF(O655="🐹 Guinea Pig",8,IF(O655="🐔 Chicken",9,IF(O655="🐸 Frog",10,IF(O655="🍼 Mammal",10,0)))))))))))</f>
        <v>3</v>
      </c>
      <c r="G655" s="39" t="s">
        <v>53</v>
      </c>
      <c r="H655" s="39" t="s">
        <v>15</v>
      </c>
      <c r="I655" s="14" t="str">
        <f aca="false">IF(H655="IC",-0.3,"")</f>
        <v/>
      </c>
      <c r="J655" s="14" t="n">
        <f aca="false">IF(H655="IV",-0.2,"")</f>
        <v>-0.2</v>
      </c>
      <c r="K655" s="14" t="str">
        <f aca="false">IF(H655="IP",-0.1,"")</f>
        <v/>
      </c>
      <c r="L655" s="14" t="str">
        <f aca="false">IF(H655="IM",0.1,"")</f>
        <v/>
      </c>
      <c r="M655" s="14" t="str">
        <f aca="false">IF(H655="SC",0.2,"")</f>
        <v/>
      </c>
      <c r="N655" s="15" t="str">
        <f aca="false">IF(H655="???",0.2,"")</f>
        <v/>
      </c>
      <c r="O655" s="40" t="s">
        <v>27</v>
      </c>
      <c r="P655" s="17" t="str">
        <f aca="false">IF(SUM(Q655:AI655)&gt;0,"",IF(SUM(Q655:AI655)=0,IF(O655&gt;0,1,"")))</f>
        <v/>
      </c>
      <c r="Q655" s="16" t="str">
        <f aca="false">IF(O655="🐭 Mouse",2,"")</f>
        <v/>
      </c>
      <c r="R655" s="16" t="str">
        <f aca="false">IF(O655="🕊 Pigeon",7,"")</f>
        <v/>
      </c>
      <c r="S655" s="16" t="str">
        <f aca="false">IF(O655="🐇 Rabbit",6,"")</f>
        <v/>
      </c>
      <c r="T655" s="16" t="str">
        <f aca="false">IF(O655="🍼 Mammal",16,"")</f>
        <v/>
      </c>
      <c r="U655" s="16" t="str">
        <f aca="false">IF(O655="🐀 Rat",1,"")</f>
        <v/>
      </c>
      <c r="V655" s="16" t="n">
        <f aca="false">IF(O655="🐕 Dog",3,"")</f>
        <v>3</v>
      </c>
      <c r="W655" s="16" t="str">
        <f aca="false">IF(O655="🐹 Guinea Pig",8,"")</f>
        <v/>
      </c>
      <c r="X655" s="16" t="str">
        <f aca="false">IF(O655="🐔 Chicken",9,"")</f>
        <v/>
      </c>
      <c r="Y655" s="16" t="str">
        <f aca="false">IF(O655="🐵 Monkey",5,"")</f>
        <v/>
      </c>
      <c r="Z655" s="16" t="str">
        <f aca="false">IF(O655="🐸 Frog",10,"")</f>
        <v/>
      </c>
      <c r="AA655" s="16" t="str">
        <f aca="false">IF(O655="🐈 Cat",4,"")</f>
        <v/>
      </c>
      <c r="AB655" s="16" t="str">
        <f aca="false">IF(O655="Gecko",15,"")</f>
        <v/>
      </c>
      <c r="AC655" s="16" t="str">
        <f aca="false">IF(O655="Skink",14,"")</f>
        <v/>
      </c>
      <c r="AD655" s="16" t="str">
        <f aca="false">IF(O655="🐄 Cattle",17,"")</f>
        <v/>
      </c>
      <c r="AE655" s="16" t="str">
        <f aca="false">IF(O655="🐷 Pig",19,"")</f>
        <v/>
      </c>
      <c r="AF655" s="16" t="str">
        <f aca="false">IF(O655="Squirrel",11,"")</f>
        <v/>
      </c>
      <c r="AG655" s="16" t="str">
        <f aca="false">IF(O655="🐝 Honey Bee",20,"")</f>
        <v/>
      </c>
      <c r="AH655" s="16" t="str">
        <f aca="false">IF(O655="🦆 Duck",12,"")</f>
        <v/>
      </c>
      <c r="AI655" s="16" t="str">
        <f aca="false">IF(O655="🐦 Bird",13,"")</f>
        <v/>
      </c>
      <c r="AJ655" s="41" t="s">
        <v>241</v>
      </c>
      <c r="AK655" s="40" t="s">
        <v>721</v>
      </c>
      <c r="AL655" s="42" t="s">
        <v>50</v>
      </c>
      <c r="AM655" s="40" t="s">
        <v>51</v>
      </c>
      <c r="AN655" s="40"/>
    </row>
    <row r="656" customFormat="false" ht="30" hidden="false" customHeight="true" outlineLevel="0" collapsed="false">
      <c r="A656" s="38" t="s">
        <v>720</v>
      </c>
      <c r="B656" s="38" t="n">
        <v>58</v>
      </c>
      <c r="C656" s="32" t="n">
        <f aca="false">B656+IF(H656="IV",-0.2,IF(H656="IP",-0.1,IF(H656="IM",0.1,IF(H656="SC",0.2,IF(H656="IC (cerebral)",-0.3,0)))))</f>
        <v>57.8</v>
      </c>
      <c r="D656" s="33" t="n">
        <f aca="false">VALUE(MID(AJ656,1,FIND(" ",AJ656)))</f>
        <v>0.55</v>
      </c>
      <c r="E656" s="34" t="n">
        <f aca="false">IF(G656="LD50 (median)",1,IF(G656="LDLo (lowest)",0,IF(G656="LD",-1,"")))</f>
        <v>1</v>
      </c>
      <c r="F656" s="34" t="n">
        <f aca="false">IF(O656="🐀 Rat",1,IF(O656="🐭 Mouse",2,IF(O656="🐕 Dog",3,IF(O656="🐵 Monkey",5,IF(O656="🐈 Cat",4,IF(O656="🐇 Rabbit",6,IF(O656="🕊 Pigeon",7,IF(O656="🐹 Guinea Pig",8,IF(O656="🐔 Chicken",9,IF(O656="🐸 Frog",10,IF(O656="🍼 Mammal",10,0)))))))))))</f>
        <v>2</v>
      </c>
      <c r="G656" s="39" t="s">
        <v>47</v>
      </c>
      <c r="H656" s="39" t="s">
        <v>15</v>
      </c>
      <c r="I656" s="14" t="str">
        <f aca="false">IF(H656="IC",-0.3,"")</f>
        <v/>
      </c>
      <c r="J656" s="14" t="n">
        <f aca="false">IF(H656="IV",-0.2,"")</f>
        <v>-0.2</v>
      </c>
      <c r="K656" s="14" t="str">
        <f aca="false">IF(H656="IP",-0.1,"")</f>
        <v/>
      </c>
      <c r="L656" s="14" t="str">
        <f aca="false">IF(H656="IM",0.1,"")</f>
        <v/>
      </c>
      <c r="M656" s="14" t="str">
        <f aca="false">IF(H656="SC",0.2,"")</f>
        <v/>
      </c>
      <c r="N656" s="15" t="str">
        <f aca="false">IF(H656="???",0.2,"")</f>
        <v/>
      </c>
      <c r="O656" s="40" t="s">
        <v>22</v>
      </c>
      <c r="P656" s="17" t="str">
        <f aca="false">IF(SUM(Q656:AI656)&gt;0,"",IF(SUM(Q656:AI656)=0,IF(O656&gt;0,1,"")))</f>
        <v/>
      </c>
      <c r="Q656" s="16" t="n">
        <f aca="false">IF(O656="🐭 Mouse",2,"")</f>
        <v>2</v>
      </c>
      <c r="R656" s="16" t="str">
        <f aca="false">IF(O656="🕊 Pigeon",7,"")</f>
        <v/>
      </c>
      <c r="S656" s="16" t="str">
        <f aca="false">IF(O656="🐇 Rabbit",6,"")</f>
        <v/>
      </c>
      <c r="T656" s="16" t="str">
        <f aca="false">IF(O656="🍼 Mammal",16,"")</f>
        <v/>
      </c>
      <c r="U656" s="16" t="str">
        <f aca="false">IF(O656="🐀 Rat",1,"")</f>
        <v/>
      </c>
      <c r="V656" s="16" t="str">
        <f aca="false">IF(O656="🐕 Dog",3,"")</f>
        <v/>
      </c>
      <c r="W656" s="16" t="str">
        <f aca="false">IF(O656="🐹 Guinea Pig",8,"")</f>
        <v/>
      </c>
      <c r="X656" s="16" t="str">
        <f aca="false">IF(O656="🐔 Chicken",9,"")</f>
        <v/>
      </c>
      <c r="Y656" s="16" t="str">
        <f aca="false">IF(O656="🐵 Monkey",5,"")</f>
        <v/>
      </c>
      <c r="Z656" s="16" t="str">
        <f aca="false">IF(O656="🐸 Frog",10,"")</f>
        <v/>
      </c>
      <c r="AA656" s="16" t="str">
        <f aca="false">IF(O656="🐈 Cat",4,"")</f>
        <v/>
      </c>
      <c r="AB656" s="16" t="str">
        <f aca="false">IF(O656="Gecko",15,"")</f>
        <v/>
      </c>
      <c r="AC656" s="16" t="str">
        <f aca="false">IF(O656="Skink",14,"")</f>
        <v/>
      </c>
      <c r="AD656" s="16" t="str">
        <f aca="false">IF(O656="🐄 Cattle",17,"")</f>
        <v/>
      </c>
      <c r="AE656" s="16" t="str">
        <f aca="false">IF(O656="🐷 Pig",19,"")</f>
        <v/>
      </c>
      <c r="AF656" s="16" t="str">
        <f aca="false">IF(O656="Squirrel",11,"")</f>
        <v/>
      </c>
      <c r="AG656" s="16" t="str">
        <f aca="false">IF(O656="🐝 Honey Bee",20,"")</f>
        <v/>
      </c>
      <c r="AH656" s="16" t="str">
        <f aca="false">IF(O656="🦆 Duck",12,"")</f>
        <v/>
      </c>
      <c r="AI656" s="16" t="str">
        <f aca="false">IF(O656="🐦 Bird",13,"")</f>
        <v/>
      </c>
      <c r="AJ656" s="41" t="s">
        <v>95</v>
      </c>
      <c r="AK656" s="40" t="s">
        <v>430</v>
      </c>
      <c r="AL656" s="42" t="s">
        <v>50</v>
      </c>
      <c r="AM656" s="40" t="s">
        <v>51</v>
      </c>
      <c r="AN656" s="40"/>
    </row>
    <row r="657" customFormat="false" ht="30" hidden="false" customHeight="true" outlineLevel="0" collapsed="false">
      <c r="A657" s="38" t="s">
        <v>720</v>
      </c>
      <c r="B657" s="38" t="n">
        <v>58</v>
      </c>
      <c r="C657" s="32" t="n">
        <f aca="false">B657+IF(H657="IV",-0.2,IF(H657="IP",-0.1,IF(H657="IM",0.1,IF(H657="SC",0.2,IF(H657="IC (cerebral)",-0.3,0)))))</f>
        <v>57.9</v>
      </c>
      <c r="D657" s="33" t="n">
        <f aca="false">VALUE(MID(AJ657,1,FIND(" ",AJ657)))</f>
        <v>0.72</v>
      </c>
      <c r="E657" s="34" t="n">
        <f aca="false">IF(G657="LD50 (median)",1,IF(G657="LDLo (lowest)",0,IF(G657="LD",-1,"")))</f>
        <v>1</v>
      </c>
      <c r="F657" s="34" t="n">
        <f aca="false">IF(O657="🐀 Rat",1,IF(O657="🐭 Mouse",2,IF(O657="🐕 Dog",3,IF(O657="🐵 Monkey",5,IF(O657="🐈 Cat",4,IF(O657="🐇 Rabbit",6,IF(O657="🕊 Pigeon",7,IF(O657="🐹 Guinea Pig",8,IF(O657="🐔 Chicken",9,IF(O657="🐸 Frog",10,IF(O657="🍼 Mammal",10,0)))))))))))</f>
        <v>2</v>
      </c>
      <c r="G657" s="39" t="s">
        <v>47</v>
      </c>
      <c r="H657" s="39" t="s">
        <v>16</v>
      </c>
      <c r="I657" s="14" t="str">
        <f aca="false">IF(H657="IC",-0.3,"")</f>
        <v/>
      </c>
      <c r="J657" s="14" t="str">
        <f aca="false">IF(H657="IV",-0.2,"")</f>
        <v/>
      </c>
      <c r="K657" s="14" t="n">
        <f aca="false">IF(H657="IP",-0.1,"")</f>
        <v>-0.1</v>
      </c>
      <c r="L657" s="14" t="str">
        <f aca="false">IF(H657="IM",0.1,"")</f>
        <v/>
      </c>
      <c r="M657" s="14" t="str">
        <f aca="false">IF(H657="SC",0.2,"")</f>
        <v/>
      </c>
      <c r="N657" s="15" t="str">
        <f aca="false">IF(H657="???",0.2,"")</f>
        <v/>
      </c>
      <c r="O657" s="40" t="s">
        <v>22</v>
      </c>
      <c r="P657" s="17" t="str">
        <f aca="false">IF(SUM(Q657:AI657)&gt;0,"",IF(SUM(Q657:AI657)=0,IF(O657&gt;0,1,"")))</f>
        <v/>
      </c>
      <c r="Q657" s="16" t="n">
        <f aca="false">IF(O657="🐭 Mouse",2,"")</f>
        <v>2</v>
      </c>
      <c r="R657" s="16" t="str">
        <f aca="false">IF(O657="🕊 Pigeon",7,"")</f>
        <v/>
      </c>
      <c r="S657" s="16" t="str">
        <f aca="false">IF(O657="🐇 Rabbit",6,"")</f>
        <v/>
      </c>
      <c r="T657" s="16" t="str">
        <f aca="false">IF(O657="🍼 Mammal",16,"")</f>
        <v/>
      </c>
      <c r="U657" s="16" t="str">
        <f aca="false">IF(O657="🐀 Rat",1,"")</f>
        <v/>
      </c>
      <c r="V657" s="16" t="str">
        <f aca="false">IF(O657="🐕 Dog",3,"")</f>
        <v/>
      </c>
      <c r="W657" s="16" t="str">
        <f aca="false">IF(O657="🐹 Guinea Pig",8,"")</f>
        <v/>
      </c>
      <c r="X657" s="16" t="str">
        <f aca="false">IF(O657="🐔 Chicken",9,"")</f>
        <v/>
      </c>
      <c r="Y657" s="16" t="str">
        <f aca="false">IF(O657="🐵 Monkey",5,"")</f>
        <v/>
      </c>
      <c r="Z657" s="16" t="str">
        <f aca="false">IF(O657="🐸 Frog",10,"")</f>
        <v/>
      </c>
      <c r="AA657" s="16" t="str">
        <f aca="false">IF(O657="🐈 Cat",4,"")</f>
        <v/>
      </c>
      <c r="AB657" s="16" t="str">
        <f aca="false">IF(O657="Gecko",15,"")</f>
        <v/>
      </c>
      <c r="AC657" s="16" t="str">
        <f aca="false">IF(O657="Skink",14,"")</f>
        <v/>
      </c>
      <c r="AD657" s="16" t="str">
        <f aca="false">IF(O657="🐄 Cattle",17,"")</f>
        <v/>
      </c>
      <c r="AE657" s="16" t="str">
        <f aca="false">IF(O657="🐷 Pig",19,"")</f>
        <v/>
      </c>
      <c r="AF657" s="16" t="str">
        <f aca="false">IF(O657="Squirrel",11,"")</f>
        <v/>
      </c>
      <c r="AG657" s="16" t="str">
        <f aca="false">IF(O657="🐝 Honey Bee",20,"")</f>
        <v/>
      </c>
      <c r="AH657" s="16" t="str">
        <f aca="false">IF(O657="🦆 Duck",12,"")</f>
        <v/>
      </c>
      <c r="AI657" s="16" t="str">
        <f aca="false">IF(O657="🐦 Bird",13,"")</f>
        <v/>
      </c>
      <c r="AJ657" s="41" t="s">
        <v>122</v>
      </c>
      <c r="AK657" s="40" t="s">
        <v>722</v>
      </c>
      <c r="AL657" s="42" t="s">
        <v>50</v>
      </c>
      <c r="AM657" s="40" t="s">
        <v>51</v>
      </c>
      <c r="AN657" s="40"/>
    </row>
    <row r="658" customFormat="false" ht="30" hidden="false" customHeight="true" outlineLevel="0" collapsed="false">
      <c r="A658" s="38" t="s">
        <v>720</v>
      </c>
      <c r="B658" s="38" t="n">
        <v>58</v>
      </c>
      <c r="C658" s="32" t="n">
        <f aca="false">B658+IF(H658="IV",-0.2,IF(H658="IP",-0.1,IF(H658="IM",0.1,IF(H658="SC",0.2,IF(H658="IC (cerebral)",-0.3,0)))))</f>
        <v>57.8</v>
      </c>
      <c r="D658" s="33" t="n">
        <f aca="false">VALUE(MID(AJ658,1,FIND(" ",AJ658)))</f>
        <v>1.065</v>
      </c>
      <c r="E658" s="34" t="n">
        <f aca="false">IF(G658="LD50 (median)",1,IF(G658="LDLo (lowest)",0,IF(G658="LD",-1,"")))</f>
        <v>0</v>
      </c>
      <c r="F658" s="34" t="n">
        <f aca="false">IF(O658="🐀 Rat",1,IF(O658="🐭 Mouse",2,IF(O658="🐕 Dog",3,IF(O658="🐵 Monkey",5,IF(O658="🐈 Cat",4,IF(O658="🐇 Rabbit",6,IF(O658="🕊 Pigeon",7,IF(O658="🐹 Guinea Pig",8,IF(O658="🐔 Chicken",9,IF(O658="🐸 Frog",10,IF(O658="🍼 Mammal",10,0)))))))))))</f>
        <v>6</v>
      </c>
      <c r="G658" s="39" t="s">
        <v>53</v>
      </c>
      <c r="H658" s="39" t="s">
        <v>15</v>
      </c>
      <c r="I658" s="14" t="str">
        <f aca="false">IF(H658="IC",-0.3,"")</f>
        <v/>
      </c>
      <c r="J658" s="14" t="n">
        <f aca="false">IF(H658="IV",-0.2,"")</f>
        <v>-0.2</v>
      </c>
      <c r="K658" s="14" t="str">
        <f aca="false">IF(H658="IP",-0.1,"")</f>
        <v/>
      </c>
      <c r="L658" s="14" t="str">
        <f aca="false">IF(H658="IM",0.1,"")</f>
        <v/>
      </c>
      <c r="M658" s="14" t="str">
        <f aca="false">IF(H658="SC",0.2,"")</f>
        <v/>
      </c>
      <c r="N658" s="15" t="str">
        <f aca="false">IF(H658="???",0.2,"")</f>
        <v/>
      </c>
      <c r="O658" s="40" t="s">
        <v>24</v>
      </c>
      <c r="P658" s="17" t="str">
        <f aca="false">IF(SUM(Q658:AI658)&gt;0,"",IF(SUM(Q658:AI658)=0,IF(O658&gt;0,1,"")))</f>
        <v/>
      </c>
      <c r="Q658" s="16" t="str">
        <f aca="false">IF(O658="🐭 Mouse",2,"")</f>
        <v/>
      </c>
      <c r="R658" s="16" t="str">
        <f aca="false">IF(O658="🕊 Pigeon",7,"")</f>
        <v/>
      </c>
      <c r="S658" s="16" t="n">
        <f aca="false">IF(O658="🐇 Rabbit",6,"")</f>
        <v>6</v>
      </c>
      <c r="T658" s="16" t="str">
        <f aca="false">IF(O658="🍼 Mammal",16,"")</f>
        <v/>
      </c>
      <c r="U658" s="16" t="str">
        <f aca="false">IF(O658="🐀 Rat",1,"")</f>
        <v/>
      </c>
      <c r="V658" s="16" t="str">
        <f aca="false">IF(O658="🐕 Dog",3,"")</f>
        <v/>
      </c>
      <c r="W658" s="16" t="str">
        <f aca="false">IF(O658="🐹 Guinea Pig",8,"")</f>
        <v/>
      </c>
      <c r="X658" s="16" t="str">
        <f aca="false">IF(O658="🐔 Chicken",9,"")</f>
        <v/>
      </c>
      <c r="Y658" s="16" t="str">
        <f aca="false">IF(O658="🐵 Monkey",5,"")</f>
        <v/>
      </c>
      <c r="Z658" s="16" t="str">
        <f aca="false">IF(O658="🐸 Frog",10,"")</f>
        <v/>
      </c>
      <c r="AA658" s="16" t="str">
        <f aca="false">IF(O658="🐈 Cat",4,"")</f>
        <v/>
      </c>
      <c r="AB658" s="16" t="str">
        <f aca="false">IF(O658="Gecko",15,"")</f>
        <v/>
      </c>
      <c r="AC658" s="16" t="str">
        <f aca="false">IF(O658="Skink",14,"")</f>
        <v/>
      </c>
      <c r="AD658" s="16" t="str">
        <f aca="false">IF(O658="🐄 Cattle",17,"")</f>
        <v/>
      </c>
      <c r="AE658" s="16" t="str">
        <f aca="false">IF(O658="🐷 Pig",19,"")</f>
        <v/>
      </c>
      <c r="AF658" s="16" t="str">
        <f aca="false">IF(O658="Squirrel",11,"")</f>
        <v/>
      </c>
      <c r="AG658" s="16" t="str">
        <f aca="false">IF(O658="🐝 Honey Bee",20,"")</f>
        <v/>
      </c>
      <c r="AH658" s="16" t="str">
        <f aca="false">IF(O658="🦆 Duck",12,"")</f>
        <v/>
      </c>
      <c r="AI658" s="16" t="str">
        <f aca="false">IF(O658="🐦 Bird",13,"")</f>
        <v/>
      </c>
      <c r="AJ658" s="41" t="s">
        <v>723</v>
      </c>
      <c r="AK658" s="40" t="s">
        <v>186</v>
      </c>
      <c r="AL658" s="42" t="s">
        <v>50</v>
      </c>
      <c r="AM658" s="40" t="s">
        <v>51</v>
      </c>
      <c r="AN658" s="40"/>
    </row>
    <row r="659" customFormat="false" ht="30" hidden="false" customHeight="true" outlineLevel="0" collapsed="false">
      <c r="A659" s="38" t="s">
        <v>720</v>
      </c>
      <c r="B659" s="38" t="n">
        <v>58</v>
      </c>
      <c r="C659" s="32" t="n">
        <f aca="false">B659+IF(H659="IV",-0.2,IF(H659="IP",-0.1,IF(H659="IM",0.1,IF(H659="SC",0.2,IF(H659="IC (cerebral)",-0.3,0)))))</f>
        <v>57.8</v>
      </c>
      <c r="D659" s="33" t="n">
        <f aca="false">VALUE(MID(AJ659,1,FIND(" ",AJ659)))</f>
        <v>1.76</v>
      </c>
      <c r="E659" s="34" t="n">
        <f aca="false">IF(G659="LD50 (median)",1,IF(G659="LDLo (lowest)",0,IF(G659="LD",-1,"")))</f>
        <v>1</v>
      </c>
      <c r="F659" s="34" t="n">
        <f aca="false">IF(O659="🐀 Rat",1,IF(O659="🐭 Mouse",2,IF(O659="🐕 Dog",3,IF(O659="🐵 Monkey",5,IF(O659="🐈 Cat",4,IF(O659="🐇 Rabbit",6,IF(O659="🕊 Pigeon",7,IF(O659="🐹 Guinea Pig",8,IF(O659="🐔 Chicken",9,IF(O659="🐸 Frog",10,IF(O659="🍼 Mammal",10,0)))))))))))</f>
        <v>2</v>
      </c>
      <c r="G659" s="39" t="s">
        <v>47</v>
      </c>
      <c r="H659" s="39" t="s">
        <v>15</v>
      </c>
      <c r="I659" s="14" t="str">
        <f aca="false">IF(H659="IC",-0.3,"")</f>
        <v/>
      </c>
      <c r="J659" s="14" t="n">
        <f aca="false">IF(H659="IV",-0.2,"")</f>
        <v>-0.2</v>
      </c>
      <c r="K659" s="14" t="str">
        <f aca="false">IF(H659="IP",-0.1,"")</f>
        <v/>
      </c>
      <c r="L659" s="14" t="str">
        <f aca="false">IF(H659="IM",0.1,"")</f>
        <v/>
      </c>
      <c r="M659" s="14" t="str">
        <f aca="false">IF(H659="SC",0.2,"")</f>
        <v/>
      </c>
      <c r="N659" s="15" t="str">
        <f aca="false">IF(H659="???",0.2,"")</f>
        <v/>
      </c>
      <c r="O659" s="40" t="s">
        <v>22</v>
      </c>
      <c r="P659" s="17" t="str">
        <f aca="false">IF(SUM(Q659:AI659)&gt;0,"",IF(SUM(Q659:AI659)=0,IF(O659&gt;0,1,"")))</f>
        <v/>
      </c>
      <c r="Q659" s="16" t="n">
        <f aca="false">IF(O659="🐭 Mouse",2,"")</f>
        <v>2</v>
      </c>
      <c r="R659" s="16" t="str">
        <f aca="false">IF(O659="🕊 Pigeon",7,"")</f>
        <v/>
      </c>
      <c r="S659" s="16" t="str">
        <f aca="false">IF(O659="🐇 Rabbit",6,"")</f>
        <v/>
      </c>
      <c r="T659" s="16" t="str">
        <f aca="false">IF(O659="🍼 Mammal",16,"")</f>
        <v/>
      </c>
      <c r="U659" s="16" t="str">
        <f aca="false">IF(O659="🐀 Rat",1,"")</f>
        <v/>
      </c>
      <c r="V659" s="16" t="str">
        <f aca="false">IF(O659="🐕 Dog",3,"")</f>
        <v/>
      </c>
      <c r="W659" s="16" t="str">
        <f aca="false">IF(O659="🐹 Guinea Pig",8,"")</f>
        <v/>
      </c>
      <c r="X659" s="16" t="str">
        <f aca="false">IF(O659="🐔 Chicken",9,"")</f>
        <v/>
      </c>
      <c r="Y659" s="16" t="str">
        <f aca="false">IF(O659="🐵 Monkey",5,"")</f>
        <v/>
      </c>
      <c r="Z659" s="16" t="str">
        <f aca="false">IF(O659="🐸 Frog",10,"")</f>
        <v/>
      </c>
      <c r="AA659" s="16" t="str">
        <f aca="false">IF(O659="🐈 Cat",4,"")</f>
        <v/>
      </c>
      <c r="AB659" s="16" t="str">
        <f aca="false">IF(O659="Gecko",15,"")</f>
        <v/>
      </c>
      <c r="AC659" s="16" t="str">
        <f aca="false">IF(O659="Skink",14,"")</f>
        <v/>
      </c>
      <c r="AD659" s="16" t="str">
        <f aca="false">IF(O659="🐄 Cattle",17,"")</f>
        <v/>
      </c>
      <c r="AE659" s="16" t="str">
        <f aca="false">IF(O659="🐷 Pig",19,"")</f>
        <v/>
      </c>
      <c r="AF659" s="16" t="str">
        <f aca="false">IF(O659="Squirrel",11,"")</f>
        <v/>
      </c>
      <c r="AG659" s="16" t="str">
        <f aca="false">IF(O659="🐝 Honey Bee",20,"")</f>
        <v/>
      </c>
      <c r="AH659" s="16" t="str">
        <f aca="false">IF(O659="🦆 Duck",12,"")</f>
        <v/>
      </c>
      <c r="AI659" s="16" t="str">
        <f aca="false">IF(O659="🐦 Bird",13,"")</f>
        <v/>
      </c>
      <c r="AJ659" s="41" t="s">
        <v>724</v>
      </c>
      <c r="AK659" s="40"/>
      <c r="AL659" s="42" t="s">
        <v>76</v>
      </c>
      <c r="AM659" s="40" t="s">
        <v>59</v>
      </c>
      <c r="AN659" s="40" t="s">
        <v>725</v>
      </c>
    </row>
    <row r="660" customFormat="false" ht="30" hidden="false" customHeight="true" outlineLevel="0" collapsed="false">
      <c r="A660" s="38" t="s">
        <v>720</v>
      </c>
      <c r="B660" s="38" t="n">
        <v>58</v>
      </c>
      <c r="C660" s="32" t="n">
        <f aca="false">B660+IF(H660="IV",-0.2,IF(H660="IP",-0.1,IF(H660="IM",0.1,IF(H660="SC",0.2,IF(H660="IC (cerebral)",-0.3,0)))))</f>
        <v>58.2</v>
      </c>
      <c r="D660" s="33" t="n">
        <f aca="false">VALUE(MID(AJ660,1,FIND(" ",AJ660)))</f>
        <v>5</v>
      </c>
      <c r="E660" s="34" t="n">
        <f aca="false">IF(G660="LD50 (median)",1,IF(G660="LDLo (lowest)",0,IF(G660="LD",-1,"")))</f>
        <v>1</v>
      </c>
      <c r="F660" s="34" t="n">
        <f aca="false">IF(O660="🐀 Rat",1,IF(O660="🐭 Mouse",2,IF(O660="🐕 Dog",3,IF(O660="🐵 Monkey",5,IF(O660="🐈 Cat",4,IF(O660="🐇 Rabbit",6,IF(O660="🕊 Pigeon",7,IF(O660="🐹 Guinea Pig",8,IF(O660="🐔 Chicken",9,IF(O660="🐸 Frog",10,IF(O660="🍼 Mammal",10,0)))))))))))</f>
        <v>2</v>
      </c>
      <c r="G660" s="39" t="s">
        <v>47</v>
      </c>
      <c r="H660" s="39" t="s">
        <v>18</v>
      </c>
      <c r="I660" s="14" t="str">
        <f aca="false">IF(H660="IC",-0.3,"")</f>
        <v/>
      </c>
      <c r="J660" s="14" t="str">
        <f aca="false">IF(H660="IV",-0.2,"")</f>
        <v/>
      </c>
      <c r="K660" s="14" t="str">
        <f aca="false">IF(H660="IP",-0.1,"")</f>
        <v/>
      </c>
      <c r="L660" s="14" t="str">
        <f aca="false">IF(H660="IM",0.1,"")</f>
        <v/>
      </c>
      <c r="M660" s="14" t="n">
        <f aca="false">IF(H660="SC",0.2,"")</f>
        <v>0.2</v>
      </c>
      <c r="N660" s="15" t="str">
        <f aca="false">IF(H660="???",0.2,"")</f>
        <v/>
      </c>
      <c r="O660" s="40" t="s">
        <v>22</v>
      </c>
      <c r="P660" s="17" t="str">
        <f aca="false">IF(SUM(Q660:AI660)&gt;0,"",IF(SUM(Q660:AI660)=0,IF(O660&gt;0,1,"")))</f>
        <v/>
      </c>
      <c r="Q660" s="16" t="n">
        <f aca="false">IF(O660="🐭 Mouse",2,"")</f>
        <v>2</v>
      </c>
      <c r="R660" s="16" t="str">
        <f aca="false">IF(O660="🕊 Pigeon",7,"")</f>
        <v/>
      </c>
      <c r="S660" s="16" t="str">
        <f aca="false">IF(O660="🐇 Rabbit",6,"")</f>
        <v/>
      </c>
      <c r="T660" s="16" t="str">
        <f aca="false">IF(O660="🍼 Mammal",16,"")</f>
        <v/>
      </c>
      <c r="U660" s="16" t="str">
        <f aca="false">IF(O660="🐀 Rat",1,"")</f>
        <v/>
      </c>
      <c r="V660" s="16" t="str">
        <f aca="false">IF(O660="🐕 Dog",3,"")</f>
        <v/>
      </c>
      <c r="W660" s="16" t="str">
        <f aca="false">IF(O660="🐹 Guinea Pig",8,"")</f>
        <v/>
      </c>
      <c r="X660" s="16" t="str">
        <f aca="false">IF(O660="🐔 Chicken",9,"")</f>
        <v/>
      </c>
      <c r="Y660" s="16" t="str">
        <f aca="false">IF(O660="🐵 Monkey",5,"")</f>
        <v/>
      </c>
      <c r="Z660" s="16" t="str">
        <f aca="false">IF(O660="🐸 Frog",10,"")</f>
        <v/>
      </c>
      <c r="AA660" s="16" t="str">
        <f aca="false">IF(O660="🐈 Cat",4,"")</f>
        <v/>
      </c>
      <c r="AB660" s="16" t="str">
        <f aca="false">IF(O660="Gecko",15,"")</f>
        <v/>
      </c>
      <c r="AC660" s="16" t="str">
        <f aca="false">IF(O660="Skink",14,"")</f>
        <v/>
      </c>
      <c r="AD660" s="16" t="str">
        <f aca="false">IF(O660="🐄 Cattle",17,"")</f>
        <v/>
      </c>
      <c r="AE660" s="16" t="str">
        <f aca="false">IF(O660="🐷 Pig",19,"")</f>
        <v/>
      </c>
      <c r="AF660" s="16" t="str">
        <f aca="false">IF(O660="Squirrel",11,"")</f>
        <v/>
      </c>
      <c r="AG660" s="16" t="str">
        <f aca="false">IF(O660="🐝 Honey Bee",20,"")</f>
        <v/>
      </c>
      <c r="AH660" s="16" t="str">
        <f aca="false">IF(O660="🦆 Duck",12,"")</f>
        <v/>
      </c>
      <c r="AI660" s="16" t="str">
        <f aca="false">IF(O660="🐦 Bird",13,"")</f>
        <v/>
      </c>
      <c r="AJ660" s="41" t="s">
        <v>726</v>
      </c>
      <c r="AK660" s="40" t="s">
        <v>113</v>
      </c>
      <c r="AL660" s="42" t="s">
        <v>50</v>
      </c>
      <c r="AM660" s="40" t="s">
        <v>51</v>
      </c>
      <c r="AN660" s="40"/>
    </row>
    <row r="661" customFormat="false" ht="30" hidden="false" customHeight="true" outlineLevel="0" collapsed="false">
      <c r="A661" s="38" t="s">
        <v>720</v>
      </c>
      <c r="B661" s="38" t="n">
        <v>58</v>
      </c>
      <c r="C661" s="32" t="n">
        <f aca="false">B661+IF(H661="IV",-0.2,IF(H661="IP",-0.1,IF(H661="IM",0.1,IF(H661="SC",0.2,IF(H661="IC (cerebral)",-0.3,0)))))</f>
        <v>58.1</v>
      </c>
      <c r="D661" s="33" t="n">
        <f aca="false">VALUE(MID(AJ661,1,FIND(" ",AJ661)))</f>
        <v>5.2</v>
      </c>
      <c r="E661" s="34" t="n">
        <f aca="false">IF(G661="LD50 (median)",1,IF(G661="LDLo (lowest)",0,IF(G661="LD",-1,"")))</f>
        <v>1</v>
      </c>
      <c r="F661" s="34" t="n">
        <f aca="false">IF(O661="🐀 Rat",1,IF(O661="🐭 Mouse",2,IF(O661="🐕 Dog",3,IF(O661="🐵 Monkey",5,IF(O661="🐈 Cat",4,IF(O661="🐇 Rabbit",6,IF(O661="🕊 Pigeon",7,IF(O661="🐹 Guinea Pig",8,IF(O661="🐔 Chicken",9,IF(O661="🐸 Frog",10,IF(O661="🍼 Mammal",10,0)))))))))))</f>
        <v>2</v>
      </c>
      <c r="G661" s="39" t="s">
        <v>47</v>
      </c>
      <c r="H661" s="39" t="s">
        <v>17</v>
      </c>
      <c r="I661" s="14" t="str">
        <f aca="false">IF(H661="IC",-0.3,"")</f>
        <v/>
      </c>
      <c r="J661" s="14" t="str">
        <f aca="false">IF(H661="IV",-0.2,"")</f>
        <v/>
      </c>
      <c r="K661" s="14" t="str">
        <f aca="false">IF(H661="IP",-0.1,"")</f>
        <v/>
      </c>
      <c r="L661" s="14" t="n">
        <f aca="false">IF(H661="IM",0.1,"")</f>
        <v>0.1</v>
      </c>
      <c r="M661" s="14" t="str">
        <f aca="false">IF(H661="SC",0.2,"")</f>
        <v/>
      </c>
      <c r="N661" s="15" t="str">
        <f aca="false">IF(H661="???",0.2,"")</f>
        <v/>
      </c>
      <c r="O661" s="40" t="s">
        <v>22</v>
      </c>
      <c r="P661" s="17" t="str">
        <f aca="false">IF(SUM(Q661:AI661)&gt;0,"",IF(SUM(Q661:AI661)=0,IF(O661&gt;0,1,"")))</f>
        <v/>
      </c>
      <c r="Q661" s="16" t="n">
        <f aca="false">IF(O661="🐭 Mouse",2,"")</f>
        <v>2</v>
      </c>
      <c r="R661" s="16" t="str">
        <f aca="false">IF(O661="🕊 Pigeon",7,"")</f>
        <v/>
      </c>
      <c r="S661" s="16" t="str">
        <f aca="false">IF(O661="🐇 Rabbit",6,"")</f>
        <v/>
      </c>
      <c r="T661" s="16" t="str">
        <f aca="false">IF(O661="🍼 Mammal",16,"")</f>
        <v/>
      </c>
      <c r="U661" s="16" t="str">
        <f aca="false">IF(O661="🐀 Rat",1,"")</f>
        <v/>
      </c>
      <c r="V661" s="16" t="str">
        <f aca="false">IF(O661="🐕 Dog",3,"")</f>
        <v/>
      </c>
      <c r="W661" s="16" t="str">
        <f aca="false">IF(O661="🐹 Guinea Pig",8,"")</f>
        <v/>
      </c>
      <c r="X661" s="16" t="str">
        <f aca="false">IF(O661="🐔 Chicken",9,"")</f>
        <v/>
      </c>
      <c r="Y661" s="16" t="str">
        <f aca="false">IF(O661="🐵 Monkey",5,"")</f>
        <v/>
      </c>
      <c r="Z661" s="16" t="str">
        <f aca="false">IF(O661="🐸 Frog",10,"")</f>
        <v/>
      </c>
      <c r="AA661" s="16" t="str">
        <f aca="false">IF(O661="🐈 Cat",4,"")</f>
        <v/>
      </c>
      <c r="AB661" s="16" t="str">
        <f aca="false">IF(O661="Gecko",15,"")</f>
        <v/>
      </c>
      <c r="AC661" s="16" t="str">
        <f aca="false">IF(O661="Skink",14,"")</f>
        <v/>
      </c>
      <c r="AD661" s="16" t="str">
        <f aca="false">IF(O661="🐄 Cattle",17,"")</f>
        <v/>
      </c>
      <c r="AE661" s="16" t="str">
        <f aca="false">IF(O661="🐷 Pig",19,"")</f>
        <v/>
      </c>
      <c r="AF661" s="16" t="str">
        <f aca="false">IF(O661="Squirrel",11,"")</f>
        <v/>
      </c>
      <c r="AG661" s="16" t="str">
        <f aca="false">IF(O661="🐝 Honey Bee",20,"")</f>
        <v/>
      </c>
      <c r="AH661" s="16" t="str">
        <f aca="false">IF(O661="🦆 Duck",12,"")</f>
        <v/>
      </c>
      <c r="AI661" s="16" t="str">
        <f aca="false">IF(O661="🐦 Bird",13,"")</f>
        <v/>
      </c>
      <c r="AJ661" s="41" t="s">
        <v>727</v>
      </c>
      <c r="AK661" s="40" t="s">
        <v>531</v>
      </c>
      <c r="AL661" s="42" t="s">
        <v>50</v>
      </c>
      <c r="AM661" s="40" t="s">
        <v>51</v>
      </c>
      <c r="AN661" s="40"/>
    </row>
    <row r="662" customFormat="false" ht="15.75" hidden="false" customHeight="false" outlineLevel="0" collapsed="false">
      <c r="C662" s="32"/>
      <c r="D662" s="33"/>
      <c r="E662" s="34"/>
      <c r="F662" s="34"/>
      <c r="G662" s="0"/>
      <c r="H662" s="0"/>
      <c r="I662" s="14" t="str">
        <f aca="false">IF(H662="IC",-0.3,"")</f>
        <v/>
      </c>
      <c r="J662" s="14" t="str">
        <f aca="false">IF(H662="IV",-0.2,"")</f>
        <v/>
      </c>
      <c r="K662" s="14" t="str">
        <f aca="false">IF(H662="IP",-0.1,"")</f>
        <v/>
      </c>
      <c r="L662" s="14" t="str">
        <f aca="false">IF(H662="IM",0.1,"")</f>
        <v/>
      </c>
      <c r="M662" s="14" t="str">
        <f aca="false">IF(H662="SC",0.2,"")</f>
        <v/>
      </c>
      <c r="N662" s="15" t="str">
        <f aca="false">IF(H662="???",0.2,"")</f>
        <v/>
      </c>
      <c r="O662" s="0"/>
      <c r="P662" s="17" t="str">
        <f aca="false">IF(SUM(Q662:AI662)&gt;0,"",IF(SUM(Q662:AI662)=0,IF(O662&gt;0,1,"")))</f>
        <v/>
      </c>
      <c r="Q662" s="16" t="str">
        <f aca="false">IF(O662="🐭 Mouse",2,"")</f>
        <v/>
      </c>
      <c r="R662" s="16" t="str">
        <f aca="false">IF(O662="🕊 Pigeon",7,"")</f>
        <v/>
      </c>
      <c r="S662" s="16" t="str">
        <f aca="false">IF(O662="🐇 Rabbit",6,"")</f>
        <v/>
      </c>
      <c r="T662" s="16" t="str">
        <f aca="false">IF(O662="🍼 Mammal",16,"")</f>
        <v/>
      </c>
      <c r="U662" s="16" t="str">
        <f aca="false">IF(O662="🐀 Rat",1,"")</f>
        <v/>
      </c>
      <c r="V662" s="16" t="str">
        <f aca="false">IF(O662="🐕 Dog",3,"")</f>
        <v/>
      </c>
      <c r="W662" s="16" t="str">
        <f aca="false">IF(O662="🐹 Guinea Pig",8,"")</f>
        <v/>
      </c>
      <c r="X662" s="16" t="str">
        <f aca="false">IF(O662="🐔 Chicken",9,"")</f>
        <v/>
      </c>
      <c r="Y662" s="16" t="str">
        <f aca="false">IF(O662="🐵 Monkey",5,"")</f>
        <v/>
      </c>
      <c r="Z662" s="16" t="str">
        <f aca="false">IF(O662="🐸 Frog",10,"")</f>
        <v/>
      </c>
      <c r="AA662" s="16" t="str">
        <f aca="false">IF(O662="🐈 Cat",4,"")</f>
        <v/>
      </c>
      <c r="AB662" s="16" t="str">
        <f aca="false">IF(O662="Gecko",15,"")</f>
        <v/>
      </c>
      <c r="AC662" s="16" t="str">
        <f aca="false">IF(O662="Skink",14,"")</f>
        <v/>
      </c>
      <c r="AD662" s="16" t="str">
        <f aca="false">IF(O662="🐄 Cattle",17,"")</f>
        <v/>
      </c>
      <c r="AE662" s="16" t="str">
        <f aca="false">IF(O662="🐷 Pig",19,"")</f>
        <v/>
      </c>
      <c r="AF662" s="16" t="str">
        <f aca="false">IF(O662="Squirrel",11,"")</f>
        <v/>
      </c>
      <c r="AG662" s="16" t="str">
        <f aca="false">IF(O662="🐝 Honey Bee",20,"")</f>
        <v/>
      </c>
      <c r="AH662" s="16" t="str">
        <f aca="false">IF(O662="🦆 Duck",12,"")</f>
        <v/>
      </c>
      <c r="AI662" s="16" t="str">
        <f aca="false">IF(O662="🐦 Bird",13,"")</f>
        <v/>
      </c>
      <c r="AJ662" s="0"/>
      <c r="AK662" s="0"/>
      <c r="AL662" s="0"/>
      <c r="AM662" s="0"/>
      <c r="AN662" s="0"/>
    </row>
    <row r="663" customFormat="false" ht="30" hidden="false" customHeight="true" outlineLevel="0" collapsed="false">
      <c r="A663" s="38" t="s">
        <v>728</v>
      </c>
      <c r="B663" s="38" t="n">
        <v>59</v>
      </c>
      <c r="C663" s="32" t="n">
        <f aca="false">B663+IF(H663="IV",-0.2,IF(H663="IP",-0.1,IF(H663="IM",0.1,IF(H663="SC",0.2,IF(H663="IC (cerebral)",-0.3,0)))))</f>
        <v>59.1</v>
      </c>
      <c r="D663" s="33" t="n">
        <f aca="false">VALUE(MID(AJ663,1,FIND(" ",AJ663)))</f>
        <v>0.01</v>
      </c>
      <c r="E663" s="34" t="n">
        <f aca="false">IF(G663="LD50 (median)",1,IF(G663="LDLo (lowest)",0,IF(G663="LD",-1,"")))</f>
        <v>1</v>
      </c>
      <c r="F663" s="34" t="n">
        <f aca="false">IF(O663="🐀 Rat",1,IF(O663="🐭 Mouse",2,IF(O663="🐕 Dog",3,IF(O663="🐵 Monkey",5,IF(O663="🐈 Cat",4,IF(O663="🐇 Rabbit",6,IF(O663="🕊 Pigeon",7,IF(O663="🐹 Guinea Pig",8,IF(O663="🐔 Chicken",9,IF(O663="🐸 Frog",10,IF(O663="🍼 Mammal",10,0)))))))))))</f>
        <v>2</v>
      </c>
      <c r="G663" s="39" t="s">
        <v>47</v>
      </c>
      <c r="H663" s="39" t="s">
        <v>17</v>
      </c>
      <c r="I663" s="14" t="str">
        <f aca="false">IF(H663="IC",-0.3,"")</f>
        <v/>
      </c>
      <c r="J663" s="14" t="str">
        <f aca="false">IF(H663="IV",-0.2,"")</f>
        <v/>
      </c>
      <c r="K663" s="14" t="str">
        <f aca="false">IF(H663="IP",-0.1,"")</f>
        <v/>
      </c>
      <c r="L663" s="14" t="n">
        <f aca="false">IF(H663="IM",0.1,"")</f>
        <v>0.1</v>
      </c>
      <c r="M663" s="14" t="str">
        <f aca="false">IF(H663="SC",0.2,"")</f>
        <v/>
      </c>
      <c r="N663" s="15" t="str">
        <f aca="false">IF(H663="???",0.2,"")</f>
        <v/>
      </c>
      <c r="O663" s="40" t="s">
        <v>22</v>
      </c>
      <c r="P663" s="17" t="str">
        <f aca="false">IF(SUM(Q663:AI663)&gt;0,"",IF(SUM(Q663:AI663)=0,IF(O663&gt;0,1,"")))</f>
        <v/>
      </c>
      <c r="Q663" s="16" t="n">
        <f aca="false">IF(O663="🐭 Mouse",2,"")</f>
        <v>2</v>
      </c>
      <c r="R663" s="16" t="str">
        <f aca="false">IF(O663="🕊 Pigeon",7,"")</f>
        <v/>
      </c>
      <c r="S663" s="16" t="str">
        <f aca="false">IF(O663="🐇 Rabbit",6,"")</f>
        <v/>
      </c>
      <c r="T663" s="16" t="str">
        <f aca="false">IF(O663="🍼 Mammal",16,"")</f>
        <v/>
      </c>
      <c r="U663" s="16" t="str">
        <f aca="false">IF(O663="🐀 Rat",1,"")</f>
        <v/>
      </c>
      <c r="V663" s="16" t="str">
        <f aca="false">IF(O663="🐕 Dog",3,"")</f>
        <v/>
      </c>
      <c r="W663" s="16" t="str">
        <f aca="false">IF(O663="🐹 Guinea Pig",8,"")</f>
        <v/>
      </c>
      <c r="X663" s="16" t="str">
        <f aca="false">IF(O663="🐔 Chicken",9,"")</f>
        <v/>
      </c>
      <c r="Y663" s="16" t="str">
        <f aca="false">IF(O663="🐵 Monkey",5,"")</f>
        <v/>
      </c>
      <c r="Z663" s="16" t="str">
        <f aca="false">IF(O663="🐸 Frog",10,"")</f>
        <v/>
      </c>
      <c r="AA663" s="16" t="str">
        <f aca="false">IF(O663="🐈 Cat",4,"")</f>
        <v/>
      </c>
      <c r="AB663" s="16" t="str">
        <f aca="false">IF(O663="Gecko",15,"")</f>
        <v/>
      </c>
      <c r="AC663" s="16" t="str">
        <f aca="false">IF(O663="Skink",14,"")</f>
        <v/>
      </c>
      <c r="AD663" s="16" t="str">
        <f aca="false">IF(O663="🐄 Cattle",17,"")</f>
        <v/>
      </c>
      <c r="AE663" s="16" t="str">
        <f aca="false">IF(O663="🐷 Pig",19,"")</f>
        <v/>
      </c>
      <c r="AF663" s="16" t="str">
        <f aca="false">IF(O663="Squirrel",11,"")</f>
        <v/>
      </c>
      <c r="AG663" s="16" t="str">
        <f aca="false">IF(O663="🐝 Honey Bee",20,"")</f>
        <v/>
      </c>
      <c r="AH663" s="16" t="str">
        <f aca="false">IF(O663="🦆 Duck",12,"")</f>
        <v/>
      </c>
      <c r="AI663" s="16" t="str">
        <f aca="false">IF(O663="🐦 Bird",13,"")</f>
        <v/>
      </c>
      <c r="AJ663" s="41" t="s">
        <v>70</v>
      </c>
      <c r="AK663" s="40" t="s">
        <v>183</v>
      </c>
      <c r="AL663" s="42" t="s">
        <v>50</v>
      </c>
      <c r="AM663" s="40" t="s">
        <v>51</v>
      </c>
      <c r="AN663" s="40"/>
    </row>
    <row r="664" customFormat="false" ht="30" hidden="false" customHeight="true" outlineLevel="0" collapsed="false">
      <c r="A664" s="38" t="s">
        <v>728</v>
      </c>
      <c r="B664" s="38" t="n">
        <v>59</v>
      </c>
      <c r="C664" s="32" t="n">
        <f aca="false">B664+IF(H664="IV",-0.2,IF(H664="IP",-0.1,IF(H664="IM",0.1,IF(H664="SC",0.2,IF(H664="IC (cerebral)",-0.3,0)))))</f>
        <v>58.8</v>
      </c>
      <c r="D664" s="33" t="n">
        <f aca="false">VALUE(MID(AJ664,1,FIND(" ",AJ664)))</f>
        <v>0.568</v>
      </c>
      <c r="E664" s="34" t="n">
        <f aca="false">IF(G664="LD50 (median)",1,IF(G664="LDLo (lowest)",0,IF(G664="LD",-1,"")))</f>
        <v>1</v>
      </c>
      <c r="F664" s="34" t="n">
        <f aca="false">IF(O664="🐀 Rat",1,IF(O664="🐭 Mouse",2,IF(O664="🐕 Dog",3,IF(O664="🐵 Monkey",5,IF(O664="🐈 Cat",4,IF(O664="🐇 Rabbit",6,IF(O664="🕊 Pigeon",7,IF(O664="🐹 Guinea Pig",8,IF(O664="🐔 Chicken",9,IF(O664="🐸 Frog",10,IF(O664="🍼 Mammal",10,0)))))))))))</f>
        <v>2</v>
      </c>
      <c r="G664" s="39" t="s">
        <v>47</v>
      </c>
      <c r="H664" s="39" t="s">
        <v>15</v>
      </c>
      <c r="I664" s="14" t="str">
        <f aca="false">IF(H664="IC",-0.3,"")</f>
        <v/>
      </c>
      <c r="J664" s="14" t="n">
        <f aca="false">IF(H664="IV",-0.2,"")</f>
        <v>-0.2</v>
      </c>
      <c r="K664" s="14" t="str">
        <f aca="false">IF(H664="IP",-0.1,"")</f>
        <v/>
      </c>
      <c r="L664" s="14" t="str">
        <f aca="false">IF(H664="IM",0.1,"")</f>
        <v/>
      </c>
      <c r="M664" s="14" t="str">
        <f aca="false">IF(H664="SC",0.2,"")</f>
        <v/>
      </c>
      <c r="N664" s="15" t="str">
        <f aca="false">IF(H664="???",0.2,"")</f>
        <v/>
      </c>
      <c r="O664" s="40" t="s">
        <v>22</v>
      </c>
      <c r="P664" s="17" t="str">
        <f aca="false">IF(SUM(Q664:AI664)&gt;0,"",IF(SUM(Q664:AI664)=0,IF(O664&gt;0,1,"")))</f>
        <v/>
      </c>
      <c r="Q664" s="16" t="n">
        <f aca="false">IF(O664="🐭 Mouse",2,"")</f>
        <v>2</v>
      </c>
      <c r="R664" s="16" t="str">
        <f aca="false">IF(O664="🕊 Pigeon",7,"")</f>
        <v/>
      </c>
      <c r="S664" s="16" t="str">
        <f aca="false">IF(O664="🐇 Rabbit",6,"")</f>
        <v/>
      </c>
      <c r="T664" s="16" t="str">
        <f aca="false">IF(O664="🍼 Mammal",16,"")</f>
        <v/>
      </c>
      <c r="U664" s="16" t="str">
        <f aca="false">IF(O664="🐀 Rat",1,"")</f>
        <v/>
      </c>
      <c r="V664" s="16" t="str">
        <f aca="false">IF(O664="🐕 Dog",3,"")</f>
        <v/>
      </c>
      <c r="W664" s="16" t="str">
        <f aca="false">IF(O664="🐹 Guinea Pig",8,"")</f>
        <v/>
      </c>
      <c r="X664" s="16" t="str">
        <f aca="false">IF(O664="🐔 Chicken",9,"")</f>
        <v/>
      </c>
      <c r="Y664" s="16" t="str">
        <f aca="false">IF(O664="🐵 Monkey",5,"")</f>
        <v/>
      </c>
      <c r="Z664" s="16" t="str">
        <f aca="false">IF(O664="🐸 Frog",10,"")</f>
        <v/>
      </c>
      <c r="AA664" s="16" t="str">
        <f aca="false">IF(O664="🐈 Cat",4,"")</f>
        <v/>
      </c>
      <c r="AB664" s="16" t="str">
        <f aca="false">IF(O664="Gecko",15,"")</f>
        <v/>
      </c>
      <c r="AC664" s="16" t="str">
        <f aca="false">IF(O664="Skink",14,"")</f>
        <v/>
      </c>
      <c r="AD664" s="16" t="str">
        <f aca="false">IF(O664="🐄 Cattle",17,"")</f>
        <v/>
      </c>
      <c r="AE664" s="16" t="str">
        <f aca="false">IF(O664="🐷 Pig",19,"")</f>
        <v/>
      </c>
      <c r="AF664" s="16" t="str">
        <f aca="false">IF(O664="Squirrel",11,"")</f>
        <v/>
      </c>
      <c r="AG664" s="16" t="str">
        <f aca="false">IF(O664="🐝 Honey Bee",20,"")</f>
        <v/>
      </c>
      <c r="AH664" s="16" t="str">
        <f aca="false">IF(O664="🦆 Duck",12,"")</f>
        <v/>
      </c>
      <c r="AI664" s="16" t="str">
        <f aca="false">IF(O664="🐦 Bird",13,"")</f>
        <v/>
      </c>
      <c r="AJ664" s="41" t="s">
        <v>729</v>
      </c>
      <c r="AK664" s="40" t="s">
        <v>397</v>
      </c>
      <c r="AL664" s="42" t="s">
        <v>50</v>
      </c>
      <c r="AM664" s="40" t="s">
        <v>51</v>
      </c>
      <c r="AN664" s="40"/>
    </row>
    <row r="665" customFormat="false" ht="30" hidden="false" customHeight="true" outlineLevel="0" collapsed="false">
      <c r="A665" s="38" t="s">
        <v>730</v>
      </c>
      <c r="B665" s="38" t="n">
        <v>59</v>
      </c>
      <c r="C665" s="32" t="n">
        <f aca="false">B665+IF(H665="IV",-0.2,IF(H665="IP",-0.1,IF(H665="IM",0.1,IF(H665="SC",0.2,IF(H665="IC (cerebral)",-0.3,0)))))</f>
        <v>58.8</v>
      </c>
      <c r="D665" s="33" t="n">
        <f aca="false">VALUE(MID(AJ665,1,FIND(" ",AJ665)))</f>
        <v>0.88</v>
      </c>
      <c r="E665" s="34" t="n">
        <f aca="false">IF(G665="LD50 (median)",1,IF(G665="LDLo (lowest)",0,IF(G665="LD",-1,"")))</f>
        <v>1</v>
      </c>
      <c r="F665" s="34" t="n">
        <f aca="false">IF(O665="🐀 Rat",1,IF(O665="🐭 Mouse",2,IF(O665="🐕 Dog",3,IF(O665="🐵 Monkey",5,IF(O665="🐈 Cat",4,IF(O665="🐇 Rabbit",6,IF(O665="🕊 Pigeon",7,IF(O665="🐹 Guinea Pig",8,IF(O665="🐔 Chicken",9,IF(O665="🐸 Frog",10,IF(O665="🍼 Mammal",10,0)))))))))))</f>
        <v>2</v>
      </c>
      <c r="G665" s="39" t="s">
        <v>47</v>
      </c>
      <c r="H665" s="39" t="s">
        <v>15</v>
      </c>
      <c r="I665" s="14" t="str">
        <f aca="false">IF(H665="IC",-0.3,"")</f>
        <v/>
      </c>
      <c r="J665" s="14" t="n">
        <f aca="false">IF(H665="IV",-0.2,"")</f>
        <v>-0.2</v>
      </c>
      <c r="K665" s="14" t="str">
        <f aca="false">IF(H665="IP",-0.1,"")</f>
        <v/>
      </c>
      <c r="L665" s="14" t="str">
        <f aca="false">IF(H665="IM",0.1,"")</f>
        <v/>
      </c>
      <c r="M665" s="14" t="str">
        <f aca="false">IF(H665="SC",0.2,"")</f>
        <v/>
      </c>
      <c r="N665" s="15" t="str">
        <f aca="false">IF(H665="???",0.2,"")</f>
        <v/>
      </c>
      <c r="O665" s="40" t="s">
        <v>22</v>
      </c>
      <c r="P665" s="17" t="str">
        <f aca="false">IF(SUM(Q665:AI665)&gt;0,"",IF(SUM(Q665:AI665)=0,IF(O665&gt;0,1,"")))</f>
        <v/>
      </c>
      <c r="Q665" s="16" t="n">
        <f aca="false">IF(O665="🐭 Mouse",2,"")</f>
        <v>2</v>
      </c>
      <c r="R665" s="16" t="str">
        <f aca="false">IF(O665="🕊 Pigeon",7,"")</f>
        <v/>
      </c>
      <c r="S665" s="16" t="str">
        <f aca="false">IF(O665="🐇 Rabbit",6,"")</f>
        <v/>
      </c>
      <c r="T665" s="16" t="str">
        <f aca="false">IF(O665="🍼 Mammal",16,"")</f>
        <v/>
      </c>
      <c r="U665" s="16" t="str">
        <f aca="false">IF(O665="🐀 Rat",1,"")</f>
        <v/>
      </c>
      <c r="V665" s="16" t="str">
        <f aca="false">IF(O665="🐕 Dog",3,"")</f>
        <v/>
      </c>
      <c r="W665" s="16" t="str">
        <f aca="false">IF(O665="🐹 Guinea Pig",8,"")</f>
        <v/>
      </c>
      <c r="X665" s="16" t="str">
        <f aca="false">IF(O665="🐔 Chicken",9,"")</f>
        <v/>
      </c>
      <c r="Y665" s="16" t="str">
        <f aca="false">IF(O665="🐵 Monkey",5,"")</f>
        <v/>
      </c>
      <c r="Z665" s="16" t="str">
        <f aca="false">IF(O665="🐸 Frog",10,"")</f>
        <v/>
      </c>
      <c r="AA665" s="16" t="str">
        <f aca="false">IF(O665="🐈 Cat",4,"")</f>
        <v/>
      </c>
      <c r="AB665" s="16" t="str">
        <f aca="false">IF(O665="Gecko",15,"")</f>
        <v/>
      </c>
      <c r="AC665" s="16" t="str">
        <f aca="false">IF(O665="Skink",14,"")</f>
        <v/>
      </c>
      <c r="AD665" s="16" t="str">
        <f aca="false">IF(O665="🐄 Cattle",17,"")</f>
        <v/>
      </c>
      <c r="AE665" s="16" t="str">
        <f aca="false">IF(O665="🐷 Pig",19,"")</f>
        <v/>
      </c>
      <c r="AF665" s="16" t="str">
        <f aca="false">IF(O665="Squirrel",11,"")</f>
        <v/>
      </c>
      <c r="AG665" s="16" t="str">
        <f aca="false">IF(O665="🐝 Honey Bee",20,"")</f>
        <v/>
      </c>
      <c r="AH665" s="16" t="str">
        <f aca="false">IF(O665="🦆 Duck",12,"")</f>
        <v/>
      </c>
      <c r="AI665" s="16" t="str">
        <f aca="false">IF(O665="🐦 Bird",13,"")</f>
        <v/>
      </c>
      <c r="AJ665" s="41" t="s">
        <v>731</v>
      </c>
      <c r="AK665" s="40"/>
      <c r="AL665" s="42" t="s">
        <v>105</v>
      </c>
      <c r="AM665" s="40" t="s">
        <v>59</v>
      </c>
      <c r="AN665" s="40" t="s">
        <v>732</v>
      </c>
    </row>
    <row r="666" customFormat="false" ht="30" hidden="false" customHeight="true" outlineLevel="0" collapsed="false">
      <c r="A666" s="38" t="s">
        <v>728</v>
      </c>
      <c r="B666" s="38" t="n">
        <v>59</v>
      </c>
      <c r="C666" s="32" t="n">
        <f aca="false">B666+IF(H666="IV",-0.2,IF(H666="IP",-0.1,IF(H666="IM",0.1,IF(H666="SC",0.2,IF(H666="IC (cerebral)",-0.3,0)))))</f>
        <v>58.8</v>
      </c>
      <c r="D666" s="33" t="n">
        <f aca="false">VALUE(MID(AJ666,1,FIND(" ",AJ666)))</f>
        <v>1</v>
      </c>
      <c r="E666" s="34" t="n">
        <f aca="false">IF(G666="LD50 (median)",1,IF(G666="LDLo (lowest)",0,IF(G666="LD",-1,"")))</f>
        <v>1</v>
      </c>
      <c r="F666" s="34" t="n">
        <f aca="false">IF(O666="🐀 Rat",1,IF(O666="🐭 Mouse",2,IF(O666="🐕 Dog",3,IF(O666="🐵 Monkey",5,IF(O666="🐈 Cat",4,IF(O666="🐇 Rabbit",6,IF(O666="🕊 Pigeon",7,IF(O666="🐹 Guinea Pig",8,IF(O666="🐔 Chicken",9,IF(O666="🐸 Frog",10,IF(O666="🍼 Mammal",10,0)))))))))))</f>
        <v>1</v>
      </c>
      <c r="G666" s="39" t="s">
        <v>47</v>
      </c>
      <c r="H666" s="39" t="s">
        <v>15</v>
      </c>
      <c r="I666" s="14" t="str">
        <f aca="false">IF(H666="IC",-0.3,"")</f>
        <v/>
      </c>
      <c r="J666" s="14" t="n">
        <f aca="false">IF(H666="IV",-0.2,"")</f>
        <v>-0.2</v>
      </c>
      <c r="K666" s="14" t="str">
        <f aca="false">IF(H666="IP",-0.1,"")</f>
        <v/>
      </c>
      <c r="L666" s="14" t="str">
        <f aca="false">IF(H666="IM",0.1,"")</f>
        <v/>
      </c>
      <c r="M666" s="14" t="str">
        <f aca="false">IF(H666="SC",0.2,"")</f>
        <v/>
      </c>
      <c r="N666" s="15" t="str">
        <f aca="false">IF(H666="???",0.2,"")</f>
        <v/>
      </c>
      <c r="O666" s="40" t="s">
        <v>26</v>
      </c>
      <c r="P666" s="17" t="str">
        <f aca="false">IF(SUM(Q666:AI666)&gt;0,"",IF(SUM(Q666:AI666)=0,IF(O666&gt;0,1,"")))</f>
        <v/>
      </c>
      <c r="Q666" s="16" t="str">
        <f aca="false">IF(O666="🐭 Mouse",2,"")</f>
        <v/>
      </c>
      <c r="R666" s="16" t="str">
        <f aca="false">IF(O666="🕊 Pigeon",7,"")</f>
        <v/>
      </c>
      <c r="S666" s="16" t="str">
        <f aca="false">IF(O666="🐇 Rabbit",6,"")</f>
        <v/>
      </c>
      <c r="T666" s="16" t="str">
        <f aca="false">IF(O666="🍼 Mammal",16,"")</f>
        <v/>
      </c>
      <c r="U666" s="16" t="n">
        <f aca="false">IF(O666="🐀 Rat",1,"")</f>
        <v>1</v>
      </c>
      <c r="V666" s="16" t="str">
        <f aca="false">IF(O666="🐕 Dog",3,"")</f>
        <v/>
      </c>
      <c r="W666" s="16" t="str">
        <f aca="false">IF(O666="🐹 Guinea Pig",8,"")</f>
        <v/>
      </c>
      <c r="X666" s="16" t="str">
        <f aca="false">IF(O666="🐔 Chicken",9,"")</f>
        <v/>
      </c>
      <c r="Y666" s="16" t="str">
        <f aca="false">IF(O666="🐵 Monkey",5,"")</f>
        <v/>
      </c>
      <c r="Z666" s="16" t="str">
        <f aca="false">IF(O666="🐸 Frog",10,"")</f>
        <v/>
      </c>
      <c r="AA666" s="16" t="str">
        <f aca="false">IF(O666="🐈 Cat",4,"")</f>
        <v/>
      </c>
      <c r="AB666" s="16" t="str">
        <f aca="false">IF(O666="Gecko",15,"")</f>
        <v/>
      </c>
      <c r="AC666" s="16" t="str">
        <f aca="false">IF(O666="Skink",14,"")</f>
        <v/>
      </c>
      <c r="AD666" s="16" t="str">
        <f aca="false">IF(O666="🐄 Cattle",17,"")</f>
        <v/>
      </c>
      <c r="AE666" s="16" t="str">
        <f aca="false">IF(O666="🐷 Pig",19,"")</f>
        <v/>
      </c>
      <c r="AF666" s="16" t="str">
        <f aca="false">IF(O666="Squirrel",11,"")</f>
        <v/>
      </c>
      <c r="AG666" s="16" t="str">
        <f aca="false">IF(O666="🐝 Honey Bee",20,"")</f>
        <v/>
      </c>
      <c r="AH666" s="16" t="str">
        <f aca="false">IF(O666="🦆 Duck",12,"")</f>
        <v/>
      </c>
      <c r="AI666" s="16" t="str">
        <f aca="false">IF(O666="🐦 Bird",13,"")</f>
        <v/>
      </c>
      <c r="AJ666" s="41" t="s">
        <v>129</v>
      </c>
      <c r="AK666" s="40" t="s">
        <v>183</v>
      </c>
      <c r="AL666" s="42" t="s">
        <v>50</v>
      </c>
      <c r="AM666" s="40" t="s">
        <v>51</v>
      </c>
      <c r="AN666" s="40" t="s">
        <v>733</v>
      </c>
    </row>
    <row r="667" customFormat="false" ht="30" hidden="false" customHeight="true" outlineLevel="0" collapsed="false">
      <c r="A667" s="38" t="s">
        <v>734</v>
      </c>
      <c r="B667" s="38" t="n">
        <v>59</v>
      </c>
      <c r="C667" s="32" t="n">
        <f aca="false">B667+IF(H667="IV",-0.2,IF(H667="IP",-0.1,IF(H667="IM",0.1,IF(H667="SC",0.2,IF(H667="IC (cerebral)",-0.3,0)))))</f>
        <v>58.8</v>
      </c>
      <c r="D667" s="33" t="n">
        <f aca="false">VALUE(MID(AJ667,1,FIND(" ",AJ667)))</f>
        <v>1.025</v>
      </c>
      <c r="E667" s="34" t="n">
        <f aca="false">IF(G667="LD50 (median)",1,IF(G667="LDLo (lowest)",0,IF(G667="LD",-1,"")))</f>
        <v>1</v>
      </c>
      <c r="F667" s="34" t="n">
        <f aca="false">IF(O667="🐀 Rat",1,IF(O667="🐭 Mouse",2,IF(O667="🐕 Dog",3,IF(O667="🐵 Monkey",5,IF(O667="🐈 Cat",4,IF(O667="🐇 Rabbit",6,IF(O667="🕊 Pigeon",7,IF(O667="🐹 Guinea Pig",8,IF(O667="🐔 Chicken",9,IF(O667="🐸 Frog",10,IF(O667="🍼 Mammal",10,0)))))))))))</f>
        <v>2</v>
      </c>
      <c r="G667" s="39" t="s">
        <v>47</v>
      </c>
      <c r="H667" s="39" t="s">
        <v>15</v>
      </c>
      <c r="I667" s="14" t="str">
        <f aca="false">IF(H667="IC",-0.3,"")</f>
        <v/>
      </c>
      <c r="J667" s="14" t="n">
        <f aca="false">IF(H667="IV",-0.2,"")</f>
        <v>-0.2</v>
      </c>
      <c r="K667" s="14" t="str">
        <f aca="false">IF(H667="IP",-0.1,"")</f>
        <v/>
      </c>
      <c r="L667" s="14" t="str">
        <f aca="false">IF(H667="IM",0.1,"")</f>
        <v/>
      </c>
      <c r="M667" s="14" t="str">
        <f aca="false">IF(H667="SC",0.2,"")</f>
        <v/>
      </c>
      <c r="N667" s="15" t="str">
        <f aca="false">IF(H667="???",0.2,"")</f>
        <v/>
      </c>
      <c r="O667" s="40" t="s">
        <v>22</v>
      </c>
      <c r="P667" s="17" t="str">
        <f aca="false">IF(SUM(Q667:AI667)&gt;0,"",IF(SUM(Q667:AI667)=0,IF(O667&gt;0,1,"")))</f>
        <v/>
      </c>
      <c r="Q667" s="16" t="n">
        <f aca="false">IF(O667="🐭 Mouse",2,"")</f>
        <v>2</v>
      </c>
      <c r="R667" s="16" t="str">
        <f aca="false">IF(O667="🕊 Pigeon",7,"")</f>
        <v/>
      </c>
      <c r="S667" s="16" t="str">
        <f aca="false">IF(O667="🐇 Rabbit",6,"")</f>
        <v/>
      </c>
      <c r="T667" s="16" t="str">
        <f aca="false">IF(O667="🍼 Mammal",16,"")</f>
        <v/>
      </c>
      <c r="U667" s="16" t="str">
        <f aca="false">IF(O667="🐀 Rat",1,"")</f>
        <v/>
      </c>
      <c r="V667" s="16" t="str">
        <f aca="false">IF(O667="🐕 Dog",3,"")</f>
        <v/>
      </c>
      <c r="W667" s="16" t="str">
        <f aca="false">IF(O667="🐹 Guinea Pig",8,"")</f>
        <v/>
      </c>
      <c r="X667" s="16" t="str">
        <f aca="false">IF(O667="🐔 Chicken",9,"")</f>
        <v/>
      </c>
      <c r="Y667" s="16" t="str">
        <f aca="false">IF(O667="🐵 Monkey",5,"")</f>
        <v/>
      </c>
      <c r="Z667" s="16" t="str">
        <f aca="false">IF(O667="🐸 Frog",10,"")</f>
        <v/>
      </c>
      <c r="AA667" s="16" t="str">
        <f aca="false">IF(O667="🐈 Cat",4,"")</f>
        <v/>
      </c>
      <c r="AB667" s="16" t="str">
        <f aca="false">IF(O667="Gecko",15,"")</f>
        <v/>
      </c>
      <c r="AC667" s="16" t="str">
        <f aca="false">IF(O667="Skink",14,"")</f>
        <v/>
      </c>
      <c r="AD667" s="16" t="str">
        <f aca="false">IF(O667="🐄 Cattle",17,"")</f>
        <v/>
      </c>
      <c r="AE667" s="16" t="str">
        <f aca="false">IF(O667="🐷 Pig",19,"")</f>
        <v/>
      </c>
      <c r="AF667" s="16" t="str">
        <f aca="false">IF(O667="Squirrel",11,"")</f>
        <v/>
      </c>
      <c r="AG667" s="16" t="str">
        <f aca="false">IF(O667="🐝 Honey Bee",20,"")</f>
        <v/>
      </c>
      <c r="AH667" s="16" t="str">
        <f aca="false">IF(O667="🦆 Duck",12,"")</f>
        <v/>
      </c>
      <c r="AI667" s="16" t="str">
        <f aca="false">IF(O667="🐦 Bird",13,"")</f>
        <v/>
      </c>
      <c r="AJ667" s="41" t="s">
        <v>735</v>
      </c>
      <c r="AK667" s="40"/>
      <c r="AL667" s="42" t="s">
        <v>105</v>
      </c>
      <c r="AM667" s="40" t="s">
        <v>51</v>
      </c>
      <c r="AN667" s="40" t="s">
        <v>736</v>
      </c>
    </row>
    <row r="668" customFormat="false" ht="30" hidden="false" customHeight="true" outlineLevel="0" collapsed="false">
      <c r="A668" s="38" t="s">
        <v>728</v>
      </c>
      <c r="B668" s="38" t="n">
        <v>59</v>
      </c>
      <c r="C668" s="32" t="n">
        <f aca="false">B668+IF(H668="IV",-0.2,IF(H668="IP",-0.1,IF(H668="IM",0.1,IF(H668="SC",0.2,IF(H668="IC (cerebral)",-0.3,0)))))</f>
        <v>58.9</v>
      </c>
      <c r="D668" s="33" t="n">
        <f aca="false">VALUE(MID(AJ668,1,FIND(" ",AJ668)))</f>
        <v>1.33</v>
      </c>
      <c r="E668" s="34" t="n">
        <f aca="false">IF(G668="LD50 (median)",1,IF(G668="LDLo (lowest)",0,IF(G668="LD",-1,"")))</f>
        <v>1</v>
      </c>
      <c r="F668" s="34" t="n">
        <f aca="false">IF(O668="🐀 Rat",1,IF(O668="🐭 Mouse",2,IF(O668="🐕 Dog",3,IF(O668="🐵 Monkey",5,IF(O668="🐈 Cat",4,IF(O668="🐇 Rabbit",6,IF(O668="🕊 Pigeon",7,IF(O668="🐹 Guinea Pig",8,IF(O668="🐔 Chicken",9,IF(O668="🐸 Frog",10,IF(O668="🍼 Mammal",10,0)))))))))))</f>
        <v>1</v>
      </c>
      <c r="G668" s="39" t="s">
        <v>47</v>
      </c>
      <c r="H668" s="39" t="s">
        <v>16</v>
      </c>
      <c r="I668" s="14" t="str">
        <f aca="false">IF(H668="IC",-0.3,"")</f>
        <v/>
      </c>
      <c r="J668" s="14" t="str">
        <f aca="false">IF(H668="IV",-0.2,"")</f>
        <v/>
      </c>
      <c r="K668" s="14" t="n">
        <f aca="false">IF(H668="IP",-0.1,"")</f>
        <v>-0.1</v>
      </c>
      <c r="L668" s="14" t="str">
        <f aca="false">IF(H668="IM",0.1,"")</f>
        <v/>
      </c>
      <c r="M668" s="14" t="str">
        <f aca="false">IF(H668="SC",0.2,"")</f>
        <v/>
      </c>
      <c r="N668" s="15" t="str">
        <f aca="false">IF(H668="???",0.2,"")</f>
        <v/>
      </c>
      <c r="O668" s="40" t="s">
        <v>26</v>
      </c>
      <c r="P668" s="17" t="str">
        <f aca="false">IF(SUM(Q668:AI668)&gt;0,"",IF(SUM(Q668:AI668)=0,IF(O668&gt;0,1,"")))</f>
        <v/>
      </c>
      <c r="Q668" s="16" t="str">
        <f aca="false">IF(O668="🐭 Mouse",2,"")</f>
        <v/>
      </c>
      <c r="R668" s="16" t="str">
        <f aca="false">IF(O668="🕊 Pigeon",7,"")</f>
        <v/>
      </c>
      <c r="S668" s="16" t="str">
        <f aca="false">IF(O668="🐇 Rabbit",6,"")</f>
        <v/>
      </c>
      <c r="T668" s="16" t="str">
        <f aca="false">IF(O668="🍼 Mammal",16,"")</f>
        <v/>
      </c>
      <c r="U668" s="16" t="n">
        <f aca="false">IF(O668="🐀 Rat",1,"")</f>
        <v>1</v>
      </c>
      <c r="V668" s="16" t="str">
        <f aca="false">IF(O668="🐕 Dog",3,"")</f>
        <v/>
      </c>
      <c r="W668" s="16" t="str">
        <f aca="false">IF(O668="🐹 Guinea Pig",8,"")</f>
        <v/>
      </c>
      <c r="X668" s="16" t="str">
        <f aca="false">IF(O668="🐔 Chicken",9,"")</f>
        <v/>
      </c>
      <c r="Y668" s="16" t="str">
        <f aca="false">IF(O668="🐵 Monkey",5,"")</f>
        <v/>
      </c>
      <c r="Z668" s="16" t="str">
        <f aca="false">IF(O668="🐸 Frog",10,"")</f>
        <v/>
      </c>
      <c r="AA668" s="16" t="str">
        <f aca="false">IF(O668="🐈 Cat",4,"")</f>
        <v/>
      </c>
      <c r="AB668" s="16" t="str">
        <f aca="false">IF(O668="Gecko",15,"")</f>
        <v/>
      </c>
      <c r="AC668" s="16" t="str">
        <f aca="false">IF(O668="Skink",14,"")</f>
        <v/>
      </c>
      <c r="AD668" s="16" t="str">
        <f aca="false">IF(O668="🐄 Cattle",17,"")</f>
        <v/>
      </c>
      <c r="AE668" s="16" t="str">
        <f aca="false">IF(O668="🐷 Pig",19,"")</f>
        <v/>
      </c>
      <c r="AF668" s="16" t="str">
        <f aca="false">IF(O668="Squirrel",11,"")</f>
        <v/>
      </c>
      <c r="AG668" s="16" t="str">
        <f aca="false">IF(O668="🐝 Honey Bee",20,"")</f>
        <v/>
      </c>
      <c r="AH668" s="16" t="str">
        <f aca="false">IF(O668="🦆 Duck",12,"")</f>
        <v/>
      </c>
      <c r="AI668" s="16" t="str">
        <f aca="false">IF(O668="🐦 Bird",13,"")</f>
        <v/>
      </c>
      <c r="AJ668" s="41" t="s">
        <v>202</v>
      </c>
      <c r="AK668" s="40" t="s">
        <v>183</v>
      </c>
      <c r="AL668" s="42" t="s">
        <v>50</v>
      </c>
      <c r="AM668" s="40" t="s">
        <v>51</v>
      </c>
      <c r="AN668" s="40"/>
    </row>
    <row r="669" customFormat="false" ht="30" hidden="false" customHeight="true" outlineLevel="0" collapsed="false">
      <c r="A669" s="38" t="s">
        <v>728</v>
      </c>
      <c r="B669" s="38" t="n">
        <v>59</v>
      </c>
      <c r="C669" s="32" t="n">
        <f aca="false">B669+IF(H669="IV",-0.2,IF(H669="IP",-0.1,IF(H669="IM",0.1,IF(H669="SC",0.2,IF(H669="IC (cerebral)",-0.3,0)))))</f>
        <v>59.1</v>
      </c>
      <c r="D669" s="33" t="n">
        <f aca="false">VALUE(MID(AJ669,1,FIND(" ",AJ669)))</f>
        <v>1.5</v>
      </c>
      <c r="E669" s="34" t="n">
        <f aca="false">IF(G669="LD50 (median)",1,IF(G669="LDLo (lowest)",0,IF(G669="LD",-1,"")))</f>
        <v>1</v>
      </c>
      <c r="F669" s="34" t="n">
        <f aca="false">IF(O669="🐀 Rat",1,IF(O669="🐭 Mouse",2,IF(O669="🐕 Dog",3,IF(O669="🐵 Monkey",5,IF(O669="🐈 Cat",4,IF(O669="🐇 Rabbit",6,IF(O669="🕊 Pigeon",7,IF(O669="🐹 Guinea Pig",8,IF(O669="🐔 Chicken",9,IF(O669="🐸 Frog",10,IF(O669="🍼 Mammal",10,0)))))))))))</f>
        <v>1</v>
      </c>
      <c r="G669" s="39" t="s">
        <v>47</v>
      </c>
      <c r="H669" s="39" t="s">
        <v>17</v>
      </c>
      <c r="I669" s="14" t="str">
        <f aca="false">IF(H669="IC",-0.3,"")</f>
        <v/>
      </c>
      <c r="J669" s="14" t="str">
        <f aca="false">IF(H669="IV",-0.2,"")</f>
        <v/>
      </c>
      <c r="K669" s="14" t="str">
        <f aca="false">IF(H669="IP",-0.1,"")</f>
        <v/>
      </c>
      <c r="L669" s="14" t="n">
        <f aca="false">IF(H669="IM",0.1,"")</f>
        <v>0.1</v>
      </c>
      <c r="M669" s="14" t="str">
        <f aca="false">IF(H669="SC",0.2,"")</f>
        <v/>
      </c>
      <c r="N669" s="15" t="str">
        <f aca="false">IF(H669="???",0.2,"")</f>
        <v/>
      </c>
      <c r="O669" s="40" t="s">
        <v>26</v>
      </c>
      <c r="P669" s="17" t="str">
        <f aca="false">IF(SUM(Q669:AI669)&gt;0,"",IF(SUM(Q669:AI669)=0,IF(O669&gt;0,1,"")))</f>
        <v/>
      </c>
      <c r="Q669" s="16" t="str">
        <f aca="false">IF(O669="🐭 Mouse",2,"")</f>
        <v/>
      </c>
      <c r="R669" s="16" t="str">
        <f aca="false">IF(O669="🕊 Pigeon",7,"")</f>
        <v/>
      </c>
      <c r="S669" s="16" t="str">
        <f aca="false">IF(O669="🐇 Rabbit",6,"")</f>
        <v/>
      </c>
      <c r="T669" s="16" t="str">
        <f aca="false">IF(O669="🍼 Mammal",16,"")</f>
        <v/>
      </c>
      <c r="U669" s="16" t="n">
        <f aca="false">IF(O669="🐀 Rat",1,"")</f>
        <v>1</v>
      </c>
      <c r="V669" s="16" t="str">
        <f aca="false">IF(O669="🐕 Dog",3,"")</f>
        <v/>
      </c>
      <c r="W669" s="16" t="str">
        <f aca="false">IF(O669="🐹 Guinea Pig",8,"")</f>
        <v/>
      </c>
      <c r="X669" s="16" t="str">
        <f aca="false">IF(O669="🐔 Chicken",9,"")</f>
        <v/>
      </c>
      <c r="Y669" s="16" t="str">
        <f aca="false">IF(O669="🐵 Monkey",5,"")</f>
        <v/>
      </c>
      <c r="Z669" s="16" t="str">
        <f aca="false">IF(O669="🐸 Frog",10,"")</f>
        <v/>
      </c>
      <c r="AA669" s="16" t="str">
        <f aca="false">IF(O669="🐈 Cat",4,"")</f>
        <v/>
      </c>
      <c r="AB669" s="16" t="str">
        <f aca="false">IF(O669="Gecko",15,"")</f>
        <v/>
      </c>
      <c r="AC669" s="16" t="str">
        <f aca="false">IF(O669="Skink",14,"")</f>
        <v/>
      </c>
      <c r="AD669" s="16" t="str">
        <f aca="false">IF(O669="🐄 Cattle",17,"")</f>
        <v/>
      </c>
      <c r="AE669" s="16" t="str">
        <f aca="false">IF(O669="🐷 Pig",19,"")</f>
        <v/>
      </c>
      <c r="AF669" s="16" t="str">
        <f aca="false">IF(O669="Squirrel",11,"")</f>
        <v/>
      </c>
      <c r="AG669" s="16" t="str">
        <f aca="false">IF(O669="🐝 Honey Bee",20,"")</f>
        <v/>
      </c>
      <c r="AH669" s="16" t="str">
        <f aca="false">IF(O669="🦆 Duck",12,"")</f>
        <v/>
      </c>
      <c r="AI669" s="16" t="str">
        <f aca="false">IF(O669="🐦 Bird",13,"")</f>
        <v/>
      </c>
      <c r="AJ669" s="41" t="s">
        <v>153</v>
      </c>
      <c r="AK669" s="40" t="s">
        <v>183</v>
      </c>
      <c r="AL669" s="42" t="s">
        <v>50</v>
      </c>
      <c r="AM669" s="40" t="s">
        <v>51</v>
      </c>
      <c r="AN669" s="40"/>
    </row>
    <row r="670" customFormat="false" ht="30" hidden="false" customHeight="true" outlineLevel="0" collapsed="false">
      <c r="A670" s="38" t="s">
        <v>737</v>
      </c>
      <c r="B670" s="38" t="n">
        <v>59</v>
      </c>
      <c r="C670" s="32" t="n">
        <f aca="false">B670+IF(H670="IV",-0.2,IF(H670="IP",-0.1,IF(H670="IM",0.1,IF(H670="SC",0.2,IF(H670="IC (cerebral)",-0.3,0)))))</f>
        <v>58.8</v>
      </c>
      <c r="D670" s="33" t="n">
        <f aca="false">VALUE(MID(AJ670,1,FIND(" ",AJ670)))</f>
        <v>1.505</v>
      </c>
      <c r="E670" s="34" t="n">
        <f aca="false">IF(G670="LD50 (median)",1,IF(G670="LDLo (lowest)",0,IF(G670="LD",-1,"")))</f>
        <v>1</v>
      </c>
      <c r="F670" s="34" t="n">
        <f aca="false">IF(O670="🐀 Rat",1,IF(O670="🐭 Mouse",2,IF(O670="🐕 Dog",3,IF(O670="🐵 Monkey",5,IF(O670="🐈 Cat",4,IF(O670="🐇 Rabbit",6,IF(O670="🕊 Pigeon",7,IF(O670="🐹 Guinea Pig",8,IF(O670="🐔 Chicken",9,IF(O670="🐸 Frog",10,IF(O670="🍼 Mammal",10,0)))))))))))</f>
        <v>2</v>
      </c>
      <c r="G670" s="39" t="s">
        <v>47</v>
      </c>
      <c r="H670" s="39" t="s">
        <v>15</v>
      </c>
      <c r="I670" s="14" t="str">
        <f aca="false">IF(H670="IC",-0.3,"")</f>
        <v/>
      </c>
      <c r="J670" s="14" t="n">
        <f aca="false">IF(H670="IV",-0.2,"")</f>
        <v>-0.2</v>
      </c>
      <c r="K670" s="14" t="str">
        <f aca="false">IF(H670="IP",-0.1,"")</f>
        <v/>
      </c>
      <c r="L670" s="14" t="str">
        <f aca="false">IF(H670="IM",0.1,"")</f>
        <v/>
      </c>
      <c r="M670" s="14" t="str">
        <f aca="false">IF(H670="SC",0.2,"")</f>
        <v/>
      </c>
      <c r="N670" s="15" t="str">
        <f aca="false">IF(H670="???",0.2,"")</f>
        <v/>
      </c>
      <c r="O670" s="40" t="s">
        <v>22</v>
      </c>
      <c r="P670" s="17" t="str">
        <f aca="false">IF(SUM(Q670:AI670)&gt;0,"",IF(SUM(Q670:AI670)=0,IF(O670&gt;0,1,"")))</f>
        <v/>
      </c>
      <c r="Q670" s="16" t="n">
        <f aca="false">IF(O670="🐭 Mouse",2,"")</f>
        <v>2</v>
      </c>
      <c r="R670" s="16" t="str">
        <f aca="false">IF(O670="🕊 Pigeon",7,"")</f>
        <v/>
      </c>
      <c r="S670" s="16" t="str">
        <f aca="false">IF(O670="🐇 Rabbit",6,"")</f>
        <v/>
      </c>
      <c r="T670" s="16" t="str">
        <f aca="false">IF(O670="🍼 Mammal",16,"")</f>
        <v/>
      </c>
      <c r="U670" s="16" t="str">
        <f aca="false">IF(O670="🐀 Rat",1,"")</f>
        <v/>
      </c>
      <c r="V670" s="16" t="str">
        <f aca="false">IF(O670="🐕 Dog",3,"")</f>
        <v/>
      </c>
      <c r="W670" s="16" t="str">
        <f aca="false">IF(O670="🐹 Guinea Pig",8,"")</f>
        <v/>
      </c>
      <c r="X670" s="16" t="str">
        <f aca="false">IF(O670="🐔 Chicken",9,"")</f>
        <v/>
      </c>
      <c r="Y670" s="16" t="str">
        <f aca="false">IF(O670="🐵 Monkey",5,"")</f>
        <v/>
      </c>
      <c r="Z670" s="16" t="str">
        <f aca="false">IF(O670="🐸 Frog",10,"")</f>
        <v/>
      </c>
      <c r="AA670" s="16" t="str">
        <f aca="false">IF(O670="🐈 Cat",4,"")</f>
        <v/>
      </c>
      <c r="AB670" s="16" t="str">
        <f aca="false">IF(O670="Gecko",15,"")</f>
        <v/>
      </c>
      <c r="AC670" s="16" t="str">
        <f aca="false">IF(O670="Skink",14,"")</f>
        <v/>
      </c>
      <c r="AD670" s="16" t="str">
        <f aca="false">IF(O670="🐄 Cattle",17,"")</f>
        <v/>
      </c>
      <c r="AE670" s="16" t="str">
        <f aca="false">IF(O670="🐷 Pig",19,"")</f>
        <v/>
      </c>
      <c r="AF670" s="16" t="str">
        <f aca="false">IF(O670="Squirrel",11,"")</f>
        <v/>
      </c>
      <c r="AG670" s="16" t="str">
        <f aca="false">IF(O670="🐝 Honey Bee",20,"")</f>
        <v/>
      </c>
      <c r="AH670" s="16" t="str">
        <f aca="false">IF(O670="🦆 Duck",12,"")</f>
        <v/>
      </c>
      <c r="AI670" s="16" t="str">
        <f aca="false">IF(O670="🐦 Bird",13,"")</f>
        <v/>
      </c>
      <c r="AJ670" s="41" t="s">
        <v>738</v>
      </c>
      <c r="AK670" s="40"/>
      <c r="AL670" s="42" t="s">
        <v>105</v>
      </c>
      <c r="AM670" s="40" t="s">
        <v>59</v>
      </c>
      <c r="AN670" s="40" t="s">
        <v>739</v>
      </c>
    </row>
    <row r="671" customFormat="false" ht="15" hidden="false" customHeight="true" outlineLevel="0" collapsed="false">
      <c r="A671" s="38" t="s">
        <v>728</v>
      </c>
      <c r="B671" s="38" t="n">
        <v>59</v>
      </c>
      <c r="C671" s="32" t="n">
        <f aca="false">B671+IF(H671="IV",-0.2,IF(H671="IP",-0.1,IF(H671="IM",0.1,IF(H671="SC",0.2,IF(H671="IC (cerebral)",-0.3,0)))))</f>
        <v>58.8</v>
      </c>
      <c r="D671" s="33" t="n">
        <f aca="false">VALUE(MID(AJ671,1,FIND(" ",AJ671)))</f>
        <v>2.5</v>
      </c>
      <c r="E671" s="34" t="n">
        <f aca="false">IF(G671="LD50 (median)",1,IF(G671="LDLo (lowest)",0,IF(G671="LD",-1,"")))</f>
        <v>0</v>
      </c>
      <c r="F671" s="34" t="n">
        <f aca="false">IF(O671="🐀 Rat",1,IF(O671="🐭 Mouse",2,IF(O671="🐕 Dog",3,IF(O671="🐵 Monkey",5,IF(O671="🐈 Cat",4,IF(O671="🐇 Rabbit",6,IF(O671="🕊 Pigeon",7,IF(O671="🐹 Guinea Pig",8,IF(O671="🐔 Chicken",9,IF(O671="🐸 Frog",10,IF(O671="🍼 Mammal",10,0)))))))))))</f>
        <v>6</v>
      </c>
      <c r="G671" s="39" t="s">
        <v>53</v>
      </c>
      <c r="H671" s="39" t="s">
        <v>15</v>
      </c>
      <c r="I671" s="14" t="str">
        <f aca="false">IF(H671="IC",-0.3,"")</f>
        <v/>
      </c>
      <c r="J671" s="14" t="n">
        <f aca="false">IF(H671="IV",-0.2,"")</f>
        <v>-0.2</v>
      </c>
      <c r="K671" s="14" t="str">
        <f aca="false">IF(H671="IP",-0.1,"")</f>
        <v/>
      </c>
      <c r="L671" s="14" t="str">
        <f aca="false">IF(H671="IM",0.1,"")</f>
        <v/>
      </c>
      <c r="M671" s="14" t="str">
        <f aca="false">IF(H671="SC",0.2,"")</f>
        <v/>
      </c>
      <c r="N671" s="15" t="str">
        <f aca="false">IF(H671="???",0.2,"")</f>
        <v/>
      </c>
      <c r="O671" s="40" t="s">
        <v>24</v>
      </c>
      <c r="P671" s="17" t="str">
        <f aca="false">IF(SUM(Q671:AI671)&gt;0,"",IF(SUM(Q671:AI671)=0,IF(O671&gt;0,1,"")))</f>
        <v/>
      </c>
      <c r="Q671" s="16" t="str">
        <f aca="false">IF(O671="🐭 Mouse",2,"")</f>
        <v/>
      </c>
      <c r="R671" s="16" t="str">
        <f aca="false">IF(O671="🕊 Pigeon",7,"")</f>
        <v/>
      </c>
      <c r="S671" s="16" t="n">
        <f aca="false">IF(O671="🐇 Rabbit",6,"")</f>
        <v>6</v>
      </c>
      <c r="T671" s="16" t="str">
        <f aca="false">IF(O671="🍼 Mammal",16,"")</f>
        <v/>
      </c>
      <c r="U671" s="16" t="str">
        <f aca="false">IF(O671="🐀 Rat",1,"")</f>
        <v/>
      </c>
      <c r="V671" s="16" t="str">
        <f aca="false">IF(O671="🐕 Dog",3,"")</f>
        <v/>
      </c>
      <c r="W671" s="16" t="str">
        <f aca="false">IF(O671="🐹 Guinea Pig",8,"")</f>
        <v/>
      </c>
      <c r="X671" s="16" t="str">
        <f aca="false">IF(O671="🐔 Chicken",9,"")</f>
        <v/>
      </c>
      <c r="Y671" s="16" t="str">
        <f aca="false">IF(O671="🐵 Monkey",5,"")</f>
        <v/>
      </c>
      <c r="Z671" s="16" t="str">
        <f aca="false">IF(O671="🐸 Frog",10,"")</f>
        <v/>
      </c>
      <c r="AA671" s="16" t="str">
        <f aca="false">IF(O671="🐈 Cat",4,"")</f>
        <v/>
      </c>
      <c r="AB671" s="16" t="str">
        <f aca="false">IF(O671="Gecko",15,"")</f>
        <v/>
      </c>
      <c r="AC671" s="16" t="str">
        <f aca="false">IF(O671="Skink",14,"")</f>
        <v/>
      </c>
      <c r="AD671" s="16" t="str">
        <f aca="false">IF(O671="🐄 Cattle",17,"")</f>
        <v/>
      </c>
      <c r="AE671" s="16" t="str">
        <f aca="false">IF(O671="🐷 Pig",19,"")</f>
        <v/>
      </c>
      <c r="AF671" s="16" t="str">
        <f aca="false">IF(O671="Squirrel",11,"")</f>
        <v/>
      </c>
      <c r="AG671" s="16" t="str">
        <f aca="false">IF(O671="🐝 Honey Bee",20,"")</f>
        <v/>
      </c>
      <c r="AH671" s="16" t="str">
        <f aca="false">IF(O671="🦆 Duck",12,"")</f>
        <v/>
      </c>
      <c r="AI671" s="16" t="str">
        <f aca="false">IF(O671="🐦 Bird",13,"")</f>
        <v/>
      </c>
      <c r="AJ671" s="41" t="s">
        <v>258</v>
      </c>
      <c r="AK671" s="40" t="s">
        <v>740</v>
      </c>
      <c r="AL671" s="42" t="s">
        <v>50</v>
      </c>
      <c r="AM671" s="40" t="s">
        <v>51</v>
      </c>
      <c r="AN671" s="40"/>
    </row>
    <row r="672" customFormat="false" ht="15" hidden="false" customHeight="true" outlineLevel="0" collapsed="false">
      <c r="A672" s="38" t="s">
        <v>728</v>
      </c>
      <c r="B672" s="38" t="n">
        <v>59</v>
      </c>
      <c r="C672" s="32" t="n">
        <f aca="false">B672+IF(H672="IV",-0.2,IF(H672="IP",-0.1,IF(H672="IM",0.1,IF(H672="SC",0.2,IF(H672="IC (cerebral)",-0.3,0)))))</f>
        <v>59.2</v>
      </c>
      <c r="D672" s="33" t="n">
        <f aca="false">VALUE(MID(AJ672,1,FIND(" ",AJ672)))</f>
        <v>2.72</v>
      </c>
      <c r="E672" s="34" t="n">
        <f aca="false">IF(G672="LD50 (median)",1,IF(G672="LDLo (lowest)",0,IF(G672="LD",-1,"")))</f>
        <v>1</v>
      </c>
      <c r="F672" s="34" t="n">
        <f aca="false">IF(O672="🐀 Rat",1,IF(O672="🐭 Mouse",2,IF(O672="🐕 Dog",3,IF(O672="🐵 Monkey",5,IF(O672="🐈 Cat",4,IF(O672="🐇 Rabbit",6,IF(O672="🕊 Pigeon",7,IF(O672="🐹 Guinea Pig",8,IF(O672="🐔 Chicken",9,IF(O672="🐸 Frog",10,IF(O672="🍼 Mammal",10,0)))))))))))</f>
        <v>2</v>
      </c>
      <c r="G672" s="39" t="s">
        <v>47</v>
      </c>
      <c r="H672" s="39" t="s">
        <v>18</v>
      </c>
      <c r="I672" s="14" t="str">
        <f aca="false">IF(H672="IC",-0.3,"")</f>
        <v/>
      </c>
      <c r="J672" s="14" t="str">
        <f aca="false">IF(H672="IV",-0.2,"")</f>
        <v/>
      </c>
      <c r="K672" s="14" t="str">
        <f aca="false">IF(H672="IP",-0.1,"")</f>
        <v/>
      </c>
      <c r="L672" s="14" t="str">
        <f aca="false">IF(H672="IM",0.1,"")</f>
        <v/>
      </c>
      <c r="M672" s="14" t="n">
        <f aca="false">IF(H672="SC",0.2,"")</f>
        <v>0.2</v>
      </c>
      <c r="N672" s="15" t="str">
        <f aca="false">IF(H672="???",0.2,"")</f>
        <v/>
      </c>
      <c r="O672" s="40" t="s">
        <v>22</v>
      </c>
      <c r="P672" s="17" t="str">
        <f aca="false">IF(SUM(Q672:AI672)&gt;0,"",IF(SUM(Q672:AI672)=0,IF(O672&gt;0,1,"")))</f>
        <v/>
      </c>
      <c r="Q672" s="16" t="n">
        <f aca="false">IF(O672="🐭 Mouse",2,"")</f>
        <v>2</v>
      </c>
      <c r="R672" s="16" t="str">
        <f aca="false">IF(O672="🕊 Pigeon",7,"")</f>
        <v/>
      </c>
      <c r="S672" s="16" t="str">
        <f aca="false">IF(O672="🐇 Rabbit",6,"")</f>
        <v/>
      </c>
      <c r="T672" s="16" t="str">
        <f aca="false">IF(O672="🍼 Mammal",16,"")</f>
        <v/>
      </c>
      <c r="U672" s="16" t="str">
        <f aca="false">IF(O672="🐀 Rat",1,"")</f>
        <v/>
      </c>
      <c r="V672" s="16" t="str">
        <f aca="false">IF(O672="🐕 Dog",3,"")</f>
        <v/>
      </c>
      <c r="W672" s="16" t="str">
        <f aca="false">IF(O672="🐹 Guinea Pig",8,"")</f>
        <v/>
      </c>
      <c r="X672" s="16" t="str">
        <f aca="false">IF(O672="🐔 Chicken",9,"")</f>
        <v/>
      </c>
      <c r="Y672" s="16" t="str">
        <f aca="false">IF(O672="🐵 Monkey",5,"")</f>
        <v/>
      </c>
      <c r="Z672" s="16" t="str">
        <f aca="false">IF(O672="🐸 Frog",10,"")</f>
        <v/>
      </c>
      <c r="AA672" s="16" t="str">
        <f aca="false">IF(O672="🐈 Cat",4,"")</f>
        <v/>
      </c>
      <c r="AB672" s="16" t="str">
        <f aca="false">IF(O672="Gecko",15,"")</f>
        <v/>
      </c>
      <c r="AC672" s="16" t="str">
        <f aca="false">IF(O672="Skink",14,"")</f>
        <v/>
      </c>
      <c r="AD672" s="16" t="str">
        <f aca="false">IF(O672="🐄 Cattle",17,"")</f>
        <v/>
      </c>
      <c r="AE672" s="16" t="str">
        <f aca="false">IF(O672="🐷 Pig",19,"")</f>
        <v/>
      </c>
      <c r="AF672" s="16" t="str">
        <f aca="false">IF(O672="Squirrel",11,"")</f>
        <v/>
      </c>
      <c r="AG672" s="16" t="str">
        <f aca="false">IF(O672="🐝 Honey Bee",20,"")</f>
        <v/>
      </c>
      <c r="AH672" s="16" t="str">
        <f aca="false">IF(O672="🦆 Duck",12,"")</f>
        <v/>
      </c>
      <c r="AI672" s="16" t="str">
        <f aca="false">IF(O672="🐦 Bird",13,"")</f>
        <v/>
      </c>
      <c r="AJ672" s="41" t="s">
        <v>741</v>
      </c>
      <c r="AK672" s="40" t="s">
        <v>740</v>
      </c>
      <c r="AL672" s="42" t="s">
        <v>50</v>
      </c>
      <c r="AM672" s="40" t="s">
        <v>51</v>
      </c>
      <c r="AN672" s="40"/>
    </row>
    <row r="673" customFormat="false" ht="30.75" hidden="false" customHeight="false" outlineLevel="0" collapsed="false">
      <c r="A673" s="43" t="s">
        <v>728</v>
      </c>
      <c r="B673" s="38" t="n">
        <v>59</v>
      </c>
      <c r="C673" s="32" t="n">
        <f aca="false">B673+IF(H673="IV",-0.2,IF(H673="IP",-0.1,IF(H673="IM",0.1,IF(H673="SC",0.2,IF(H673="IC (cerebral)",-0.3,0)))))</f>
        <v>58.9</v>
      </c>
      <c r="D673" s="33" t="n">
        <f aca="false">VALUE(MID(AJ673,1,FIND(" ",AJ673)))</f>
        <v>6.6</v>
      </c>
      <c r="E673" s="34" t="n">
        <f aca="false">IF(G673="LD50 (median)",1,IF(G673="LDLo (lowest)",0,IF(G673="LD",-1,"")))</f>
        <v>1</v>
      </c>
      <c r="F673" s="34" t="n">
        <f aca="false">IF(O673="🐀 Rat",1,IF(O673="🐭 Mouse",2,IF(O673="🐕 Dog",3,IF(O673="🐵 Monkey",5,IF(O673="🐈 Cat",4,IF(O673="🐇 Rabbit",6,IF(O673="🕊 Pigeon",7,IF(O673="🐹 Guinea Pig",8,IF(O673="🐔 Chicken",9,IF(O673="🐸 Frog",10,IF(O673="🍼 Mammal",10,0)))))))))))</f>
        <v>2</v>
      </c>
      <c r="G673" s="44" t="s">
        <v>47</v>
      </c>
      <c r="H673" s="44" t="s">
        <v>16</v>
      </c>
      <c r="I673" s="14" t="str">
        <f aca="false">IF(H673="IC",-0.3,"")</f>
        <v/>
      </c>
      <c r="J673" s="14" t="str">
        <f aca="false">IF(H673="IV",-0.2,"")</f>
        <v/>
      </c>
      <c r="K673" s="14" t="n">
        <f aca="false">IF(H673="IP",-0.1,"")</f>
        <v>-0.1</v>
      </c>
      <c r="L673" s="14" t="str">
        <f aca="false">IF(H673="IM",0.1,"")</f>
        <v/>
      </c>
      <c r="M673" s="14" t="str">
        <f aca="false">IF(H673="SC",0.2,"")</f>
        <v/>
      </c>
      <c r="N673" s="15" t="str">
        <f aca="false">IF(H673="???",0.2,"")</f>
        <v/>
      </c>
      <c r="O673" s="45" t="s">
        <v>22</v>
      </c>
      <c r="P673" s="17" t="str">
        <f aca="false">IF(SUM(Q673:AI673)&gt;0,"",IF(SUM(Q673:AI673)=0,IF(O673&gt;0,1,"")))</f>
        <v/>
      </c>
      <c r="Q673" s="16" t="n">
        <f aca="false">IF(O673="🐭 Mouse",2,"")</f>
        <v>2</v>
      </c>
      <c r="R673" s="16" t="str">
        <f aca="false">IF(O673="🕊 Pigeon",7,"")</f>
        <v/>
      </c>
      <c r="S673" s="16" t="str">
        <f aca="false">IF(O673="🐇 Rabbit",6,"")</f>
        <v/>
      </c>
      <c r="T673" s="16" t="str">
        <f aca="false">IF(O673="🍼 Mammal",16,"")</f>
        <v/>
      </c>
      <c r="U673" s="16" t="str">
        <f aca="false">IF(O673="🐀 Rat",1,"")</f>
        <v/>
      </c>
      <c r="V673" s="16" t="str">
        <f aca="false">IF(O673="🐕 Dog",3,"")</f>
        <v/>
      </c>
      <c r="W673" s="16" t="str">
        <f aca="false">IF(O673="🐹 Guinea Pig",8,"")</f>
        <v/>
      </c>
      <c r="X673" s="16" t="str">
        <f aca="false">IF(O673="🐔 Chicken",9,"")</f>
        <v/>
      </c>
      <c r="Y673" s="16" t="str">
        <f aca="false">IF(O673="🐵 Monkey",5,"")</f>
        <v/>
      </c>
      <c r="Z673" s="16" t="str">
        <f aca="false">IF(O673="🐸 Frog",10,"")</f>
        <v/>
      </c>
      <c r="AA673" s="16" t="str">
        <f aca="false">IF(O673="🐈 Cat",4,"")</f>
        <v/>
      </c>
      <c r="AB673" s="16" t="str">
        <f aca="false">IF(O673="Gecko",15,"")</f>
        <v/>
      </c>
      <c r="AC673" s="16" t="str">
        <f aca="false">IF(O673="Skink",14,"")</f>
        <v/>
      </c>
      <c r="AD673" s="16" t="str">
        <f aca="false">IF(O673="🐄 Cattle",17,"")</f>
        <v/>
      </c>
      <c r="AE673" s="16" t="str">
        <f aca="false">IF(O673="🐷 Pig",19,"")</f>
        <v/>
      </c>
      <c r="AF673" s="16" t="str">
        <f aca="false">IF(O673="Squirrel",11,"")</f>
        <v/>
      </c>
      <c r="AG673" s="16" t="str">
        <f aca="false">IF(O673="🐝 Honey Bee",20,"")</f>
        <v/>
      </c>
      <c r="AH673" s="16" t="str">
        <f aca="false">IF(O673="🦆 Duck",12,"")</f>
        <v/>
      </c>
      <c r="AI673" s="16" t="str">
        <f aca="false">IF(O673="🐦 Bird",13,"")</f>
        <v/>
      </c>
      <c r="AJ673" s="46" t="s">
        <v>742</v>
      </c>
      <c r="AK673" s="45" t="s">
        <v>183</v>
      </c>
      <c r="AL673" s="47" t="s">
        <v>50</v>
      </c>
      <c r="AM673" s="45" t="s">
        <v>51</v>
      </c>
      <c r="AN673" s="45"/>
    </row>
    <row r="674" customFormat="false" ht="15" hidden="false" customHeight="true" outlineLevel="0" collapsed="false">
      <c r="A674" s="38" t="s">
        <v>730</v>
      </c>
      <c r="B674" s="38" t="n">
        <v>59</v>
      </c>
      <c r="C674" s="32" t="n">
        <f aca="false">B674+IF(H674="IV",-0.2,IF(H674="IP",-0.1,IF(H674="IM",0.1,IF(H674="SC",0.2,IF(H674="IC (cerebral)",-0.3,0)))))</f>
        <v>58.9</v>
      </c>
      <c r="D674" s="33" t="n">
        <f aca="false">VALUE(MID(AJ674,1,FIND(" ",AJ674)))</f>
        <v>7.58</v>
      </c>
      <c r="E674" s="34" t="n">
        <f aca="false">IF(G674="LD50 (median)",1,IF(G674="LDLo (lowest)",0,IF(G674="LD",-1,"")))</f>
        <v>1</v>
      </c>
      <c r="F674" s="34" t="n">
        <f aca="false">IF(O674="🐀 Rat",1,IF(O674="🐭 Mouse",2,IF(O674="🐕 Dog",3,IF(O674="🐵 Monkey",5,IF(O674="🐈 Cat",4,IF(O674="🐇 Rabbit",6,IF(O674="🕊 Pigeon",7,IF(O674="🐹 Guinea Pig",8,IF(O674="🐔 Chicken",9,IF(O674="🐸 Frog",10,IF(O674="🍼 Mammal",10,0)))))))))))</f>
        <v>2</v>
      </c>
      <c r="G674" s="39" t="s">
        <v>47</v>
      </c>
      <c r="H674" s="39" t="s">
        <v>16</v>
      </c>
      <c r="I674" s="14" t="str">
        <f aca="false">IF(H674="IC",-0.3,"")</f>
        <v/>
      </c>
      <c r="J674" s="14" t="str">
        <f aca="false">IF(H674="IV",-0.2,"")</f>
        <v/>
      </c>
      <c r="K674" s="14" t="n">
        <f aca="false">IF(H674="IP",-0.1,"")</f>
        <v>-0.1</v>
      </c>
      <c r="L674" s="14" t="str">
        <f aca="false">IF(H674="IM",0.1,"")</f>
        <v/>
      </c>
      <c r="M674" s="14" t="str">
        <f aca="false">IF(H674="SC",0.2,"")</f>
        <v/>
      </c>
      <c r="N674" s="15" t="str">
        <f aca="false">IF(H674="???",0.2,"")</f>
        <v/>
      </c>
      <c r="O674" s="40" t="s">
        <v>22</v>
      </c>
      <c r="P674" s="17" t="str">
        <f aca="false">IF(SUM(Q674:AI674)&gt;0,"",IF(SUM(Q674:AI674)=0,IF(O674&gt;0,1,"")))</f>
        <v/>
      </c>
      <c r="Q674" s="16" t="n">
        <f aca="false">IF(O674="🐭 Mouse",2,"")</f>
        <v>2</v>
      </c>
      <c r="R674" s="16" t="str">
        <f aca="false">IF(O674="🕊 Pigeon",7,"")</f>
        <v/>
      </c>
      <c r="S674" s="16" t="str">
        <f aca="false">IF(O674="🐇 Rabbit",6,"")</f>
        <v/>
      </c>
      <c r="T674" s="16" t="str">
        <f aca="false">IF(O674="🍼 Mammal",16,"")</f>
        <v/>
      </c>
      <c r="U674" s="16" t="str">
        <f aca="false">IF(O674="🐀 Rat",1,"")</f>
        <v/>
      </c>
      <c r="V674" s="16" t="str">
        <f aca="false">IF(O674="🐕 Dog",3,"")</f>
        <v/>
      </c>
      <c r="W674" s="16" t="str">
        <f aca="false">IF(O674="🐹 Guinea Pig",8,"")</f>
        <v/>
      </c>
      <c r="X674" s="16" t="str">
        <f aca="false">IF(O674="🐔 Chicken",9,"")</f>
        <v/>
      </c>
      <c r="Y674" s="16" t="str">
        <f aca="false">IF(O674="🐵 Monkey",5,"")</f>
        <v/>
      </c>
      <c r="Z674" s="16" t="str">
        <f aca="false">IF(O674="🐸 Frog",10,"")</f>
        <v/>
      </c>
      <c r="AA674" s="16" t="str">
        <f aca="false">IF(O674="🐈 Cat",4,"")</f>
        <v/>
      </c>
      <c r="AB674" s="16" t="str">
        <f aca="false">IF(O674="Gecko",15,"")</f>
        <v/>
      </c>
      <c r="AC674" s="16" t="str">
        <f aca="false">IF(O674="Skink",14,"")</f>
        <v/>
      </c>
      <c r="AD674" s="16" t="str">
        <f aca="false">IF(O674="🐄 Cattle",17,"")</f>
        <v/>
      </c>
      <c r="AE674" s="16" t="str">
        <f aca="false">IF(O674="🐷 Pig",19,"")</f>
        <v/>
      </c>
      <c r="AF674" s="16" t="str">
        <f aca="false">IF(O674="Squirrel",11,"")</f>
        <v/>
      </c>
      <c r="AG674" s="16" t="str">
        <f aca="false">IF(O674="🐝 Honey Bee",20,"")</f>
        <v/>
      </c>
      <c r="AH674" s="16" t="str">
        <f aca="false">IF(O674="🦆 Duck",12,"")</f>
        <v/>
      </c>
      <c r="AI674" s="16" t="str">
        <f aca="false">IF(O674="🐦 Bird",13,"")</f>
        <v/>
      </c>
      <c r="AJ674" s="41" t="s">
        <v>743</v>
      </c>
      <c r="AK674" s="40"/>
      <c r="AL674" s="42" t="s">
        <v>744</v>
      </c>
      <c r="AM674" s="40" t="s">
        <v>158</v>
      </c>
      <c r="AN674" s="40"/>
    </row>
    <row r="675" customFormat="false" ht="15.75" hidden="false" customHeight="false" outlineLevel="0" collapsed="false">
      <c r="C675" s="32"/>
      <c r="D675" s="33"/>
      <c r="E675" s="34"/>
      <c r="F675" s="34"/>
      <c r="G675" s="0"/>
      <c r="H675" s="0"/>
      <c r="I675" s="14" t="str">
        <f aca="false">IF(H675="IC",-0.3,"")</f>
        <v/>
      </c>
      <c r="J675" s="14" t="str">
        <f aca="false">IF(H675="IV",-0.2,"")</f>
        <v/>
      </c>
      <c r="K675" s="14" t="str">
        <f aca="false">IF(H675="IP",-0.1,"")</f>
        <v/>
      </c>
      <c r="L675" s="14" t="str">
        <f aca="false">IF(H675="IM",0.1,"")</f>
        <v/>
      </c>
      <c r="M675" s="14" t="str">
        <f aca="false">IF(H675="SC",0.2,"")</f>
        <v/>
      </c>
      <c r="N675" s="15" t="str">
        <f aca="false">IF(H675="???",0.2,"")</f>
        <v/>
      </c>
      <c r="O675" s="0"/>
      <c r="P675" s="17" t="str">
        <f aca="false">IF(SUM(Q675:AI675)&gt;0,"",IF(SUM(Q675:AI675)=0,IF(O675&gt;0,1,"")))</f>
        <v/>
      </c>
      <c r="Q675" s="16" t="str">
        <f aca="false">IF(O675="🐭 Mouse",2,"")</f>
        <v/>
      </c>
      <c r="R675" s="16" t="str">
        <f aca="false">IF(O675="🕊 Pigeon",7,"")</f>
        <v/>
      </c>
      <c r="S675" s="16" t="str">
        <f aca="false">IF(O675="🐇 Rabbit",6,"")</f>
        <v/>
      </c>
      <c r="T675" s="16" t="str">
        <f aca="false">IF(O675="🍼 Mammal",16,"")</f>
        <v/>
      </c>
      <c r="U675" s="16" t="str">
        <f aca="false">IF(O675="🐀 Rat",1,"")</f>
        <v/>
      </c>
      <c r="V675" s="16" t="str">
        <f aca="false">IF(O675="🐕 Dog",3,"")</f>
        <v/>
      </c>
      <c r="W675" s="16" t="str">
        <f aca="false">IF(O675="🐹 Guinea Pig",8,"")</f>
        <v/>
      </c>
      <c r="X675" s="16" t="str">
        <f aca="false">IF(O675="🐔 Chicken",9,"")</f>
        <v/>
      </c>
      <c r="Y675" s="16" t="str">
        <f aca="false">IF(O675="🐵 Monkey",5,"")</f>
        <v/>
      </c>
      <c r="Z675" s="16" t="str">
        <f aca="false">IF(O675="🐸 Frog",10,"")</f>
        <v/>
      </c>
      <c r="AA675" s="16" t="str">
        <f aca="false">IF(O675="🐈 Cat",4,"")</f>
        <v/>
      </c>
      <c r="AB675" s="16" t="str">
        <f aca="false">IF(O675="Gecko",15,"")</f>
        <v/>
      </c>
      <c r="AC675" s="16" t="str">
        <f aca="false">IF(O675="Skink",14,"")</f>
        <v/>
      </c>
      <c r="AD675" s="16" t="str">
        <f aca="false">IF(O675="🐄 Cattle",17,"")</f>
        <v/>
      </c>
      <c r="AE675" s="16" t="str">
        <f aca="false">IF(O675="🐷 Pig",19,"")</f>
        <v/>
      </c>
      <c r="AF675" s="16" t="str">
        <f aca="false">IF(O675="Squirrel",11,"")</f>
        <v/>
      </c>
      <c r="AG675" s="16" t="str">
        <f aca="false">IF(O675="🐝 Honey Bee",20,"")</f>
        <v/>
      </c>
      <c r="AH675" s="16" t="str">
        <f aca="false">IF(O675="🦆 Duck",12,"")</f>
        <v/>
      </c>
      <c r="AI675" s="16" t="str">
        <f aca="false">IF(O675="🐦 Bird",13,"")</f>
        <v/>
      </c>
      <c r="AJ675" s="0"/>
      <c r="AK675" s="0"/>
      <c r="AL675" s="0"/>
      <c r="AM675" s="0"/>
      <c r="AN675" s="0"/>
    </row>
    <row r="676" customFormat="false" ht="15" hidden="false" customHeight="true" outlineLevel="0" collapsed="false">
      <c r="A676" s="38" t="s">
        <v>745</v>
      </c>
      <c r="B676" s="38" t="n">
        <v>60</v>
      </c>
      <c r="C676" s="32" t="n">
        <f aca="false">B676+IF(H676="IV",-0.2,IF(H676="IP",-0.1,IF(H676="IM",0.1,IF(H676="SC",0.2,IF(H676="IC (cerebral)",-0.3,0)))))</f>
        <v>59.8</v>
      </c>
      <c r="D676" s="33" t="n">
        <f aca="false">VALUE(MID(AJ676,1,FIND(" ",AJ676)))</f>
        <v>0.59</v>
      </c>
      <c r="E676" s="34" t="n">
        <f aca="false">IF(G676="LD50 (median)",1,IF(G676="LDLo (lowest)",0,IF(G676="LD",-1,"")))</f>
        <v>1</v>
      </c>
      <c r="F676" s="34" t="n">
        <f aca="false">IF(O676="🐀 Rat",1,IF(O676="🐭 Mouse",2,IF(O676="🐕 Dog",3,IF(O676="🐵 Monkey",5,IF(O676="🐈 Cat",4,IF(O676="🐇 Rabbit",6,IF(O676="🕊 Pigeon",7,IF(O676="🐹 Guinea Pig",8,IF(O676="🐔 Chicken",9,IF(O676="🐸 Frog",10,IF(O676="🍼 Mammal",10,0)))))))))))</f>
        <v>2</v>
      </c>
      <c r="G676" s="39" t="s">
        <v>47</v>
      </c>
      <c r="H676" s="39" t="s">
        <v>15</v>
      </c>
      <c r="I676" s="14" t="str">
        <f aca="false">IF(H676="IC",-0.3,"")</f>
        <v/>
      </c>
      <c r="J676" s="14" t="n">
        <f aca="false">IF(H676="IV",-0.2,"")</f>
        <v>-0.2</v>
      </c>
      <c r="K676" s="14" t="str">
        <f aca="false">IF(H676="IP",-0.1,"")</f>
        <v/>
      </c>
      <c r="L676" s="14" t="str">
        <f aca="false">IF(H676="IM",0.1,"")</f>
        <v/>
      </c>
      <c r="M676" s="14" t="str">
        <f aca="false">IF(H676="SC",0.2,"")</f>
        <v/>
      </c>
      <c r="N676" s="15" t="str">
        <f aca="false">IF(H676="???",0.2,"")</f>
        <v/>
      </c>
      <c r="O676" s="40" t="s">
        <v>22</v>
      </c>
      <c r="P676" s="17" t="str">
        <f aca="false">IF(SUM(Q676:AI676)&gt;0,"",IF(SUM(Q676:AI676)=0,IF(O676&gt;0,1,"")))</f>
        <v/>
      </c>
      <c r="Q676" s="16" t="n">
        <f aca="false">IF(O676="🐭 Mouse",2,"")</f>
        <v>2</v>
      </c>
      <c r="R676" s="16" t="str">
        <f aca="false">IF(O676="🕊 Pigeon",7,"")</f>
        <v/>
      </c>
      <c r="S676" s="16" t="str">
        <f aca="false">IF(O676="🐇 Rabbit",6,"")</f>
        <v/>
      </c>
      <c r="T676" s="16" t="str">
        <f aca="false">IF(O676="🍼 Mammal",16,"")</f>
        <v/>
      </c>
      <c r="U676" s="16" t="str">
        <f aca="false">IF(O676="🐀 Rat",1,"")</f>
        <v/>
      </c>
      <c r="V676" s="16" t="str">
        <f aca="false">IF(O676="🐕 Dog",3,"")</f>
        <v/>
      </c>
      <c r="W676" s="16" t="str">
        <f aca="false">IF(O676="🐹 Guinea Pig",8,"")</f>
        <v/>
      </c>
      <c r="X676" s="16" t="str">
        <f aca="false">IF(O676="🐔 Chicken",9,"")</f>
        <v/>
      </c>
      <c r="Y676" s="16" t="str">
        <f aca="false">IF(O676="🐵 Monkey",5,"")</f>
        <v/>
      </c>
      <c r="Z676" s="16" t="str">
        <f aca="false">IF(O676="🐸 Frog",10,"")</f>
        <v/>
      </c>
      <c r="AA676" s="16" t="str">
        <f aca="false">IF(O676="🐈 Cat",4,"")</f>
        <v/>
      </c>
      <c r="AB676" s="16" t="str">
        <f aca="false">IF(O676="Gecko",15,"")</f>
        <v/>
      </c>
      <c r="AC676" s="16" t="str">
        <f aca="false">IF(O676="Skink",14,"")</f>
        <v/>
      </c>
      <c r="AD676" s="16" t="str">
        <f aca="false">IF(O676="🐄 Cattle",17,"")</f>
        <v/>
      </c>
      <c r="AE676" s="16" t="str">
        <f aca="false">IF(O676="🐷 Pig",19,"")</f>
        <v/>
      </c>
      <c r="AF676" s="16" t="str">
        <f aca="false">IF(O676="Squirrel",11,"")</f>
        <v/>
      </c>
      <c r="AG676" s="16" t="str">
        <f aca="false">IF(O676="🐝 Honey Bee",20,"")</f>
        <v/>
      </c>
      <c r="AH676" s="16" t="str">
        <f aca="false">IF(O676="🦆 Duck",12,"")</f>
        <v/>
      </c>
      <c r="AI676" s="16" t="str">
        <f aca="false">IF(O676="🐦 Bird",13,"")</f>
        <v/>
      </c>
      <c r="AJ676" s="41" t="s">
        <v>746</v>
      </c>
      <c r="AK676" s="40"/>
      <c r="AL676" s="42" t="s">
        <v>343</v>
      </c>
      <c r="AM676" s="40" t="s">
        <v>59</v>
      </c>
      <c r="AN676" s="40"/>
    </row>
    <row r="677" customFormat="false" ht="15" hidden="false" customHeight="true" outlineLevel="0" collapsed="false">
      <c r="A677" s="38" t="s">
        <v>745</v>
      </c>
      <c r="B677" s="38" t="n">
        <v>60</v>
      </c>
      <c r="C677" s="32" t="n">
        <f aca="false">B677+IF(H677="IV",-0.2,IF(H677="IP",-0.1,IF(H677="IM",0.1,IF(H677="SC",0.2,IF(H677="IC (cerebral)",-0.3,0)))))</f>
        <v>59.8</v>
      </c>
      <c r="D677" s="33" t="n">
        <f aca="false">VALUE(MID(AJ677,1,FIND(" ",AJ677)))</f>
        <v>0.78</v>
      </c>
      <c r="E677" s="34" t="n">
        <f aca="false">IF(G677="LD50 (median)",1,IF(G677="LDLo (lowest)",0,IF(G677="LD",-1,"")))</f>
        <v>1</v>
      </c>
      <c r="F677" s="34" t="n">
        <f aca="false">IF(O677="🐀 Rat",1,IF(O677="🐭 Mouse",2,IF(O677="🐕 Dog",3,IF(O677="🐵 Monkey",5,IF(O677="🐈 Cat",4,IF(O677="🐇 Rabbit",6,IF(O677="🕊 Pigeon",7,IF(O677="🐹 Guinea Pig",8,IF(O677="🐔 Chicken",9,IF(O677="🐸 Frog",10,IF(O677="🍼 Mammal",10,0)))))))))))</f>
        <v>2</v>
      </c>
      <c r="G677" s="39" t="s">
        <v>47</v>
      </c>
      <c r="H677" s="39" t="s">
        <v>15</v>
      </c>
      <c r="I677" s="14" t="str">
        <f aca="false">IF(H677="IC",-0.3,"")</f>
        <v/>
      </c>
      <c r="J677" s="14" t="n">
        <f aca="false">IF(H677="IV",-0.2,"")</f>
        <v>-0.2</v>
      </c>
      <c r="K677" s="14" t="str">
        <f aca="false">IF(H677="IP",-0.1,"")</f>
        <v/>
      </c>
      <c r="L677" s="14" t="str">
        <f aca="false">IF(H677="IM",0.1,"")</f>
        <v/>
      </c>
      <c r="M677" s="14" t="str">
        <f aca="false">IF(H677="SC",0.2,"")</f>
        <v/>
      </c>
      <c r="N677" s="15" t="str">
        <f aca="false">IF(H677="???",0.2,"")</f>
        <v/>
      </c>
      <c r="O677" s="40" t="s">
        <v>22</v>
      </c>
      <c r="P677" s="17" t="str">
        <f aca="false">IF(SUM(Q677:AI677)&gt;0,"",IF(SUM(Q677:AI677)=0,IF(O677&gt;0,1,"")))</f>
        <v/>
      </c>
      <c r="Q677" s="16" t="n">
        <f aca="false">IF(O677="🐭 Mouse",2,"")</f>
        <v>2</v>
      </c>
      <c r="R677" s="16" t="str">
        <f aca="false">IF(O677="🕊 Pigeon",7,"")</f>
        <v/>
      </c>
      <c r="S677" s="16" t="str">
        <f aca="false">IF(O677="🐇 Rabbit",6,"")</f>
        <v/>
      </c>
      <c r="T677" s="16" t="str">
        <f aca="false">IF(O677="🍼 Mammal",16,"")</f>
        <v/>
      </c>
      <c r="U677" s="16" t="str">
        <f aca="false">IF(O677="🐀 Rat",1,"")</f>
        <v/>
      </c>
      <c r="V677" s="16" t="str">
        <f aca="false">IF(O677="🐕 Dog",3,"")</f>
        <v/>
      </c>
      <c r="W677" s="16" t="str">
        <f aca="false">IF(O677="🐹 Guinea Pig",8,"")</f>
        <v/>
      </c>
      <c r="X677" s="16" t="str">
        <f aca="false">IF(O677="🐔 Chicken",9,"")</f>
        <v/>
      </c>
      <c r="Y677" s="16" t="str">
        <f aca="false">IF(O677="🐵 Monkey",5,"")</f>
        <v/>
      </c>
      <c r="Z677" s="16" t="str">
        <f aca="false">IF(O677="🐸 Frog",10,"")</f>
        <v/>
      </c>
      <c r="AA677" s="16" t="str">
        <f aca="false">IF(O677="🐈 Cat",4,"")</f>
        <v/>
      </c>
      <c r="AB677" s="16" t="str">
        <f aca="false">IF(O677="Gecko",15,"")</f>
        <v/>
      </c>
      <c r="AC677" s="16" t="str">
        <f aca="false">IF(O677="Skink",14,"")</f>
        <v/>
      </c>
      <c r="AD677" s="16" t="str">
        <f aca="false">IF(O677="🐄 Cattle",17,"")</f>
        <v/>
      </c>
      <c r="AE677" s="16" t="str">
        <f aca="false">IF(O677="🐷 Pig",19,"")</f>
        <v/>
      </c>
      <c r="AF677" s="16" t="str">
        <f aca="false">IF(O677="Squirrel",11,"")</f>
        <v/>
      </c>
      <c r="AG677" s="16" t="str">
        <f aca="false">IF(O677="🐝 Honey Bee",20,"")</f>
        <v/>
      </c>
      <c r="AH677" s="16" t="str">
        <f aca="false">IF(O677="🦆 Duck",12,"")</f>
        <v/>
      </c>
      <c r="AI677" s="16" t="str">
        <f aca="false">IF(O677="🐦 Bird",13,"")</f>
        <v/>
      </c>
      <c r="AJ677" s="41" t="s">
        <v>747</v>
      </c>
      <c r="AK677" s="40" t="s">
        <v>748</v>
      </c>
      <c r="AL677" s="42" t="s">
        <v>50</v>
      </c>
      <c r="AM677" s="40" t="s">
        <v>51</v>
      </c>
      <c r="AN677" s="40"/>
    </row>
    <row r="678" customFormat="false" ht="30" hidden="false" customHeight="true" outlineLevel="0" collapsed="false">
      <c r="A678" s="38" t="s">
        <v>745</v>
      </c>
      <c r="B678" s="38" t="n">
        <v>60</v>
      </c>
      <c r="C678" s="32" t="n">
        <f aca="false">B678+IF(H678="IV",-0.2,IF(H678="IP",-0.1,IF(H678="IM",0.1,IF(H678="SC",0.2,IF(H678="IC (cerebral)",-0.3,0)))))</f>
        <v>59.8</v>
      </c>
      <c r="D678" s="33" t="n">
        <f aca="false">VALUE(MID(AJ678,1,FIND(" ",AJ678)))</f>
        <v>1.36</v>
      </c>
      <c r="E678" s="34" t="n">
        <f aca="false">IF(G678="LD50 (median)",1,IF(G678="LDLo (lowest)",0,IF(G678="LD",-1,"")))</f>
        <v>1</v>
      </c>
      <c r="F678" s="34" t="n">
        <f aca="false">IF(O678="🐀 Rat",1,IF(O678="🐭 Mouse",2,IF(O678="🐕 Dog",3,IF(O678="🐵 Monkey",5,IF(O678="🐈 Cat",4,IF(O678="🐇 Rabbit",6,IF(O678="🕊 Pigeon",7,IF(O678="🐹 Guinea Pig",8,IF(O678="🐔 Chicken",9,IF(O678="🐸 Frog",10,IF(O678="🍼 Mammal",10,0)))))))))))</f>
        <v>2</v>
      </c>
      <c r="G678" s="39" t="s">
        <v>47</v>
      </c>
      <c r="H678" s="39" t="s">
        <v>15</v>
      </c>
      <c r="I678" s="14" t="str">
        <f aca="false">IF(H678="IC",-0.3,"")</f>
        <v/>
      </c>
      <c r="J678" s="14" t="n">
        <f aca="false">IF(H678="IV",-0.2,"")</f>
        <v>-0.2</v>
      </c>
      <c r="K678" s="14" t="str">
        <f aca="false">IF(H678="IP",-0.1,"")</f>
        <v/>
      </c>
      <c r="L678" s="14" t="str">
        <f aca="false">IF(H678="IM",0.1,"")</f>
        <v/>
      </c>
      <c r="M678" s="14" t="str">
        <f aca="false">IF(H678="SC",0.2,"")</f>
        <v/>
      </c>
      <c r="N678" s="15" t="str">
        <f aca="false">IF(H678="???",0.2,"")</f>
        <v/>
      </c>
      <c r="O678" s="40" t="s">
        <v>22</v>
      </c>
      <c r="P678" s="17" t="str">
        <f aca="false">IF(SUM(Q678:AI678)&gt;0,"",IF(SUM(Q678:AI678)=0,IF(O678&gt;0,1,"")))</f>
        <v/>
      </c>
      <c r="Q678" s="16" t="n">
        <f aca="false">IF(O678="🐭 Mouse",2,"")</f>
        <v>2</v>
      </c>
      <c r="R678" s="16" t="str">
        <f aca="false">IF(O678="🕊 Pigeon",7,"")</f>
        <v/>
      </c>
      <c r="S678" s="16" t="str">
        <f aca="false">IF(O678="🐇 Rabbit",6,"")</f>
        <v/>
      </c>
      <c r="T678" s="16" t="str">
        <f aca="false">IF(O678="🍼 Mammal",16,"")</f>
        <v/>
      </c>
      <c r="U678" s="16" t="str">
        <f aca="false">IF(O678="🐀 Rat",1,"")</f>
        <v/>
      </c>
      <c r="V678" s="16" t="str">
        <f aca="false">IF(O678="🐕 Dog",3,"")</f>
        <v/>
      </c>
      <c r="W678" s="16" t="str">
        <f aca="false">IF(O678="🐹 Guinea Pig",8,"")</f>
        <v/>
      </c>
      <c r="X678" s="16" t="str">
        <f aca="false">IF(O678="🐔 Chicken",9,"")</f>
        <v/>
      </c>
      <c r="Y678" s="16" t="str">
        <f aca="false">IF(O678="🐵 Monkey",5,"")</f>
        <v/>
      </c>
      <c r="Z678" s="16" t="str">
        <f aca="false">IF(O678="🐸 Frog",10,"")</f>
        <v/>
      </c>
      <c r="AA678" s="16" t="str">
        <f aca="false">IF(O678="🐈 Cat",4,"")</f>
        <v/>
      </c>
      <c r="AB678" s="16" t="str">
        <f aca="false">IF(O678="Gecko",15,"")</f>
        <v/>
      </c>
      <c r="AC678" s="16" t="str">
        <f aca="false">IF(O678="Skink",14,"")</f>
        <v/>
      </c>
      <c r="AD678" s="16" t="str">
        <f aca="false">IF(O678="🐄 Cattle",17,"")</f>
        <v/>
      </c>
      <c r="AE678" s="16" t="str">
        <f aca="false">IF(O678="🐷 Pig",19,"")</f>
        <v/>
      </c>
      <c r="AF678" s="16" t="str">
        <f aca="false">IF(O678="Squirrel",11,"")</f>
        <v/>
      </c>
      <c r="AG678" s="16" t="str">
        <f aca="false">IF(O678="🐝 Honey Bee",20,"")</f>
        <v/>
      </c>
      <c r="AH678" s="16" t="str">
        <f aca="false">IF(O678="🦆 Duck",12,"")</f>
        <v/>
      </c>
      <c r="AI678" s="16" t="str">
        <f aca="false">IF(O678="🐦 Bird",13,"")</f>
        <v/>
      </c>
      <c r="AJ678" s="41" t="s">
        <v>749</v>
      </c>
      <c r="AK678" s="40"/>
      <c r="AL678" s="42" t="s">
        <v>343</v>
      </c>
      <c r="AM678" s="40" t="s">
        <v>59</v>
      </c>
      <c r="AN678" s="40"/>
    </row>
    <row r="679" customFormat="false" ht="30" hidden="false" customHeight="true" outlineLevel="0" collapsed="false">
      <c r="A679" s="38" t="s">
        <v>745</v>
      </c>
      <c r="B679" s="38" t="n">
        <v>60</v>
      </c>
      <c r="C679" s="32" t="n">
        <f aca="false">B679+IF(H679="IV",-0.2,IF(H679="IP",-0.1,IF(H679="IM",0.1,IF(H679="SC",0.2,IF(H679="IC (cerebral)",-0.3,0)))))</f>
        <v>59.9</v>
      </c>
      <c r="D679" s="33" t="n">
        <f aca="false">VALUE(MID(AJ679,1,FIND(" ",AJ679)))</f>
        <v>1.7</v>
      </c>
      <c r="E679" s="34" t="n">
        <f aca="false">IF(G679="LD50 (median)",1,IF(G679="LDLo (lowest)",0,IF(G679="LD",-1,"")))</f>
        <v>1</v>
      </c>
      <c r="F679" s="34" t="n">
        <f aca="false">IF(O679="🐀 Rat",1,IF(O679="🐭 Mouse",2,IF(O679="🐕 Dog",3,IF(O679="🐵 Monkey",5,IF(O679="🐈 Cat",4,IF(O679="🐇 Rabbit",6,IF(O679="🕊 Pigeon",7,IF(O679="🐹 Guinea Pig",8,IF(O679="🐔 Chicken",9,IF(O679="🐸 Frog",10,IF(O679="🍼 Mammal",10,0)))))))))))</f>
        <v>2</v>
      </c>
      <c r="G679" s="39" t="s">
        <v>47</v>
      </c>
      <c r="H679" s="39" t="s">
        <v>16</v>
      </c>
      <c r="I679" s="14" t="str">
        <f aca="false">IF(H679="IC",-0.3,"")</f>
        <v/>
      </c>
      <c r="J679" s="14" t="str">
        <f aca="false">IF(H679="IV",-0.2,"")</f>
        <v/>
      </c>
      <c r="K679" s="14" t="n">
        <f aca="false">IF(H679="IP",-0.1,"")</f>
        <v>-0.1</v>
      </c>
      <c r="L679" s="14" t="str">
        <f aca="false">IF(H679="IM",0.1,"")</f>
        <v/>
      </c>
      <c r="M679" s="14" t="str">
        <f aca="false">IF(H679="SC",0.2,"")</f>
        <v/>
      </c>
      <c r="N679" s="15" t="str">
        <f aca="false">IF(H679="???",0.2,"")</f>
        <v/>
      </c>
      <c r="O679" s="40" t="s">
        <v>22</v>
      </c>
      <c r="P679" s="17" t="str">
        <f aca="false">IF(SUM(Q679:AI679)&gt;0,"",IF(SUM(Q679:AI679)=0,IF(O679&gt;0,1,"")))</f>
        <v/>
      </c>
      <c r="Q679" s="16" t="n">
        <f aca="false">IF(O679="🐭 Mouse",2,"")</f>
        <v>2</v>
      </c>
      <c r="R679" s="16" t="str">
        <f aca="false">IF(O679="🕊 Pigeon",7,"")</f>
        <v/>
      </c>
      <c r="S679" s="16" t="str">
        <f aca="false">IF(O679="🐇 Rabbit",6,"")</f>
        <v/>
      </c>
      <c r="T679" s="16" t="str">
        <f aca="false">IF(O679="🍼 Mammal",16,"")</f>
        <v/>
      </c>
      <c r="U679" s="16" t="str">
        <f aca="false">IF(O679="🐀 Rat",1,"")</f>
        <v/>
      </c>
      <c r="V679" s="16" t="str">
        <f aca="false">IF(O679="🐕 Dog",3,"")</f>
        <v/>
      </c>
      <c r="W679" s="16" t="str">
        <f aca="false">IF(O679="🐹 Guinea Pig",8,"")</f>
        <v/>
      </c>
      <c r="X679" s="16" t="str">
        <f aca="false">IF(O679="🐔 Chicken",9,"")</f>
        <v/>
      </c>
      <c r="Y679" s="16" t="str">
        <f aca="false">IF(O679="🐵 Monkey",5,"")</f>
        <v/>
      </c>
      <c r="Z679" s="16" t="str">
        <f aca="false">IF(O679="🐸 Frog",10,"")</f>
        <v/>
      </c>
      <c r="AA679" s="16" t="str">
        <f aca="false">IF(O679="🐈 Cat",4,"")</f>
        <v/>
      </c>
      <c r="AB679" s="16" t="str">
        <f aca="false">IF(O679="Gecko",15,"")</f>
        <v/>
      </c>
      <c r="AC679" s="16" t="str">
        <f aca="false">IF(O679="Skink",14,"")</f>
        <v/>
      </c>
      <c r="AD679" s="16" t="str">
        <f aca="false">IF(O679="🐄 Cattle",17,"")</f>
        <v/>
      </c>
      <c r="AE679" s="16" t="str">
        <f aca="false">IF(O679="🐷 Pig",19,"")</f>
        <v/>
      </c>
      <c r="AF679" s="16" t="str">
        <f aca="false">IF(O679="Squirrel",11,"")</f>
        <v/>
      </c>
      <c r="AG679" s="16" t="str">
        <f aca="false">IF(O679="🐝 Honey Bee",20,"")</f>
        <v/>
      </c>
      <c r="AH679" s="16" t="str">
        <f aca="false">IF(O679="🦆 Duck",12,"")</f>
        <v/>
      </c>
      <c r="AI679" s="16" t="str">
        <f aca="false">IF(O679="🐦 Bird",13,"")</f>
        <v/>
      </c>
      <c r="AJ679" s="41" t="s">
        <v>646</v>
      </c>
      <c r="AK679" s="40" t="s">
        <v>750</v>
      </c>
      <c r="AL679" s="42" t="s">
        <v>50</v>
      </c>
      <c r="AM679" s="40" t="s">
        <v>51</v>
      </c>
      <c r="AN679" s="40"/>
    </row>
    <row r="680" customFormat="false" ht="15.75" hidden="false" customHeight="false" outlineLevel="0" collapsed="false">
      <c r="C680" s="32"/>
      <c r="D680" s="33"/>
      <c r="E680" s="34"/>
      <c r="F680" s="34"/>
      <c r="G680" s="0"/>
      <c r="H680" s="0"/>
      <c r="I680" s="14" t="str">
        <f aca="false">IF(H680="IC",-0.3,"")</f>
        <v/>
      </c>
      <c r="J680" s="14" t="str">
        <f aca="false">IF(H680="IV",-0.2,"")</f>
        <v/>
      </c>
      <c r="K680" s="14" t="str">
        <f aca="false">IF(H680="IP",-0.1,"")</f>
        <v/>
      </c>
      <c r="L680" s="14" t="str">
        <f aca="false">IF(H680="IM",0.1,"")</f>
        <v/>
      </c>
      <c r="M680" s="14" t="str">
        <f aca="false">IF(H680="SC",0.2,"")</f>
        <v/>
      </c>
      <c r="N680" s="15" t="str">
        <f aca="false">IF(H680="???",0.2,"")</f>
        <v/>
      </c>
      <c r="O680" s="0"/>
      <c r="P680" s="17" t="str">
        <f aca="false">IF(SUM(Q680:AI680)&gt;0,"",IF(SUM(Q680:AI680)=0,IF(O680&gt;0,1,"")))</f>
        <v/>
      </c>
      <c r="Q680" s="16" t="str">
        <f aca="false">IF(O680="🐭 Mouse",2,"")</f>
        <v/>
      </c>
      <c r="R680" s="16" t="str">
        <f aca="false">IF(O680="🕊 Pigeon",7,"")</f>
        <v/>
      </c>
      <c r="S680" s="16" t="str">
        <f aca="false">IF(O680="🐇 Rabbit",6,"")</f>
        <v/>
      </c>
      <c r="T680" s="16" t="str">
        <f aca="false">IF(O680="🍼 Mammal",16,"")</f>
        <v/>
      </c>
      <c r="U680" s="16" t="str">
        <f aca="false">IF(O680="🐀 Rat",1,"")</f>
        <v/>
      </c>
      <c r="V680" s="16" t="str">
        <f aca="false">IF(O680="🐕 Dog",3,"")</f>
        <v/>
      </c>
      <c r="W680" s="16" t="str">
        <f aca="false">IF(O680="🐹 Guinea Pig",8,"")</f>
        <v/>
      </c>
      <c r="X680" s="16" t="str">
        <f aca="false">IF(O680="🐔 Chicken",9,"")</f>
        <v/>
      </c>
      <c r="Y680" s="16" t="str">
        <f aca="false">IF(O680="🐵 Monkey",5,"")</f>
        <v/>
      </c>
      <c r="Z680" s="16" t="str">
        <f aca="false">IF(O680="🐸 Frog",10,"")</f>
        <v/>
      </c>
      <c r="AA680" s="16" t="str">
        <f aca="false">IF(O680="🐈 Cat",4,"")</f>
        <v/>
      </c>
      <c r="AB680" s="16" t="str">
        <f aca="false">IF(O680="Gecko",15,"")</f>
        <v/>
      </c>
      <c r="AC680" s="16" t="str">
        <f aca="false">IF(O680="Skink",14,"")</f>
        <v/>
      </c>
      <c r="AD680" s="16" t="str">
        <f aca="false">IF(O680="🐄 Cattle",17,"")</f>
        <v/>
      </c>
      <c r="AE680" s="16" t="str">
        <f aca="false">IF(O680="🐷 Pig",19,"")</f>
        <v/>
      </c>
      <c r="AF680" s="16" t="str">
        <f aca="false">IF(O680="Squirrel",11,"")</f>
        <v/>
      </c>
      <c r="AG680" s="16" t="str">
        <f aca="false">IF(O680="🐝 Honey Bee",20,"")</f>
        <v/>
      </c>
      <c r="AH680" s="16" t="str">
        <f aca="false">IF(O680="🦆 Duck",12,"")</f>
        <v/>
      </c>
      <c r="AI680" s="16" t="str">
        <f aca="false">IF(O680="🐦 Bird",13,"")</f>
        <v/>
      </c>
      <c r="AJ680" s="0"/>
      <c r="AK680" s="0"/>
      <c r="AL680" s="0"/>
      <c r="AM680" s="0"/>
      <c r="AN680" s="0"/>
    </row>
    <row r="681" customFormat="false" ht="30" hidden="false" customHeight="true" outlineLevel="0" collapsed="false">
      <c r="A681" s="38" t="s">
        <v>751</v>
      </c>
      <c r="B681" s="38" t="n">
        <v>61</v>
      </c>
      <c r="C681" s="32" t="n">
        <f aca="false">B681+IF(H681="IV",-0.2,IF(H681="IP",-0.1,IF(H681="IM",0.1,IF(H681="SC",0.2,IF(H681="IC (cerebral)",-0.3,0)))))</f>
        <v>61</v>
      </c>
      <c r="D681" s="33" t="n">
        <f aca="false">VALUE(MID(AJ681,1,FIND(" ",AJ681)))</f>
        <v>0.065</v>
      </c>
      <c r="E681" s="34" t="n">
        <f aca="false">IF(G681="LD50 (median)",1,IF(G681="LDLo (lowest)",0,IF(G681="LD",-1,"")))</f>
        <v>1</v>
      </c>
      <c r="F681" s="34" t="n">
        <f aca="false">IF(O681="🐀 Rat",1,IF(O681="🐭 Mouse",2,IF(O681="🐕 Dog",3,IF(O681="🐵 Monkey",5,IF(O681="🐈 Cat",4,IF(O681="🐇 Rabbit",6,IF(O681="🕊 Pigeon",7,IF(O681="🐹 Guinea Pig",8,IF(O681="🐔 Chicken",9,IF(O681="🐸 Frog",10,IF(O681="🍼 Mammal",10,0)))))))))))</f>
        <v>2</v>
      </c>
      <c r="G681" s="39" t="s">
        <v>47</v>
      </c>
      <c r="H681" s="39" t="s">
        <v>14</v>
      </c>
      <c r="I681" s="14" t="n">
        <f aca="false">IF(H681="IC",-0.3,"")</f>
        <v>-0.3</v>
      </c>
      <c r="J681" s="14" t="str">
        <f aca="false">IF(H681="IV",-0.2,"")</f>
        <v/>
      </c>
      <c r="K681" s="14" t="str">
        <f aca="false">IF(H681="IP",-0.1,"")</f>
        <v/>
      </c>
      <c r="L681" s="14" t="str">
        <f aca="false">IF(H681="IM",0.1,"")</f>
        <v/>
      </c>
      <c r="M681" s="14" t="str">
        <f aca="false">IF(H681="SC",0.2,"")</f>
        <v/>
      </c>
      <c r="N681" s="15" t="str">
        <f aca="false">IF(H681="???",0.2,"")</f>
        <v/>
      </c>
      <c r="O681" s="40" t="s">
        <v>22</v>
      </c>
      <c r="P681" s="17" t="str">
        <f aca="false">IF(SUM(Q681:AI681)&gt;0,"",IF(SUM(Q681:AI681)=0,IF(O681&gt;0,1,"")))</f>
        <v/>
      </c>
      <c r="Q681" s="16" t="n">
        <f aca="false">IF(O681="🐭 Mouse",2,"")</f>
        <v>2</v>
      </c>
      <c r="R681" s="16" t="str">
        <f aca="false">IF(O681="🕊 Pigeon",7,"")</f>
        <v/>
      </c>
      <c r="S681" s="16" t="str">
        <f aca="false">IF(O681="🐇 Rabbit",6,"")</f>
        <v/>
      </c>
      <c r="T681" s="16" t="str">
        <f aca="false">IF(O681="🍼 Mammal",16,"")</f>
        <v/>
      </c>
      <c r="U681" s="16" t="str">
        <f aca="false">IF(O681="🐀 Rat",1,"")</f>
        <v/>
      </c>
      <c r="V681" s="16" t="str">
        <f aca="false">IF(O681="🐕 Dog",3,"")</f>
        <v/>
      </c>
      <c r="W681" s="16" t="str">
        <f aca="false">IF(O681="🐹 Guinea Pig",8,"")</f>
        <v/>
      </c>
      <c r="X681" s="16" t="str">
        <f aca="false">IF(O681="🐔 Chicken",9,"")</f>
        <v/>
      </c>
      <c r="Y681" s="16" t="str">
        <f aca="false">IF(O681="🐵 Monkey",5,"")</f>
        <v/>
      </c>
      <c r="Z681" s="16" t="str">
        <f aca="false">IF(O681="🐸 Frog",10,"")</f>
        <v/>
      </c>
      <c r="AA681" s="16" t="str">
        <f aca="false">IF(O681="🐈 Cat",4,"")</f>
        <v/>
      </c>
      <c r="AB681" s="16" t="str">
        <f aca="false">IF(O681="Gecko",15,"")</f>
        <v/>
      </c>
      <c r="AC681" s="16" t="str">
        <f aca="false">IF(O681="Skink",14,"")</f>
        <v/>
      </c>
      <c r="AD681" s="16" t="str">
        <f aca="false">IF(O681="🐄 Cattle",17,"")</f>
        <v/>
      </c>
      <c r="AE681" s="16" t="str">
        <f aca="false">IF(O681="🐷 Pig",19,"")</f>
        <v/>
      </c>
      <c r="AF681" s="16" t="str">
        <f aca="false">IF(O681="Squirrel",11,"")</f>
        <v/>
      </c>
      <c r="AG681" s="16" t="str">
        <f aca="false">IF(O681="🐝 Honey Bee",20,"")</f>
        <v/>
      </c>
      <c r="AH681" s="16" t="str">
        <f aca="false">IF(O681="🦆 Duck",12,"")</f>
        <v/>
      </c>
      <c r="AI681" s="16" t="str">
        <f aca="false">IF(O681="🐦 Bird",13,"")</f>
        <v/>
      </c>
      <c r="AJ681" s="41" t="s">
        <v>752</v>
      </c>
      <c r="AK681" s="40" t="s">
        <v>78</v>
      </c>
      <c r="AL681" s="42" t="s">
        <v>50</v>
      </c>
      <c r="AM681" s="40" t="s">
        <v>51</v>
      </c>
      <c r="AN681" s="40"/>
    </row>
    <row r="682" customFormat="false" ht="30" hidden="false" customHeight="true" outlineLevel="0" collapsed="false">
      <c r="A682" s="38" t="s">
        <v>751</v>
      </c>
      <c r="B682" s="38" t="n">
        <v>61</v>
      </c>
      <c r="C682" s="32" t="n">
        <f aca="false">B682+IF(H682="IV",-0.2,IF(H682="IP",-0.1,IF(H682="IM",0.1,IF(H682="SC",0.2,IF(H682="IC (cerebral)",-0.3,0)))))</f>
        <v>60.8</v>
      </c>
      <c r="D682" s="33" t="n">
        <f aca="false">VALUE(MID(AJ682,1,FIND(" ",AJ682)))</f>
        <v>0.605</v>
      </c>
      <c r="E682" s="34" t="n">
        <f aca="false">IF(G682="LD50 (median)",1,IF(G682="LDLo (lowest)",0,IF(G682="LD",-1,"")))</f>
        <v>1</v>
      </c>
      <c r="F682" s="34" t="n">
        <f aca="false">IF(O682="🐀 Rat",1,IF(O682="🐭 Mouse",2,IF(O682="🐕 Dog",3,IF(O682="🐵 Monkey",5,IF(O682="🐈 Cat",4,IF(O682="🐇 Rabbit",6,IF(O682="🕊 Pigeon",7,IF(O682="🐹 Guinea Pig",8,IF(O682="🐔 Chicken",9,IF(O682="🐸 Frog",10,IF(O682="🍼 Mammal",10,0)))))))))))</f>
        <v>2</v>
      </c>
      <c r="G682" s="39" t="s">
        <v>47</v>
      </c>
      <c r="H682" s="39" t="s">
        <v>15</v>
      </c>
      <c r="I682" s="14" t="str">
        <f aca="false">IF(H682="IC",-0.3,"")</f>
        <v/>
      </c>
      <c r="J682" s="14" t="n">
        <f aca="false">IF(H682="IV",-0.2,"")</f>
        <v>-0.2</v>
      </c>
      <c r="K682" s="14" t="str">
        <f aca="false">IF(H682="IP",-0.1,"")</f>
        <v/>
      </c>
      <c r="L682" s="14" t="str">
        <f aca="false">IF(H682="IM",0.1,"")</f>
        <v/>
      </c>
      <c r="M682" s="14" t="str">
        <f aca="false">IF(H682="SC",0.2,"")</f>
        <v/>
      </c>
      <c r="N682" s="15" t="str">
        <f aca="false">IF(H682="???",0.2,"")</f>
        <v/>
      </c>
      <c r="O682" s="40" t="s">
        <v>22</v>
      </c>
      <c r="P682" s="17" t="str">
        <f aca="false">IF(SUM(Q682:AI682)&gt;0,"",IF(SUM(Q682:AI682)=0,IF(O682&gt;0,1,"")))</f>
        <v/>
      </c>
      <c r="Q682" s="16" t="n">
        <f aca="false">IF(O682="🐭 Mouse",2,"")</f>
        <v>2</v>
      </c>
      <c r="R682" s="16" t="str">
        <f aca="false">IF(O682="🕊 Pigeon",7,"")</f>
        <v/>
      </c>
      <c r="S682" s="16" t="str">
        <f aca="false">IF(O682="🐇 Rabbit",6,"")</f>
        <v/>
      </c>
      <c r="T682" s="16" t="str">
        <f aca="false">IF(O682="🍼 Mammal",16,"")</f>
        <v/>
      </c>
      <c r="U682" s="16" t="str">
        <f aca="false">IF(O682="🐀 Rat",1,"")</f>
        <v/>
      </c>
      <c r="V682" s="16" t="str">
        <f aca="false">IF(O682="🐕 Dog",3,"")</f>
        <v/>
      </c>
      <c r="W682" s="16" t="str">
        <f aca="false">IF(O682="🐹 Guinea Pig",8,"")</f>
        <v/>
      </c>
      <c r="X682" s="16" t="str">
        <f aca="false">IF(O682="🐔 Chicken",9,"")</f>
        <v/>
      </c>
      <c r="Y682" s="16" t="str">
        <f aca="false">IF(O682="🐵 Monkey",5,"")</f>
        <v/>
      </c>
      <c r="Z682" s="16" t="str">
        <f aca="false">IF(O682="🐸 Frog",10,"")</f>
        <v/>
      </c>
      <c r="AA682" s="16" t="str">
        <f aca="false">IF(O682="🐈 Cat",4,"")</f>
        <v/>
      </c>
      <c r="AB682" s="16" t="str">
        <f aca="false">IF(O682="Gecko",15,"")</f>
        <v/>
      </c>
      <c r="AC682" s="16" t="str">
        <f aca="false">IF(O682="Skink",14,"")</f>
        <v/>
      </c>
      <c r="AD682" s="16" t="str">
        <f aca="false">IF(O682="🐄 Cattle",17,"")</f>
        <v/>
      </c>
      <c r="AE682" s="16" t="str">
        <f aca="false">IF(O682="🐷 Pig",19,"")</f>
        <v/>
      </c>
      <c r="AF682" s="16" t="str">
        <f aca="false">IF(O682="Squirrel",11,"")</f>
        <v/>
      </c>
      <c r="AG682" s="16" t="str">
        <f aca="false">IF(O682="🐝 Honey Bee",20,"")</f>
        <v/>
      </c>
      <c r="AH682" s="16" t="str">
        <f aca="false">IF(O682="🦆 Duck",12,"")</f>
        <v/>
      </c>
      <c r="AI682" s="16" t="str">
        <f aca="false">IF(O682="🐦 Bird",13,"")</f>
        <v/>
      </c>
      <c r="AJ682" s="41" t="s">
        <v>753</v>
      </c>
      <c r="AK682" s="40" t="s">
        <v>78</v>
      </c>
      <c r="AL682" s="42" t="s">
        <v>50</v>
      </c>
      <c r="AM682" s="40" t="s">
        <v>51</v>
      </c>
      <c r="AN682" s="40"/>
    </row>
    <row r="683" customFormat="false" ht="30" hidden="false" customHeight="true" outlineLevel="0" collapsed="false">
      <c r="A683" s="38" t="s">
        <v>751</v>
      </c>
      <c r="B683" s="38" t="n">
        <v>61</v>
      </c>
      <c r="C683" s="32" t="n">
        <f aca="false">B683+IF(H683="IV",-0.2,IF(H683="IP",-0.1,IF(H683="IM",0.1,IF(H683="SC",0.2,IF(H683="IC (cerebral)",-0.3,0)))))</f>
        <v>60.9</v>
      </c>
      <c r="D683" s="33" t="n">
        <f aca="false">VALUE(MID(AJ683,1,FIND(" ",AJ683)))</f>
        <v>1.51</v>
      </c>
      <c r="E683" s="34" t="n">
        <f aca="false">IF(G683="LD50 (median)",1,IF(G683="LDLo (lowest)",0,IF(G683="LD",-1,"")))</f>
        <v>1</v>
      </c>
      <c r="F683" s="34" t="n">
        <f aca="false">IF(O683="🐀 Rat",1,IF(O683="🐭 Mouse",2,IF(O683="🐕 Dog",3,IF(O683="🐵 Monkey",5,IF(O683="🐈 Cat",4,IF(O683="🐇 Rabbit",6,IF(O683="🕊 Pigeon",7,IF(O683="🐹 Guinea Pig",8,IF(O683="🐔 Chicken",9,IF(O683="🐸 Frog",10,IF(O683="🍼 Mammal",10,0)))))))))))</f>
        <v>2</v>
      </c>
      <c r="G683" s="39" t="s">
        <v>47</v>
      </c>
      <c r="H683" s="39" t="s">
        <v>16</v>
      </c>
      <c r="I683" s="14" t="str">
        <f aca="false">IF(H683="IC",-0.3,"")</f>
        <v/>
      </c>
      <c r="J683" s="14" t="str">
        <f aca="false">IF(H683="IV",-0.2,"")</f>
        <v/>
      </c>
      <c r="K683" s="14" t="n">
        <f aca="false">IF(H683="IP",-0.1,"")</f>
        <v>-0.1</v>
      </c>
      <c r="L683" s="14" t="str">
        <f aca="false">IF(H683="IM",0.1,"")</f>
        <v/>
      </c>
      <c r="M683" s="14" t="str">
        <f aca="false">IF(H683="SC",0.2,"")</f>
        <v/>
      </c>
      <c r="N683" s="15" t="str">
        <f aca="false">IF(H683="???",0.2,"")</f>
        <v/>
      </c>
      <c r="O683" s="40" t="s">
        <v>22</v>
      </c>
      <c r="P683" s="17" t="str">
        <f aca="false">IF(SUM(Q683:AI683)&gt;0,"",IF(SUM(Q683:AI683)=0,IF(O683&gt;0,1,"")))</f>
        <v/>
      </c>
      <c r="Q683" s="16" t="n">
        <f aca="false">IF(O683="🐭 Mouse",2,"")</f>
        <v>2</v>
      </c>
      <c r="R683" s="16" t="str">
        <f aca="false">IF(O683="🕊 Pigeon",7,"")</f>
        <v/>
      </c>
      <c r="S683" s="16" t="str">
        <f aca="false">IF(O683="🐇 Rabbit",6,"")</f>
        <v/>
      </c>
      <c r="T683" s="16" t="str">
        <f aca="false">IF(O683="🍼 Mammal",16,"")</f>
        <v/>
      </c>
      <c r="U683" s="16" t="str">
        <f aca="false">IF(O683="🐀 Rat",1,"")</f>
        <v/>
      </c>
      <c r="V683" s="16" t="str">
        <f aca="false">IF(O683="🐕 Dog",3,"")</f>
        <v/>
      </c>
      <c r="W683" s="16" t="str">
        <f aca="false">IF(O683="🐹 Guinea Pig",8,"")</f>
        <v/>
      </c>
      <c r="X683" s="16" t="str">
        <f aca="false">IF(O683="🐔 Chicken",9,"")</f>
        <v/>
      </c>
      <c r="Y683" s="16" t="str">
        <f aca="false">IF(O683="🐵 Monkey",5,"")</f>
        <v/>
      </c>
      <c r="Z683" s="16" t="str">
        <f aca="false">IF(O683="🐸 Frog",10,"")</f>
        <v/>
      </c>
      <c r="AA683" s="16" t="str">
        <f aca="false">IF(O683="🐈 Cat",4,"")</f>
        <v/>
      </c>
      <c r="AB683" s="16" t="str">
        <f aca="false">IF(O683="Gecko",15,"")</f>
        <v/>
      </c>
      <c r="AC683" s="16" t="str">
        <f aca="false">IF(O683="Skink",14,"")</f>
        <v/>
      </c>
      <c r="AD683" s="16" t="str">
        <f aca="false">IF(O683="🐄 Cattle",17,"")</f>
        <v/>
      </c>
      <c r="AE683" s="16" t="str">
        <f aca="false">IF(O683="🐷 Pig",19,"")</f>
        <v/>
      </c>
      <c r="AF683" s="16" t="str">
        <f aca="false">IF(O683="Squirrel",11,"")</f>
        <v/>
      </c>
      <c r="AG683" s="16" t="str">
        <f aca="false">IF(O683="🐝 Honey Bee",20,"")</f>
        <v/>
      </c>
      <c r="AH683" s="16" t="str">
        <f aca="false">IF(O683="🦆 Duck",12,"")</f>
        <v/>
      </c>
      <c r="AI683" s="16" t="str">
        <f aca="false">IF(O683="🐦 Bird",13,"")</f>
        <v/>
      </c>
      <c r="AJ683" s="41" t="s">
        <v>754</v>
      </c>
      <c r="AK683" s="40" t="s">
        <v>484</v>
      </c>
      <c r="AL683" s="42" t="s">
        <v>50</v>
      </c>
      <c r="AM683" s="40" t="s">
        <v>51</v>
      </c>
      <c r="AN683" s="40"/>
    </row>
    <row r="684" customFormat="false" ht="30" hidden="false" customHeight="true" outlineLevel="0" collapsed="false">
      <c r="A684" s="38" t="s">
        <v>751</v>
      </c>
      <c r="B684" s="38" t="n">
        <v>61</v>
      </c>
      <c r="C684" s="32" t="n">
        <f aca="false">B684+IF(H684="IV",-0.2,IF(H684="IP",-0.1,IF(H684="IM",0.1,IF(H684="SC",0.2,IF(H684="IC (cerebral)",-0.3,0)))))</f>
        <v>60.9</v>
      </c>
      <c r="D684" s="33" t="n">
        <f aca="false">VALUE(MID(AJ684,1,FIND(" ",AJ684)))</f>
        <v>2.75</v>
      </c>
      <c r="E684" s="34" t="n">
        <f aca="false">IF(G684="LD50 (median)",1,IF(G684="LDLo (lowest)",0,IF(G684="LD",-1,"")))</f>
        <v>1</v>
      </c>
      <c r="F684" s="34" t="n">
        <f aca="false">IF(O684="🐀 Rat",1,IF(O684="🐭 Mouse",2,IF(O684="🐕 Dog",3,IF(O684="🐵 Monkey",5,IF(O684="🐈 Cat",4,IF(O684="🐇 Rabbit",6,IF(O684="🕊 Pigeon",7,IF(O684="🐹 Guinea Pig",8,IF(O684="🐔 Chicken",9,IF(O684="🐸 Frog",10,IF(O684="🍼 Mammal",10,0)))))))))))</f>
        <v>2</v>
      </c>
      <c r="G684" s="39" t="s">
        <v>47</v>
      </c>
      <c r="H684" s="39" t="s">
        <v>16</v>
      </c>
      <c r="I684" s="14" t="str">
        <f aca="false">IF(H684="IC",-0.3,"")</f>
        <v/>
      </c>
      <c r="J684" s="14" t="str">
        <f aca="false">IF(H684="IV",-0.2,"")</f>
        <v/>
      </c>
      <c r="K684" s="14" t="n">
        <f aca="false">IF(H684="IP",-0.1,"")</f>
        <v>-0.1</v>
      </c>
      <c r="L684" s="14" t="str">
        <f aca="false">IF(H684="IM",0.1,"")</f>
        <v/>
      </c>
      <c r="M684" s="14" t="str">
        <f aca="false">IF(H684="SC",0.2,"")</f>
        <v/>
      </c>
      <c r="N684" s="15" t="str">
        <f aca="false">IF(H684="???",0.2,"")</f>
        <v/>
      </c>
      <c r="O684" s="40" t="s">
        <v>22</v>
      </c>
      <c r="P684" s="17" t="str">
        <f aca="false">IF(SUM(Q684:AI684)&gt;0,"",IF(SUM(Q684:AI684)=0,IF(O684&gt;0,1,"")))</f>
        <v/>
      </c>
      <c r="Q684" s="16" t="n">
        <f aca="false">IF(O684="🐭 Mouse",2,"")</f>
        <v>2</v>
      </c>
      <c r="R684" s="16" t="str">
        <f aca="false">IF(O684="🕊 Pigeon",7,"")</f>
        <v/>
      </c>
      <c r="S684" s="16" t="str">
        <f aca="false">IF(O684="🐇 Rabbit",6,"")</f>
        <v/>
      </c>
      <c r="T684" s="16" t="str">
        <f aca="false">IF(O684="🍼 Mammal",16,"")</f>
        <v/>
      </c>
      <c r="U684" s="16" t="str">
        <f aca="false">IF(O684="🐀 Rat",1,"")</f>
        <v/>
      </c>
      <c r="V684" s="16" t="str">
        <f aca="false">IF(O684="🐕 Dog",3,"")</f>
        <v/>
      </c>
      <c r="W684" s="16" t="str">
        <f aca="false">IF(O684="🐹 Guinea Pig",8,"")</f>
        <v/>
      </c>
      <c r="X684" s="16" t="str">
        <f aca="false">IF(O684="🐔 Chicken",9,"")</f>
        <v/>
      </c>
      <c r="Y684" s="16" t="str">
        <f aca="false">IF(O684="🐵 Monkey",5,"")</f>
        <v/>
      </c>
      <c r="Z684" s="16" t="str">
        <f aca="false">IF(O684="🐸 Frog",10,"")</f>
        <v/>
      </c>
      <c r="AA684" s="16" t="str">
        <f aca="false">IF(O684="🐈 Cat",4,"")</f>
        <v/>
      </c>
      <c r="AB684" s="16" t="str">
        <f aca="false">IF(O684="Gecko",15,"")</f>
        <v/>
      </c>
      <c r="AC684" s="16" t="str">
        <f aca="false">IF(O684="Skink",14,"")</f>
        <v/>
      </c>
      <c r="AD684" s="16" t="str">
        <f aca="false">IF(O684="🐄 Cattle",17,"")</f>
        <v/>
      </c>
      <c r="AE684" s="16" t="str">
        <f aca="false">IF(O684="🐷 Pig",19,"")</f>
        <v/>
      </c>
      <c r="AF684" s="16" t="str">
        <f aca="false">IF(O684="Squirrel",11,"")</f>
        <v/>
      </c>
      <c r="AG684" s="16" t="str">
        <f aca="false">IF(O684="🐝 Honey Bee",20,"")</f>
        <v/>
      </c>
      <c r="AH684" s="16" t="str">
        <f aca="false">IF(O684="🦆 Duck",12,"")</f>
        <v/>
      </c>
      <c r="AI684" s="16" t="str">
        <f aca="false">IF(O684="🐦 Bird",13,"")</f>
        <v/>
      </c>
      <c r="AJ684" s="41" t="s">
        <v>755</v>
      </c>
      <c r="AK684" s="40" t="s">
        <v>484</v>
      </c>
      <c r="AL684" s="42" t="s">
        <v>50</v>
      </c>
      <c r="AM684" s="40" t="s">
        <v>51</v>
      </c>
      <c r="AN684" s="40"/>
    </row>
    <row r="685" customFormat="false" ht="30" hidden="false" customHeight="true" outlineLevel="0" collapsed="false">
      <c r="A685" s="38" t="s">
        <v>751</v>
      </c>
      <c r="B685" s="38" t="n">
        <v>61</v>
      </c>
      <c r="C685" s="32" t="n">
        <f aca="false">B685+IF(H685="IV",-0.2,IF(H685="IP",-0.1,IF(H685="IM",0.1,IF(H685="SC",0.2,IF(H685="IC (cerebral)",-0.3,0)))))</f>
        <v>61.2</v>
      </c>
      <c r="D685" s="33" t="n">
        <f aca="false">VALUE(MID(AJ685,1,FIND(" ",AJ685)))</f>
        <v>8.42</v>
      </c>
      <c r="E685" s="34" t="n">
        <f aca="false">IF(G685="LD50 (median)",1,IF(G685="LDLo (lowest)",0,IF(G685="LD",-1,"")))</f>
        <v>1</v>
      </c>
      <c r="F685" s="34" t="n">
        <f aca="false">IF(O685="🐀 Rat",1,IF(O685="🐭 Mouse",2,IF(O685="🐕 Dog",3,IF(O685="🐵 Monkey",5,IF(O685="🐈 Cat",4,IF(O685="🐇 Rabbit",6,IF(O685="🕊 Pigeon",7,IF(O685="🐹 Guinea Pig",8,IF(O685="🐔 Chicken",9,IF(O685="🐸 Frog",10,IF(O685="🍼 Mammal",10,0)))))))))))</f>
        <v>2</v>
      </c>
      <c r="G685" s="39" t="s">
        <v>47</v>
      </c>
      <c r="H685" s="39" t="s">
        <v>18</v>
      </c>
      <c r="I685" s="14" t="str">
        <f aca="false">IF(H685="IC",-0.3,"")</f>
        <v/>
      </c>
      <c r="J685" s="14" t="str">
        <f aca="false">IF(H685="IV",-0.2,"")</f>
        <v/>
      </c>
      <c r="K685" s="14" t="str">
        <f aca="false">IF(H685="IP",-0.1,"")</f>
        <v/>
      </c>
      <c r="L685" s="14" t="str">
        <f aca="false">IF(H685="IM",0.1,"")</f>
        <v/>
      </c>
      <c r="M685" s="14" t="n">
        <f aca="false">IF(H685="SC",0.2,"")</f>
        <v>0.2</v>
      </c>
      <c r="N685" s="15" t="str">
        <f aca="false">IF(H685="???",0.2,"")</f>
        <v/>
      </c>
      <c r="O685" s="40" t="s">
        <v>22</v>
      </c>
      <c r="P685" s="17" t="str">
        <f aca="false">IF(SUM(Q685:AI685)&gt;0,"",IF(SUM(Q685:AI685)=0,IF(O685&gt;0,1,"")))</f>
        <v/>
      </c>
      <c r="Q685" s="16" t="n">
        <f aca="false">IF(O685="🐭 Mouse",2,"")</f>
        <v>2</v>
      </c>
      <c r="R685" s="16" t="str">
        <f aca="false">IF(O685="🕊 Pigeon",7,"")</f>
        <v/>
      </c>
      <c r="S685" s="16" t="str">
        <f aca="false">IF(O685="🐇 Rabbit",6,"")</f>
        <v/>
      </c>
      <c r="T685" s="16" t="str">
        <f aca="false">IF(O685="🍼 Mammal",16,"")</f>
        <v/>
      </c>
      <c r="U685" s="16" t="str">
        <f aca="false">IF(O685="🐀 Rat",1,"")</f>
        <v/>
      </c>
      <c r="V685" s="16" t="str">
        <f aca="false">IF(O685="🐕 Dog",3,"")</f>
        <v/>
      </c>
      <c r="W685" s="16" t="str">
        <f aca="false">IF(O685="🐹 Guinea Pig",8,"")</f>
        <v/>
      </c>
      <c r="X685" s="16" t="str">
        <f aca="false">IF(O685="🐔 Chicken",9,"")</f>
        <v/>
      </c>
      <c r="Y685" s="16" t="str">
        <f aca="false">IF(O685="🐵 Monkey",5,"")</f>
        <v/>
      </c>
      <c r="Z685" s="16" t="str">
        <f aca="false">IF(O685="🐸 Frog",10,"")</f>
        <v/>
      </c>
      <c r="AA685" s="16" t="str">
        <f aca="false">IF(O685="🐈 Cat",4,"")</f>
        <v/>
      </c>
      <c r="AB685" s="16" t="str">
        <f aca="false">IF(O685="Gecko",15,"")</f>
        <v/>
      </c>
      <c r="AC685" s="16" t="str">
        <f aca="false">IF(O685="Skink",14,"")</f>
        <v/>
      </c>
      <c r="AD685" s="16" t="str">
        <f aca="false">IF(O685="🐄 Cattle",17,"")</f>
        <v/>
      </c>
      <c r="AE685" s="16" t="str">
        <f aca="false">IF(O685="🐷 Pig",19,"")</f>
        <v/>
      </c>
      <c r="AF685" s="16" t="str">
        <f aca="false">IF(O685="Squirrel",11,"")</f>
        <v/>
      </c>
      <c r="AG685" s="16" t="str">
        <f aca="false">IF(O685="🐝 Honey Bee",20,"")</f>
        <v/>
      </c>
      <c r="AH685" s="16" t="str">
        <f aca="false">IF(O685="🦆 Duck",12,"")</f>
        <v/>
      </c>
      <c r="AI685" s="16" t="str">
        <f aca="false">IF(O685="🐦 Bird",13,"")</f>
        <v/>
      </c>
      <c r="AJ685" s="41" t="s">
        <v>756</v>
      </c>
      <c r="AK685" s="40" t="s">
        <v>294</v>
      </c>
      <c r="AL685" s="42" t="s">
        <v>50</v>
      </c>
      <c r="AM685" s="40" t="s">
        <v>51</v>
      </c>
      <c r="AN685" s="40"/>
    </row>
    <row r="686" customFormat="false" ht="15.75" hidden="false" customHeight="false" outlineLevel="0" collapsed="false">
      <c r="C686" s="32"/>
      <c r="D686" s="33"/>
      <c r="E686" s="34"/>
      <c r="F686" s="34"/>
      <c r="G686" s="0"/>
      <c r="H686" s="0"/>
      <c r="I686" s="14" t="str">
        <f aca="false">IF(H686="IC",-0.3,"")</f>
        <v/>
      </c>
      <c r="J686" s="14" t="str">
        <f aca="false">IF(H686="IV",-0.2,"")</f>
        <v/>
      </c>
      <c r="K686" s="14" t="str">
        <f aca="false">IF(H686="IP",-0.1,"")</f>
        <v/>
      </c>
      <c r="L686" s="14" t="str">
        <f aca="false">IF(H686="IM",0.1,"")</f>
        <v/>
      </c>
      <c r="M686" s="14" t="str">
        <f aca="false">IF(H686="SC",0.2,"")</f>
        <v/>
      </c>
      <c r="N686" s="15" t="str">
        <f aca="false">IF(H686="???",0.2,"")</f>
        <v/>
      </c>
      <c r="O686" s="0"/>
      <c r="P686" s="17" t="str">
        <f aca="false">IF(SUM(Q686:AI686)&gt;0,"",IF(SUM(Q686:AI686)=0,IF(O686&gt;0,1,"")))</f>
        <v/>
      </c>
      <c r="Q686" s="16" t="str">
        <f aca="false">IF(O686="🐭 Mouse",2,"")</f>
        <v/>
      </c>
      <c r="R686" s="16" t="str">
        <f aca="false">IF(O686="🕊 Pigeon",7,"")</f>
        <v/>
      </c>
      <c r="S686" s="16" t="str">
        <f aca="false">IF(O686="🐇 Rabbit",6,"")</f>
        <v/>
      </c>
      <c r="T686" s="16" t="str">
        <f aca="false">IF(O686="🍼 Mammal",16,"")</f>
        <v/>
      </c>
      <c r="U686" s="16" t="str">
        <f aca="false">IF(O686="🐀 Rat",1,"")</f>
        <v/>
      </c>
      <c r="V686" s="16" t="str">
        <f aca="false">IF(O686="🐕 Dog",3,"")</f>
        <v/>
      </c>
      <c r="W686" s="16" t="str">
        <f aca="false">IF(O686="🐹 Guinea Pig",8,"")</f>
        <v/>
      </c>
      <c r="X686" s="16" t="str">
        <f aca="false">IF(O686="🐔 Chicken",9,"")</f>
        <v/>
      </c>
      <c r="Y686" s="16" t="str">
        <f aca="false">IF(O686="🐵 Monkey",5,"")</f>
        <v/>
      </c>
      <c r="Z686" s="16" t="str">
        <f aca="false">IF(O686="🐸 Frog",10,"")</f>
        <v/>
      </c>
      <c r="AA686" s="16" t="str">
        <f aca="false">IF(O686="🐈 Cat",4,"")</f>
        <v/>
      </c>
      <c r="AB686" s="16" t="str">
        <f aca="false">IF(O686="Gecko",15,"")</f>
        <v/>
      </c>
      <c r="AC686" s="16" t="str">
        <f aca="false">IF(O686="Skink",14,"")</f>
        <v/>
      </c>
      <c r="AD686" s="16" t="str">
        <f aca="false">IF(O686="🐄 Cattle",17,"")</f>
        <v/>
      </c>
      <c r="AE686" s="16" t="str">
        <f aca="false">IF(O686="🐷 Pig",19,"")</f>
        <v/>
      </c>
      <c r="AF686" s="16" t="str">
        <f aca="false">IF(O686="Squirrel",11,"")</f>
        <v/>
      </c>
      <c r="AG686" s="16" t="str">
        <f aca="false">IF(O686="🐝 Honey Bee",20,"")</f>
        <v/>
      </c>
      <c r="AH686" s="16" t="str">
        <f aca="false">IF(O686="🦆 Duck",12,"")</f>
        <v/>
      </c>
      <c r="AI686" s="16" t="str">
        <f aca="false">IF(O686="🐦 Bird",13,"")</f>
        <v/>
      </c>
      <c r="AJ686" s="0"/>
      <c r="AK686" s="0"/>
      <c r="AL686" s="0"/>
      <c r="AM686" s="0"/>
      <c r="AN686" s="0"/>
    </row>
    <row r="687" customFormat="false" ht="15" hidden="false" customHeight="true" outlineLevel="0" collapsed="false">
      <c r="A687" s="38" t="s">
        <v>757</v>
      </c>
      <c r="B687" s="38" t="n">
        <v>62</v>
      </c>
      <c r="C687" s="32" t="n">
        <f aca="false">B687+IF(H687="IV",-0.2,IF(H687="IP",-0.1,IF(H687="IM",0.1,IF(H687="SC",0.2,IF(H687="IC (cerebral)",-0.3,0)))))</f>
        <v>61.8</v>
      </c>
      <c r="D687" s="33" t="n">
        <f aca="false">VALUE(MID(AJ687,1,FIND(" ",AJ687)))</f>
        <v>0.605</v>
      </c>
      <c r="E687" s="34" t="n">
        <f aca="false">IF(G687="LD50 (median)",1,IF(G687="LDLo (lowest)",0,IF(G687="LD",-1,"")))</f>
        <v>1</v>
      </c>
      <c r="F687" s="34" t="n">
        <f aca="false">IF(O687="🐀 Rat",1,IF(O687="🐭 Mouse",2,IF(O687="🐕 Dog",3,IF(O687="🐵 Monkey",5,IF(O687="🐈 Cat",4,IF(O687="🐇 Rabbit",6,IF(O687="🕊 Pigeon",7,IF(O687="🐹 Guinea Pig",8,IF(O687="🐔 Chicken",9,IF(O687="🐸 Frog",10,IF(O687="🍼 Mammal",10,0)))))))))))</f>
        <v>2</v>
      </c>
      <c r="G687" s="39" t="s">
        <v>47</v>
      </c>
      <c r="H687" s="39" t="s">
        <v>15</v>
      </c>
      <c r="I687" s="14" t="str">
        <f aca="false">IF(H687="IC",-0.3,"")</f>
        <v/>
      </c>
      <c r="J687" s="14" t="n">
        <f aca="false">IF(H687="IV",-0.2,"")</f>
        <v>-0.2</v>
      </c>
      <c r="K687" s="14" t="str">
        <f aca="false">IF(H687="IP",-0.1,"")</f>
        <v/>
      </c>
      <c r="L687" s="14" t="str">
        <f aca="false">IF(H687="IM",0.1,"")</f>
        <v/>
      </c>
      <c r="M687" s="14" t="str">
        <f aca="false">IF(H687="SC",0.2,"")</f>
        <v/>
      </c>
      <c r="N687" s="15" t="str">
        <f aca="false">IF(H687="???",0.2,"")</f>
        <v/>
      </c>
      <c r="O687" s="40" t="s">
        <v>22</v>
      </c>
      <c r="P687" s="17" t="str">
        <f aca="false">IF(SUM(Q687:AI687)&gt;0,"",IF(SUM(Q687:AI687)=0,IF(O687&gt;0,1,"")))</f>
        <v/>
      </c>
      <c r="Q687" s="16" t="n">
        <f aca="false">IF(O687="🐭 Mouse",2,"")</f>
        <v>2</v>
      </c>
      <c r="R687" s="16" t="str">
        <f aca="false">IF(O687="🕊 Pigeon",7,"")</f>
        <v/>
      </c>
      <c r="S687" s="16" t="str">
        <f aca="false">IF(O687="🐇 Rabbit",6,"")</f>
        <v/>
      </c>
      <c r="T687" s="16" t="str">
        <f aca="false">IF(O687="🍼 Mammal",16,"")</f>
        <v/>
      </c>
      <c r="U687" s="16" t="str">
        <f aca="false">IF(O687="🐀 Rat",1,"")</f>
        <v/>
      </c>
      <c r="V687" s="16" t="str">
        <f aca="false">IF(O687="🐕 Dog",3,"")</f>
        <v/>
      </c>
      <c r="W687" s="16" t="str">
        <f aca="false">IF(O687="🐹 Guinea Pig",8,"")</f>
        <v/>
      </c>
      <c r="X687" s="16" t="str">
        <f aca="false">IF(O687="🐔 Chicken",9,"")</f>
        <v/>
      </c>
      <c r="Y687" s="16" t="str">
        <f aca="false">IF(O687="🐵 Monkey",5,"")</f>
        <v/>
      </c>
      <c r="Z687" s="16" t="str">
        <f aca="false">IF(O687="🐸 Frog",10,"")</f>
        <v/>
      </c>
      <c r="AA687" s="16" t="str">
        <f aca="false">IF(O687="🐈 Cat",4,"")</f>
        <v/>
      </c>
      <c r="AB687" s="16" t="str">
        <f aca="false">IF(O687="Gecko",15,"")</f>
        <v/>
      </c>
      <c r="AC687" s="16" t="str">
        <f aca="false">IF(O687="Skink",14,"")</f>
        <v/>
      </c>
      <c r="AD687" s="16" t="str">
        <f aca="false">IF(O687="🐄 Cattle",17,"")</f>
        <v/>
      </c>
      <c r="AE687" s="16" t="str">
        <f aca="false">IF(O687="🐷 Pig",19,"")</f>
        <v/>
      </c>
      <c r="AF687" s="16" t="str">
        <f aca="false">IF(O687="Squirrel",11,"")</f>
        <v/>
      </c>
      <c r="AG687" s="16" t="str">
        <f aca="false">IF(O687="🐝 Honey Bee",20,"")</f>
        <v/>
      </c>
      <c r="AH687" s="16" t="str">
        <f aca="false">IF(O687="🦆 Duck",12,"")</f>
        <v/>
      </c>
      <c r="AI687" s="16" t="str">
        <f aca="false">IF(O687="🐦 Bird",13,"")</f>
        <v/>
      </c>
      <c r="AJ687" s="41" t="s">
        <v>753</v>
      </c>
      <c r="AK687" s="40" t="s">
        <v>576</v>
      </c>
      <c r="AL687" s="42" t="s">
        <v>50</v>
      </c>
      <c r="AM687" s="40" t="s">
        <v>51</v>
      </c>
      <c r="AN687" s="40"/>
    </row>
    <row r="688" customFormat="false" ht="30" hidden="false" customHeight="true" outlineLevel="0" collapsed="false">
      <c r="A688" s="38" t="s">
        <v>757</v>
      </c>
      <c r="B688" s="38" t="n">
        <v>62</v>
      </c>
      <c r="C688" s="32" t="n">
        <f aca="false">B688+IF(H688="IV",-0.2,IF(H688="IP",-0.1,IF(H688="IM",0.1,IF(H688="SC",0.2,IF(H688="IC (cerebral)",-0.3,0)))))</f>
        <v>61.8</v>
      </c>
      <c r="D688" s="33" t="n">
        <f aca="false">VALUE(MID(AJ688,1,FIND(" ",AJ688)))</f>
        <v>0.63</v>
      </c>
      <c r="E688" s="34" t="n">
        <f aca="false">IF(G688="LD50 (median)",1,IF(G688="LDLo (lowest)",0,IF(G688="LD",-1,"")))</f>
        <v>1</v>
      </c>
      <c r="F688" s="34" t="n">
        <f aca="false">IF(O688="🐀 Rat",1,IF(O688="🐭 Mouse",2,IF(O688="🐕 Dog",3,IF(O688="🐵 Monkey",5,IF(O688="🐈 Cat",4,IF(O688="🐇 Rabbit",6,IF(O688="🕊 Pigeon",7,IF(O688="🐹 Guinea Pig",8,IF(O688="🐔 Chicken",9,IF(O688="🐸 Frog",10,IF(O688="🍼 Mammal",10,0)))))))))))</f>
        <v>2</v>
      </c>
      <c r="G688" s="39" t="s">
        <v>47</v>
      </c>
      <c r="H688" s="39" t="s">
        <v>15</v>
      </c>
      <c r="I688" s="14" t="str">
        <f aca="false">IF(H688="IC",-0.3,"")</f>
        <v/>
      </c>
      <c r="J688" s="14" t="n">
        <f aca="false">IF(H688="IV",-0.2,"")</f>
        <v>-0.2</v>
      </c>
      <c r="K688" s="14" t="str">
        <f aca="false">IF(H688="IP",-0.1,"")</f>
        <v/>
      </c>
      <c r="L688" s="14" t="str">
        <f aca="false">IF(H688="IM",0.1,"")</f>
        <v/>
      </c>
      <c r="M688" s="14" t="str">
        <f aca="false">IF(H688="SC",0.2,"")</f>
        <v/>
      </c>
      <c r="N688" s="15" t="str">
        <f aca="false">IF(H688="???",0.2,"")</f>
        <v/>
      </c>
      <c r="O688" s="40" t="s">
        <v>22</v>
      </c>
      <c r="P688" s="17" t="str">
        <f aca="false">IF(SUM(Q688:AI688)&gt;0,"",IF(SUM(Q688:AI688)=0,IF(O688&gt;0,1,"")))</f>
        <v/>
      </c>
      <c r="Q688" s="16" t="n">
        <f aca="false">IF(O688="🐭 Mouse",2,"")</f>
        <v>2</v>
      </c>
      <c r="R688" s="16" t="str">
        <f aca="false">IF(O688="🕊 Pigeon",7,"")</f>
        <v/>
      </c>
      <c r="S688" s="16" t="str">
        <f aca="false">IF(O688="🐇 Rabbit",6,"")</f>
        <v/>
      </c>
      <c r="T688" s="16" t="str">
        <f aca="false">IF(O688="🍼 Mammal",16,"")</f>
        <v/>
      </c>
      <c r="U688" s="16" t="str">
        <f aca="false">IF(O688="🐀 Rat",1,"")</f>
        <v/>
      </c>
      <c r="V688" s="16" t="str">
        <f aca="false">IF(O688="🐕 Dog",3,"")</f>
        <v/>
      </c>
      <c r="W688" s="16" t="str">
        <f aca="false">IF(O688="🐹 Guinea Pig",8,"")</f>
        <v/>
      </c>
      <c r="X688" s="16" t="str">
        <f aca="false">IF(O688="🐔 Chicken",9,"")</f>
        <v/>
      </c>
      <c r="Y688" s="16" t="str">
        <f aca="false">IF(O688="🐵 Monkey",5,"")</f>
        <v/>
      </c>
      <c r="Z688" s="16" t="str">
        <f aca="false">IF(O688="🐸 Frog",10,"")</f>
        <v/>
      </c>
      <c r="AA688" s="16" t="str">
        <f aca="false">IF(O688="🐈 Cat",4,"")</f>
        <v/>
      </c>
      <c r="AB688" s="16" t="str">
        <f aca="false">IF(O688="Gecko",15,"")</f>
        <v/>
      </c>
      <c r="AC688" s="16" t="str">
        <f aca="false">IF(O688="Skink",14,"")</f>
        <v/>
      </c>
      <c r="AD688" s="16" t="str">
        <f aca="false">IF(O688="🐄 Cattle",17,"")</f>
        <v/>
      </c>
      <c r="AE688" s="16" t="str">
        <f aca="false">IF(O688="🐷 Pig",19,"")</f>
        <v/>
      </c>
      <c r="AF688" s="16" t="str">
        <f aca="false">IF(O688="Squirrel",11,"")</f>
        <v/>
      </c>
      <c r="AG688" s="16" t="str">
        <f aca="false">IF(O688="🐝 Honey Bee",20,"")</f>
        <v/>
      </c>
      <c r="AH688" s="16" t="str">
        <f aca="false">IF(O688="🦆 Duck",12,"")</f>
        <v/>
      </c>
      <c r="AI688" s="16" t="str">
        <f aca="false">IF(O688="🐦 Bird",13,"")</f>
        <v/>
      </c>
      <c r="AJ688" s="41" t="s">
        <v>758</v>
      </c>
      <c r="AK688" s="40"/>
      <c r="AL688" s="42" t="s">
        <v>105</v>
      </c>
      <c r="AM688" s="40" t="s">
        <v>59</v>
      </c>
      <c r="AN688" s="40" t="s">
        <v>759</v>
      </c>
    </row>
    <row r="689" customFormat="false" ht="30" hidden="false" customHeight="true" outlineLevel="0" collapsed="false">
      <c r="A689" s="38" t="s">
        <v>757</v>
      </c>
      <c r="B689" s="38" t="n">
        <v>62</v>
      </c>
      <c r="C689" s="32" t="n">
        <f aca="false">B689+IF(H689="IV",-0.2,IF(H689="IP",-0.1,IF(H689="IM",0.1,IF(H689="SC",0.2,IF(H689="IC (cerebral)",-0.3,0)))))</f>
        <v>61.9</v>
      </c>
      <c r="D689" s="33" t="n">
        <f aca="false">VALUE(MID(AJ689,1,FIND(" ",AJ689)))</f>
        <v>1.92</v>
      </c>
      <c r="E689" s="34" t="n">
        <f aca="false">IF(G689="LD50 (median)",1,IF(G689="LDLo (lowest)",0,IF(G689="LD",-1,"")))</f>
        <v>1</v>
      </c>
      <c r="F689" s="34" t="n">
        <f aca="false">IF(O689="🐀 Rat",1,IF(O689="🐭 Mouse",2,IF(O689="🐕 Dog",3,IF(O689="🐵 Monkey",5,IF(O689="🐈 Cat",4,IF(O689="🐇 Rabbit",6,IF(O689="🕊 Pigeon",7,IF(O689="🐹 Guinea Pig",8,IF(O689="🐔 Chicken",9,IF(O689="🐸 Frog",10,IF(O689="🍼 Mammal",10,0)))))))))))</f>
        <v>2</v>
      </c>
      <c r="G689" s="39" t="s">
        <v>47</v>
      </c>
      <c r="H689" s="39" t="s">
        <v>16</v>
      </c>
      <c r="I689" s="14" t="str">
        <f aca="false">IF(H689="IC",-0.3,"")</f>
        <v/>
      </c>
      <c r="J689" s="14" t="str">
        <f aca="false">IF(H689="IV",-0.2,"")</f>
        <v/>
      </c>
      <c r="K689" s="14" t="n">
        <f aca="false">IF(H689="IP",-0.1,"")</f>
        <v>-0.1</v>
      </c>
      <c r="L689" s="14" t="str">
        <f aca="false">IF(H689="IM",0.1,"")</f>
        <v/>
      </c>
      <c r="M689" s="14" t="str">
        <f aca="false">IF(H689="SC",0.2,"")</f>
        <v/>
      </c>
      <c r="N689" s="15" t="str">
        <f aca="false">IF(H689="???",0.2,"")</f>
        <v/>
      </c>
      <c r="O689" s="40" t="s">
        <v>22</v>
      </c>
      <c r="P689" s="17" t="str">
        <f aca="false">IF(SUM(Q689:AI689)&gt;0,"",IF(SUM(Q689:AI689)=0,IF(O689&gt;0,1,"")))</f>
        <v/>
      </c>
      <c r="Q689" s="16" t="n">
        <f aca="false">IF(O689="🐭 Mouse",2,"")</f>
        <v>2</v>
      </c>
      <c r="R689" s="16" t="str">
        <f aca="false">IF(O689="🕊 Pigeon",7,"")</f>
        <v/>
      </c>
      <c r="S689" s="16" t="str">
        <f aca="false">IF(O689="🐇 Rabbit",6,"")</f>
        <v/>
      </c>
      <c r="T689" s="16" t="str">
        <f aca="false">IF(O689="🍼 Mammal",16,"")</f>
        <v/>
      </c>
      <c r="U689" s="16" t="str">
        <f aca="false">IF(O689="🐀 Rat",1,"")</f>
        <v/>
      </c>
      <c r="V689" s="16" t="str">
        <f aca="false">IF(O689="🐕 Dog",3,"")</f>
        <v/>
      </c>
      <c r="W689" s="16" t="str">
        <f aca="false">IF(O689="🐹 Guinea Pig",8,"")</f>
        <v/>
      </c>
      <c r="X689" s="16" t="str">
        <f aca="false">IF(O689="🐔 Chicken",9,"")</f>
        <v/>
      </c>
      <c r="Y689" s="16" t="str">
        <f aca="false">IF(O689="🐵 Monkey",5,"")</f>
        <v/>
      </c>
      <c r="Z689" s="16" t="str">
        <f aca="false">IF(O689="🐸 Frog",10,"")</f>
        <v/>
      </c>
      <c r="AA689" s="16" t="str">
        <f aca="false">IF(O689="🐈 Cat",4,"")</f>
        <v/>
      </c>
      <c r="AB689" s="16" t="str">
        <f aca="false">IF(O689="Gecko",15,"")</f>
        <v/>
      </c>
      <c r="AC689" s="16" t="str">
        <f aca="false">IF(O689="Skink",14,"")</f>
        <v/>
      </c>
      <c r="AD689" s="16" t="str">
        <f aca="false">IF(O689="🐄 Cattle",17,"")</f>
        <v/>
      </c>
      <c r="AE689" s="16" t="str">
        <f aca="false">IF(O689="🐷 Pig",19,"")</f>
        <v/>
      </c>
      <c r="AF689" s="16" t="str">
        <f aca="false">IF(O689="Squirrel",11,"")</f>
        <v/>
      </c>
      <c r="AG689" s="16" t="str">
        <f aca="false">IF(O689="🐝 Honey Bee",20,"")</f>
        <v/>
      </c>
      <c r="AH689" s="16" t="str">
        <f aca="false">IF(O689="🦆 Duck",12,"")</f>
        <v/>
      </c>
      <c r="AI689" s="16" t="str">
        <f aca="false">IF(O689="🐦 Bird",13,"")</f>
        <v/>
      </c>
      <c r="AJ689" s="41" t="s">
        <v>760</v>
      </c>
      <c r="AK689" s="40" t="s">
        <v>576</v>
      </c>
      <c r="AL689" s="42" t="s">
        <v>50</v>
      </c>
      <c r="AM689" s="40" t="s">
        <v>51</v>
      </c>
      <c r="AN689" s="40"/>
    </row>
    <row r="690" customFormat="false" ht="30" hidden="false" customHeight="true" outlineLevel="0" collapsed="false">
      <c r="A690" s="38" t="s">
        <v>757</v>
      </c>
      <c r="B690" s="38" t="n">
        <v>62</v>
      </c>
      <c r="C690" s="32" t="n">
        <f aca="false">B690+IF(H690="IV",-0.2,IF(H690="IP",-0.1,IF(H690="IM",0.1,IF(H690="SC",0.2,IF(H690="IC (cerebral)",-0.3,0)))))</f>
        <v>62.2</v>
      </c>
      <c r="D690" s="33" t="n">
        <f aca="false">VALUE(MID(AJ690,1,FIND(" ",AJ690)))</f>
        <v>6.25</v>
      </c>
      <c r="E690" s="34" t="n">
        <f aca="false">IF(G690="LD50 (median)",1,IF(G690="LDLo (lowest)",0,IF(G690="LD",-1,"")))</f>
        <v>1</v>
      </c>
      <c r="F690" s="34" t="n">
        <f aca="false">IF(O690="🐀 Rat",1,IF(O690="🐭 Mouse",2,IF(O690="🐕 Dog",3,IF(O690="🐵 Monkey",5,IF(O690="🐈 Cat",4,IF(O690="🐇 Rabbit",6,IF(O690="🕊 Pigeon",7,IF(O690="🐹 Guinea Pig",8,IF(O690="🐔 Chicken",9,IF(O690="🐸 Frog",10,IF(O690="🍼 Mammal",10,0)))))))))))</f>
        <v>2</v>
      </c>
      <c r="G690" s="39" t="s">
        <v>47</v>
      </c>
      <c r="H690" s="39" t="s">
        <v>18</v>
      </c>
      <c r="I690" s="14" t="str">
        <f aca="false">IF(H690="IC",-0.3,"")</f>
        <v/>
      </c>
      <c r="J690" s="14" t="str">
        <f aca="false">IF(H690="IV",-0.2,"")</f>
        <v/>
      </c>
      <c r="K690" s="14" t="str">
        <f aca="false">IF(H690="IP",-0.1,"")</f>
        <v/>
      </c>
      <c r="L690" s="14" t="str">
        <f aca="false">IF(H690="IM",0.1,"")</f>
        <v/>
      </c>
      <c r="M690" s="14" t="n">
        <f aca="false">IF(H690="SC",0.2,"")</f>
        <v>0.2</v>
      </c>
      <c r="N690" s="15" t="str">
        <f aca="false">IF(H690="???",0.2,"")</f>
        <v/>
      </c>
      <c r="O690" s="40" t="s">
        <v>22</v>
      </c>
      <c r="P690" s="17" t="str">
        <f aca="false">IF(SUM(Q690:AI690)&gt;0,"",IF(SUM(Q690:AI690)=0,IF(O690&gt;0,1,"")))</f>
        <v/>
      </c>
      <c r="Q690" s="16" t="n">
        <f aca="false">IF(O690="🐭 Mouse",2,"")</f>
        <v>2</v>
      </c>
      <c r="R690" s="16" t="str">
        <f aca="false">IF(O690="🕊 Pigeon",7,"")</f>
        <v/>
      </c>
      <c r="S690" s="16" t="str">
        <f aca="false">IF(O690="🐇 Rabbit",6,"")</f>
        <v/>
      </c>
      <c r="T690" s="16" t="str">
        <f aca="false">IF(O690="🍼 Mammal",16,"")</f>
        <v/>
      </c>
      <c r="U690" s="16" t="str">
        <f aca="false">IF(O690="🐀 Rat",1,"")</f>
        <v/>
      </c>
      <c r="V690" s="16" t="str">
        <f aca="false">IF(O690="🐕 Dog",3,"")</f>
        <v/>
      </c>
      <c r="W690" s="16" t="str">
        <f aca="false">IF(O690="🐹 Guinea Pig",8,"")</f>
        <v/>
      </c>
      <c r="X690" s="16" t="str">
        <f aca="false">IF(O690="🐔 Chicken",9,"")</f>
        <v/>
      </c>
      <c r="Y690" s="16" t="str">
        <f aca="false">IF(O690="🐵 Monkey",5,"")</f>
        <v/>
      </c>
      <c r="Z690" s="16" t="str">
        <f aca="false">IF(O690="🐸 Frog",10,"")</f>
        <v/>
      </c>
      <c r="AA690" s="16" t="str">
        <f aca="false">IF(O690="🐈 Cat",4,"")</f>
        <v/>
      </c>
      <c r="AB690" s="16" t="str">
        <f aca="false">IF(O690="Gecko",15,"")</f>
        <v/>
      </c>
      <c r="AC690" s="16" t="str">
        <f aca="false">IF(O690="Skink",14,"")</f>
        <v/>
      </c>
      <c r="AD690" s="16" t="str">
        <f aca="false">IF(O690="🐄 Cattle",17,"")</f>
        <v/>
      </c>
      <c r="AE690" s="16" t="str">
        <f aca="false">IF(O690="🐷 Pig",19,"")</f>
        <v/>
      </c>
      <c r="AF690" s="16" t="str">
        <f aca="false">IF(O690="Squirrel",11,"")</f>
        <v/>
      </c>
      <c r="AG690" s="16" t="str">
        <f aca="false">IF(O690="🐝 Honey Bee",20,"")</f>
        <v/>
      </c>
      <c r="AH690" s="16" t="str">
        <f aca="false">IF(O690="🦆 Duck",12,"")</f>
        <v/>
      </c>
      <c r="AI690" s="16" t="str">
        <f aca="false">IF(O690="🐦 Bird",13,"")</f>
        <v/>
      </c>
      <c r="AJ690" s="41" t="s">
        <v>761</v>
      </c>
      <c r="AK690" s="40" t="s">
        <v>576</v>
      </c>
      <c r="AL690" s="42" t="s">
        <v>50</v>
      </c>
      <c r="AM690" s="40" t="s">
        <v>51</v>
      </c>
      <c r="AN690" s="40"/>
    </row>
    <row r="691" customFormat="false" ht="15.75" hidden="false" customHeight="false" outlineLevel="0" collapsed="false">
      <c r="C691" s="32"/>
      <c r="D691" s="33"/>
      <c r="E691" s="34"/>
      <c r="F691" s="34"/>
      <c r="G691" s="0"/>
      <c r="H691" s="0"/>
      <c r="I691" s="14" t="str">
        <f aca="false">IF(H691="IC",-0.3,"")</f>
        <v/>
      </c>
      <c r="J691" s="14" t="str">
        <f aca="false">IF(H691="IV",-0.2,"")</f>
        <v/>
      </c>
      <c r="K691" s="14" t="str">
        <f aca="false">IF(H691="IP",-0.1,"")</f>
        <v/>
      </c>
      <c r="L691" s="14" t="str">
        <f aca="false">IF(H691="IM",0.1,"")</f>
        <v/>
      </c>
      <c r="M691" s="14" t="str">
        <f aca="false">IF(H691="SC",0.2,"")</f>
        <v/>
      </c>
      <c r="N691" s="15" t="str">
        <f aca="false">IF(H691="???",0.2,"")</f>
        <v/>
      </c>
      <c r="O691" s="0"/>
      <c r="P691" s="17" t="str">
        <f aca="false">IF(SUM(Q691:AI691)&gt;0,"",IF(SUM(Q691:AI691)=0,IF(O691&gt;0,1,"")))</f>
        <v/>
      </c>
      <c r="Q691" s="16" t="str">
        <f aca="false">IF(O691="🐭 Mouse",2,"")</f>
        <v/>
      </c>
      <c r="R691" s="16" t="str">
        <f aca="false">IF(O691="🕊 Pigeon",7,"")</f>
        <v/>
      </c>
      <c r="S691" s="16" t="str">
        <f aca="false">IF(O691="🐇 Rabbit",6,"")</f>
        <v/>
      </c>
      <c r="T691" s="16" t="str">
        <f aca="false">IF(O691="🍼 Mammal",16,"")</f>
        <v/>
      </c>
      <c r="U691" s="16" t="str">
        <f aca="false">IF(O691="🐀 Rat",1,"")</f>
        <v/>
      </c>
      <c r="V691" s="16" t="str">
        <f aca="false">IF(O691="🐕 Dog",3,"")</f>
        <v/>
      </c>
      <c r="W691" s="16" t="str">
        <f aca="false">IF(O691="🐹 Guinea Pig",8,"")</f>
        <v/>
      </c>
      <c r="X691" s="16" t="str">
        <f aca="false">IF(O691="🐔 Chicken",9,"")</f>
        <v/>
      </c>
      <c r="Y691" s="16" t="str">
        <f aca="false">IF(O691="🐵 Monkey",5,"")</f>
        <v/>
      </c>
      <c r="Z691" s="16" t="str">
        <f aca="false">IF(O691="🐸 Frog",10,"")</f>
        <v/>
      </c>
      <c r="AA691" s="16" t="str">
        <f aca="false">IF(O691="🐈 Cat",4,"")</f>
        <v/>
      </c>
      <c r="AB691" s="16" t="str">
        <f aca="false">IF(O691="Gecko",15,"")</f>
        <v/>
      </c>
      <c r="AC691" s="16" t="str">
        <f aca="false">IF(O691="Skink",14,"")</f>
        <v/>
      </c>
      <c r="AD691" s="16" t="str">
        <f aca="false">IF(O691="🐄 Cattle",17,"")</f>
        <v/>
      </c>
      <c r="AE691" s="16" t="str">
        <f aca="false">IF(O691="🐷 Pig",19,"")</f>
        <v/>
      </c>
      <c r="AF691" s="16" t="str">
        <f aca="false">IF(O691="Squirrel",11,"")</f>
        <v/>
      </c>
      <c r="AG691" s="16" t="str">
        <f aca="false">IF(O691="🐝 Honey Bee",20,"")</f>
        <v/>
      </c>
      <c r="AH691" s="16" t="str">
        <f aca="false">IF(O691="🦆 Duck",12,"")</f>
        <v/>
      </c>
      <c r="AI691" s="16" t="str">
        <f aca="false">IF(O691="🐦 Bird",13,"")</f>
        <v/>
      </c>
      <c r="AJ691" s="0"/>
      <c r="AK691" s="0"/>
      <c r="AL691" s="0"/>
      <c r="AM691" s="0"/>
      <c r="AN691" s="0"/>
    </row>
    <row r="692" customFormat="false" ht="30" hidden="false" customHeight="true" outlineLevel="0" collapsed="false">
      <c r="A692" s="38" t="s">
        <v>762</v>
      </c>
      <c r="B692" s="38" t="n">
        <v>63</v>
      </c>
      <c r="C692" s="32" t="n">
        <f aca="false">B692+IF(H692="IV",-0.2,IF(H692="IP",-0.1,IF(H692="IM",0.1,IF(H692="SC",0.2,IF(H692="IC (cerebral)",-0.3,0)))))</f>
        <v>62.8</v>
      </c>
      <c r="D692" s="33" t="n">
        <f aca="false">VALUE(MID(AJ692,1,FIND(" ",AJ692)))</f>
        <v>0.604</v>
      </c>
      <c r="E692" s="34" t="n">
        <f aca="false">IF(G692="LD50 (median)",1,IF(G692="LDLo (lowest)",0,IF(G692="LD",-1,"")))</f>
        <v>1</v>
      </c>
      <c r="F692" s="34" t="n">
        <f aca="false">IF(O692="🐀 Rat",1,IF(O692="🐭 Mouse",2,IF(O692="🐕 Dog",3,IF(O692="🐵 Monkey",5,IF(O692="🐈 Cat",4,IF(O692="🐇 Rabbit",6,IF(O692="🕊 Pigeon",7,IF(O692="🐹 Guinea Pig",8,IF(O692="🐔 Chicken",9,IF(O692="🐸 Frog",10,IF(O692="🍼 Mammal",10,0)))))))))))</f>
        <v>2</v>
      </c>
      <c r="G692" s="39" t="s">
        <v>47</v>
      </c>
      <c r="H692" s="39" t="s">
        <v>15</v>
      </c>
      <c r="I692" s="14" t="str">
        <f aca="false">IF(H692="IC",-0.3,"")</f>
        <v/>
      </c>
      <c r="J692" s="14" t="n">
        <f aca="false">IF(H692="IV",-0.2,"")</f>
        <v>-0.2</v>
      </c>
      <c r="K692" s="14" t="str">
        <f aca="false">IF(H692="IP",-0.1,"")</f>
        <v/>
      </c>
      <c r="L692" s="14" t="str">
        <f aca="false">IF(H692="IM",0.1,"")</f>
        <v/>
      </c>
      <c r="M692" s="14" t="str">
        <f aca="false">IF(H692="SC",0.2,"")</f>
        <v/>
      </c>
      <c r="N692" s="15" t="str">
        <f aca="false">IF(H692="???",0.2,"")</f>
        <v/>
      </c>
      <c r="O692" s="40" t="s">
        <v>22</v>
      </c>
      <c r="P692" s="17" t="str">
        <f aca="false">IF(SUM(Q692:AI692)&gt;0,"",IF(SUM(Q692:AI692)=0,IF(O692&gt;0,1,"")))</f>
        <v/>
      </c>
      <c r="Q692" s="16" t="n">
        <f aca="false">IF(O692="🐭 Mouse",2,"")</f>
        <v>2</v>
      </c>
      <c r="R692" s="16" t="str">
        <f aca="false">IF(O692="🕊 Pigeon",7,"")</f>
        <v/>
      </c>
      <c r="S692" s="16" t="str">
        <f aca="false">IF(O692="🐇 Rabbit",6,"")</f>
        <v/>
      </c>
      <c r="T692" s="16" t="str">
        <f aca="false">IF(O692="🍼 Mammal",16,"")</f>
        <v/>
      </c>
      <c r="U692" s="16" t="str">
        <f aca="false">IF(O692="🐀 Rat",1,"")</f>
        <v/>
      </c>
      <c r="V692" s="16" t="str">
        <f aca="false">IF(O692="🐕 Dog",3,"")</f>
        <v/>
      </c>
      <c r="W692" s="16" t="str">
        <f aca="false">IF(O692="🐹 Guinea Pig",8,"")</f>
        <v/>
      </c>
      <c r="X692" s="16" t="str">
        <f aca="false">IF(O692="🐔 Chicken",9,"")</f>
        <v/>
      </c>
      <c r="Y692" s="16" t="str">
        <f aca="false">IF(O692="🐵 Monkey",5,"")</f>
        <v/>
      </c>
      <c r="Z692" s="16" t="str">
        <f aca="false">IF(O692="🐸 Frog",10,"")</f>
        <v/>
      </c>
      <c r="AA692" s="16" t="str">
        <f aca="false">IF(O692="🐈 Cat",4,"")</f>
        <v/>
      </c>
      <c r="AB692" s="16" t="str">
        <f aca="false">IF(O692="Gecko",15,"")</f>
        <v/>
      </c>
      <c r="AC692" s="16" t="str">
        <f aca="false">IF(O692="Skink",14,"")</f>
        <v/>
      </c>
      <c r="AD692" s="16" t="str">
        <f aca="false">IF(O692="🐄 Cattle",17,"")</f>
        <v/>
      </c>
      <c r="AE692" s="16" t="str">
        <f aca="false">IF(O692="🐷 Pig",19,"")</f>
        <v/>
      </c>
      <c r="AF692" s="16" t="str">
        <f aca="false">IF(O692="Squirrel",11,"")</f>
        <v/>
      </c>
      <c r="AG692" s="16" t="str">
        <f aca="false">IF(O692="🐝 Honey Bee",20,"")</f>
        <v/>
      </c>
      <c r="AH692" s="16" t="str">
        <f aca="false">IF(O692="🦆 Duck",12,"")</f>
        <v/>
      </c>
      <c r="AI692" s="16" t="str">
        <f aca="false">IF(O692="🐦 Bird",13,"")</f>
        <v/>
      </c>
      <c r="AJ692" s="41" t="s">
        <v>763</v>
      </c>
      <c r="AK692" s="40" t="s">
        <v>397</v>
      </c>
      <c r="AL692" s="42" t="s">
        <v>50</v>
      </c>
      <c r="AM692" s="40" t="s">
        <v>51</v>
      </c>
      <c r="AN692" s="40"/>
    </row>
    <row r="693" customFormat="false" ht="30" hidden="false" customHeight="true" outlineLevel="0" collapsed="false">
      <c r="A693" s="38" t="s">
        <v>762</v>
      </c>
      <c r="B693" s="38" t="n">
        <v>63</v>
      </c>
      <c r="C693" s="32" t="n">
        <f aca="false">B693+IF(H693="IV",-0.2,IF(H693="IP",-0.1,IF(H693="IM",0.1,IF(H693="SC",0.2,IF(H693="IC (cerebral)",-0.3,0)))))</f>
        <v>62.8</v>
      </c>
      <c r="D693" s="33" t="n">
        <f aca="false">VALUE(MID(AJ693,1,FIND(" ",AJ693)))</f>
        <v>0.83</v>
      </c>
      <c r="E693" s="34" t="n">
        <f aca="false">IF(G693="LD50 (median)",1,IF(G693="LDLo (lowest)",0,IF(G693="LD",-1,"")))</f>
        <v>1</v>
      </c>
      <c r="F693" s="34" t="n">
        <f aca="false">IF(O693="🐀 Rat",1,IF(O693="🐭 Mouse",2,IF(O693="🐕 Dog",3,IF(O693="🐵 Monkey",5,IF(O693="🐈 Cat",4,IF(O693="🐇 Rabbit",6,IF(O693="🕊 Pigeon",7,IF(O693="🐹 Guinea Pig",8,IF(O693="🐔 Chicken",9,IF(O693="🐸 Frog",10,IF(O693="🍼 Mammal",10,0)))))))))))</f>
        <v>2</v>
      </c>
      <c r="G693" s="39" t="s">
        <v>47</v>
      </c>
      <c r="H693" s="39" t="s">
        <v>15</v>
      </c>
      <c r="I693" s="14" t="str">
        <f aca="false">IF(H693="IC",-0.3,"")</f>
        <v/>
      </c>
      <c r="J693" s="14" t="n">
        <f aca="false">IF(H693="IV",-0.2,"")</f>
        <v>-0.2</v>
      </c>
      <c r="K693" s="14" t="str">
        <f aca="false">IF(H693="IP",-0.1,"")</f>
        <v/>
      </c>
      <c r="L693" s="14" t="str">
        <f aca="false">IF(H693="IM",0.1,"")</f>
        <v/>
      </c>
      <c r="M693" s="14" t="str">
        <f aca="false">IF(H693="SC",0.2,"")</f>
        <v/>
      </c>
      <c r="N693" s="15" t="str">
        <f aca="false">IF(H693="???",0.2,"")</f>
        <v/>
      </c>
      <c r="O693" s="40" t="s">
        <v>22</v>
      </c>
      <c r="P693" s="17" t="str">
        <f aca="false">IF(SUM(Q693:AI693)&gt;0,"",IF(SUM(Q693:AI693)=0,IF(O693&gt;0,1,"")))</f>
        <v/>
      </c>
      <c r="Q693" s="16" t="n">
        <f aca="false">IF(O693="🐭 Mouse",2,"")</f>
        <v>2</v>
      </c>
      <c r="R693" s="16" t="str">
        <f aca="false">IF(O693="🕊 Pigeon",7,"")</f>
        <v/>
      </c>
      <c r="S693" s="16" t="str">
        <f aca="false">IF(O693="🐇 Rabbit",6,"")</f>
        <v/>
      </c>
      <c r="T693" s="16" t="str">
        <f aca="false">IF(O693="🍼 Mammal",16,"")</f>
        <v/>
      </c>
      <c r="U693" s="16" t="str">
        <f aca="false">IF(O693="🐀 Rat",1,"")</f>
        <v/>
      </c>
      <c r="V693" s="16" t="str">
        <f aca="false">IF(O693="🐕 Dog",3,"")</f>
        <v/>
      </c>
      <c r="W693" s="16" t="str">
        <f aca="false">IF(O693="🐹 Guinea Pig",8,"")</f>
        <v/>
      </c>
      <c r="X693" s="16" t="str">
        <f aca="false">IF(O693="🐔 Chicken",9,"")</f>
        <v/>
      </c>
      <c r="Y693" s="16" t="str">
        <f aca="false">IF(O693="🐵 Monkey",5,"")</f>
        <v/>
      </c>
      <c r="Z693" s="16" t="str">
        <f aca="false">IF(O693="🐸 Frog",10,"")</f>
        <v/>
      </c>
      <c r="AA693" s="16" t="str">
        <f aca="false">IF(O693="🐈 Cat",4,"")</f>
        <v/>
      </c>
      <c r="AB693" s="16" t="str">
        <f aca="false">IF(O693="Gecko",15,"")</f>
        <v/>
      </c>
      <c r="AC693" s="16" t="str">
        <f aca="false">IF(O693="Skink",14,"")</f>
        <v/>
      </c>
      <c r="AD693" s="16" t="str">
        <f aca="false">IF(O693="🐄 Cattle",17,"")</f>
        <v/>
      </c>
      <c r="AE693" s="16" t="str">
        <f aca="false">IF(O693="🐷 Pig",19,"")</f>
        <v/>
      </c>
      <c r="AF693" s="16" t="str">
        <f aca="false">IF(O693="Squirrel",11,"")</f>
        <v/>
      </c>
      <c r="AG693" s="16" t="str">
        <f aca="false">IF(O693="🐝 Honey Bee",20,"")</f>
        <v/>
      </c>
      <c r="AH693" s="16" t="str">
        <f aca="false">IF(O693="🦆 Duck",12,"")</f>
        <v/>
      </c>
      <c r="AI693" s="16" t="str">
        <f aca="false">IF(O693="🐦 Bird",13,"")</f>
        <v/>
      </c>
      <c r="AJ693" s="41" t="s">
        <v>126</v>
      </c>
      <c r="AK693" s="40" t="s">
        <v>764</v>
      </c>
      <c r="AL693" s="42" t="s">
        <v>50</v>
      </c>
      <c r="AM693" s="40" t="s">
        <v>51</v>
      </c>
      <c r="AN693" s="40"/>
    </row>
    <row r="694" customFormat="false" ht="15.75" hidden="false" customHeight="false" outlineLevel="0" collapsed="false">
      <c r="C694" s="32"/>
      <c r="D694" s="33"/>
      <c r="E694" s="34"/>
      <c r="F694" s="34"/>
      <c r="G694" s="0"/>
      <c r="H694" s="0"/>
      <c r="I694" s="14" t="str">
        <f aca="false">IF(H694="IC",-0.3,"")</f>
        <v/>
      </c>
      <c r="J694" s="14" t="str">
        <f aca="false">IF(H694="IV",-0.2,"")</f>
        <v/>
      </c>
      <c r="K694" s="14" t="str">
        <f aca="false">IF(H694="IP",-0.1,"")</f>
        <v/>
      </c>
      <c r="L694" s="14" t="str">
        <f aca="false">IF(H694="IM",0.1,"")</f>
        <v/>
      </c>
      <c r="M694" s="14" t="str">
        <f aca="false">IF(H694="SC",0.2,"")</f>
        <v/>
      </c>
      <c r="N694" s="15" t="str">
        <f aca="false">IF(H694="???",0.2,"")</f>
        <v/>
      </c>
      <c r="O694" s="0"/>
      <c r="P694" s="17" t="str">
        <f aca="false">IF(SUM(Q694:AI694)&gt;0,"",IF(SUM(Q694:AI694)=0,IF(O694&gt;0,1,"")))</f>
        <v/>
      </c>
      <c r="Q694" s="16" t="str">
        <f aca="false">IF(O694="🐭 Mouse",2,"")</f>
        <v/>
      </c>
      <c r="R694" s="16" t="str">
        <f aca="false">IF(O694="🕊 Pigeon",7,"")</f>
        <v/>
      </c>
      <c r="S694" s="16" t="str">
        <f aca="false">IF(O694="🐇 Rabbit",6,"")</f>
        <v/>
      </c>
      <c r="T694" s="16" t="str">
        <f aca="false">IF(O694="🍼 Mammal",16,"")</f>
        <v/>
      </c>
      <c r="U694" s="16" t="str">
        <f aca="false">IF(O694="🐀 Rat",1,"")</f>
        <v/>
      </c>
      <c r="V694" s="16" t="str">
        <f aca="false">IF(O694="🐕 Dog",3,"")</f>
        <v/>
      </c>
      <c r="W694" s="16" t="str">
        <f aca="false">IF(O694="🐹 Guinea Pig",8,"")</f>
        <v/>
      </c>
      <c r="X694" s="16" t="str">
        <f aca="false">IF(O694="🐔 Chicken",9,"")</f>
        <v/>
      </c>
      <c r="Y694" s="16" t="str">
        <f aca="false">IF(O694="🐵 Monkey",5,"")</f>
        <v/>
      </c>
      <c r="Z694" s="16" t="str">
        <f aca="false">IF(O694="🐸 Frog",10,"")</f>
        <v/>
      </c>
      <c r="AA694" s="16" t="str">
        <f aca="false">IF(O694="🐈 Cat",4,"")</f>
        <v/>
      </c>
      <c r="AB694" s="16" t="str">
        <f aca="false">IF(O694="Gecko",15,"")</f>
        <v/>
      </c>
      <c r="AC694" s="16" t="str">
        <f aca="false">IF(O694="Skink",14,"")</f>
        <v/>
      </c>
      <c r="AD694" s="16" t="str">
        <f aca="false">IF(O694="🐄 Cattle",17,"")</f>
        <v/>
      </c>
      <c r="AE694" s="16" t="str">
        <f aca="false">IF(O694="🐷 Pig",19,"")</f>
        <v/>
      </c>
      <c r="AF694" s="16" t="str">
        <f aca="false">IF(O694="Squirrel",11,"")</f>
        <v/>
      </c>
      <c r="AG694" s="16" t="str">
        <f aca="false">IF(O694="🐝 Honey Bee",20,"")</f>
        <v/>
      </c>
      <c r="AH694" s="16" t="str">
        <f aca="false">IF(O694="🦆 Duck",12,"")</f>
        <v/>
      </c>
      <c r="AI694" s="16" t="str">
        <f aca="false">IF(O694="🐦 Bird",13,"")</f>
        <v/>
      </c>
      <c r="AJ694" s="0"/>
      <c r="AK694" s="0"/>
      <c r="AL694" s="0"/>
      <c r="AM694" s="0"/>
      <c r="AN694" s="0"/>
    </row>
    <row r="695" customFormat="false" ht="15" hidden="false" customHeight="true" outlineLevel="0" collapsed="false">
      <c r="A695" s="38" t="s">
        <v>765</v>
      </c>
      <c r="B695" s="38" t="n">
        <v>64</v>
      </c>
      <c r="C695" s="32" t="n">
        <f aca="false">B695+IF(H695="IV",-0.2,IF(H695="IP",-0.1,IF(H695="IM",0.1,IF(H695="SC",0.2,IF(H695="IC (cerebral)",-0.3,0)))))</f>
        <v>63.8</v>
      </c>
      <c r="D695" s="33" t="n">
        <f aca="false">VALUE(MID(AJ695,1,FIND(" ",AJ695)))</f>
        <v>0.5</v>
      </c>
      <c r="E695" s="34" t="n">
        <f aca="false">IF(G695="LD50 (median)",1,IF(G695="LDLo (lowest)",0,IF(G695="LD",-1,"")))</f>
        <v>1</v>
      </c>
      <c r="F695" s="34" t="n">
        <f aca="false">IF(O695="🐀 Rat",1,IF(O695="🐭 Mouse",2,IF(O695="🐕 Dog",3,IF(O695="🐵 Monkey",5,IF(O695="🐈 Cat",4,IF(O695="🐇 Rabbit",6,IF(O695="🕊 Pigeon",7,IF(O695="🐹 Guinea Pig",8,IF(O695="🐔 Chicken",9,IF(O695="🐸 Frog",10,IF(O695="🍼 Mammal",10,0)))))))))))</f>
        <v>2</v>
      </c>
      <c r="G695" s="39" t="s">
        <v>47</v>
      </c>
      <c r="H695" s="39" t="s">
        <v>15</v>
      </c>
      <c r="I695" s="14" t="str">
        <f aca="false">IF(H695="IC",-0.3,"")</f>
        <v/>
      </c>
      <c r="J695" s="14" t="n">
        <f aca="false">IF(H695="IV",-0.2,"")</f>
        <v>-0.2</v>
      </c>
      <c r="K695" s="14" t="str">
        <f aca="false">IF(H695="IP",-0.1,"")</f>
        <v/>
      </c>
      <c r="L695" s="14" t="str">
        <f aca="false">IF(H695="IM",0.1,"")</f>
        <v/>
      </c>
      <c r="M695" s="14" t="str">
        <f aca="false">IF(H695="SC",0.2,"")</f>
        <v/>
      </c>
      <c r="N695" s="15" t="str">
        <f aca="false">IF(H695="???",0.2,"")</f>
        <v/>
      </c>
      <c r="O695" s="40" t="s">
        <v>22</v>
      </c>
      <c r="P695" s="17" t="str">
        <f aca="false">IF(SUM(Q695:AI695)&gt;0,"",IF(SUM(Q695:AI695)=0,IF(O695&gt;0,1,"")))</f>
        <v/>
      </c>
      <c r="Q695" s="16" t="n">
        <f aca="false">IF(O695="🐭 Mouse",2,"")</f>
        <v>2</v>
      </c>
      <c r="R695" s="16" t="str">
        <f aca="false">IF(O695="🕊 Pigeon",7,"")</f>
        <v/>
      </c>
      <c r="S695" s="16" t="str">
        <f aca="false">IF(O695="🐇 Rabbit",6,"")</f>
        <v/>
      </c>
      <c r="T695" s="16" t="str">
        <f aca="false">IF(O695="🍼 Mammal",16,"")</f>
        <v/>
      </c>
      <c r="U695" s="16" t="str">
        <f aca="false">IF(O695="🐀 Rat",1,"")</f>
        <v/>
      </c>
      <c r="V695" s="16" t="str">
        <f aca="false">IF(O695="🐕 Dog",3,"")</f>
        <v/>
      </c>
      <c r="W695" s="16" t="str">
        <f aca="false">IF(O695="🐹 Guinea Pig",8,"")</f>
        <v/>
      </c>
      <c r="X695" s="16" t="str">
        <f aca="false">IF(O695="🐔 Chicken",9,"")</f>
        <v/>
      </c>
      <c r="Y695" s="16" t="str">
        <f aca="false">IF(O695="🐵 Monkey",5,"")</f>
        <v/>
      </c>
      <c r="Z695" s="16" t="str">
        <f aca="false">IF(O695="🐸 Frog",10,"")</f>
        <v/>
      </c>
      <c r="AA695" s="16" t="str">
        <f aca="false">IF(O695="🐈 Cat",4,"")</f>
        <v/>
      </c>
      <c r="AB695" s="16" t="str">
        <f aca="false">IF(O695="Gecko",15,"")</f>
        <v/>
      </c>
      <c r="AC695" s="16" t="str">
        <f aca="false">IF(O695="Skink",14,"")</f>
        <v/>
      </c>
      <c r="AD695" s="16" t="str">
        <f aca="false">IF(O695="🐄 Cattle",17,"")</f>
        <v/>
      </c>
      <c r="AE695" s="16" t="str">
        <f aca="false">IF(O695="🐷 Pig",19,"")</f>
        <v/>
      </c>
      <c r="AF695" s="16" t="str">
        <f aca="false">IF(O695="Squirrel",11,"")</f>
        <v/>
      </c>
      <c r="AG695" s="16" t="str">
        <f aca="false">IF(O695="🐝 Honey Bee",20,"")</f>
        <v/>
      </c>
      <c r="AH695" s="16" t="str">
        <f aca="false">IF(O695="🦆 Duck",12,"")</f>
        <v/>
      </c>
      <c r="AI695" s="16" t="str">
        <f aca="false">IF(O695="🐦 Bird",13,"")</f>
        <v/>
      </c>
      <c r="AJ695" s="41" t="s">
        <v>66</v>
      </c>
      <c r="AK695" s="40" t="s">
        <v>766</v>
      </c>
      <c r="AL695" s="42" t="s">
        <v>50</v>
      </c>
      <c r="AM695" s="40" t="s">
        <v>51</v>
      </c>
      <c r="AN695" s="40"/>
    </row>
    <row r="696" customFormat="false" ht="45" hidden="false" customHeight="true" outlineLevel="0" collapsed="false">
      <c r="A696" s="38" t="s">
        <v>765</v>
      </c>
      <c r="B696" s="38" t="n">
        <v>64</v>
      </c>
      <c r="C696" s="32" t="n">
        <f aca="false">B696+IF(H696="IV",-0.2,IF(H696="IP",-0.1,IF(H696="IM",0.1,IF(H696="SC",0.2,IF(H696="IC (cerebral)",-0.3,0)))))</f>
        <v>63.8</v>
      </c>
      <c r="D696" s="33" t="n">
        <f aca="false">VALUE(MID(AJ696,1,FIND(" ",AJ696)))</f>
        <v>1.25</v>
      </c>
      <c r="E696" s="34" t="n">
        <f aca="false">IF(G696="LD50 (median)",1,IF(G696="LDLo (lowest)",0,IF(G696="LD",-1,"")))</f>
        <v>1</v>
      </c>
      <c r="F696" s="34" t="n">
        <f aca="false">IF(O696="🐀 Rat",1,IF(O696="🐭 Mouse",2,IF(O696="🐕 Dog",3,IF(O696="🐵 Monkey",5,IF(O696="🐈 Cat",4,IF(O696="🐇 Rabbit",6,IF(O696="🕊 Pigeon",7,IF(O696="🐹 Guinea Pig",8,IF(O696="🐔 Chicken",9,IF(O696="🐸 Frog",10,IF(O696="🍼 Mammal",10,0)))))))))))</f>
        <v>2</v>
      </c>
      <c r="G696" s="39" t="s">
        <v>47</v>
      </c>
      <c r="H696" s="39" t="s">
        <v>15</v>
      </c>
      <c r="I696" s="14" t="str">
        <f aca="false">IF(H696="IC",-0.3,"")</f>
        <v/>
      </c>
      <c r="J696" s="14" t="n">
        <f aca="false">IF(H696="IV",-0.2,"")</f>
        <v>-0.2</v>
      </c>
      <c r="K696" s="14" t="str">
        <f aca="false">IF(H696="IP",-0.1,"")</f>
        <v/>
      </c>
      <c r="L696" s="14" t="str">
        <f aca="false">IF(H696="IM",0.1,"")</f>
        <v/>
      </c>
      <c r="M696" s="14" t="str">
        <f aca="false">IF(H696="SC",0.2,"")</f>
        <v/>
      </c>
      <c r="N696" s="15" t="str">
        <f aca="false">IF(H696="???",0.2,"")</f>
        <v/>
      </c>
      <c r="O696" s="40" t="s">
        <v>22</v>
      </c>
      <c r="P696" s="17" t="str">
        <f aca="false">IF(SUM(Q696:AI696)&gt;0,"",IF(SUM(Q696:AI696)=0,IF(O696&gt;0,1,"")))</f>
        <v/>
      </c>
      <c r="Q696" s="16" t="n">
        <f aca="false">IF(O696="🐭 Mouse",2,"")</f>
        <v>2</v>
      </c>
      <c r="R696" s="16" t="str">
        <f aca="false">IF(O696="🕊 Pigeon",7,"")</f>
        <v/>
      </c>
      <c r="S696" s="16" t="str">
        <f aca="false">IF(O696="🐇 Rabbit",6,"")</f>
        <v/>
      </c>
      <c r="T696" s="16" t="str">
        <f aca="false">IF(O696="🍼 Mammal",16,"")</f>
        <v/>
      </c>
      <c r="U696" s="16" t="str">
        <f aca="false">IF(O696="🐀 Rat",1,"")</f>
        <v/>
      </c>
      <c r="V696" s="16" t="str">
        <f aca="false">IF(O696="🐕 Dog",3,"")</f>
        <v/>
      </c>
      <c r="W696" s="16" t="str">
        <f aca="false">IF(O696="🐹 Guinea Pig",8,"")</f>
        <v/>
      </c>
      <c r="X696" s="16" t="str">
        <f aca="false">IF(O696="🐔 Chicken",9,"")</f>
        <v/>
      </c>
      <c r="Y696" s="16" t="str">
        <f aca="false">IF(O696="🐵 Monkey",5,"")</f>
        <v/>
      </c>
      <c r="Z696" s="16" t="str">
        <f aca="false">IF(O696="🐸 Frog",10,"")</f>
        <v/>
      </c>
      <c r="AA696" s="16" t="str">
        <f aca="false">IF(O696="🐈 Cat",4,"")</f>
        <v/>
      </c>
      <c r="AB696" s="16" t="str">
        <f aca="false">IF(O696="Gecko",15,"")</f>
        <v/>
      </c>
      <c r="AC696" s="16" t="str">
        <f aca="false">IF(O696="Skink",14,"")</f>
        <v/>
      </c>
      <c r="AD696" s="16" t="str">
        <f aca="false">IF(O696="🐄 Cattle",17,"")</f>
        <v/>
      </c>
      <c r="AE696" s="16" t="str">
        <f aca="false">IF(O696="🐷 Pig",19,"")</f>
        <v/>
      </c>
      <c r="AF696" s="16" t="str">
        <f aca="false">IF(O696="Squirrel",11,"")</f>
        <v/>
      </c>
      <c r="AG696" s="16" t="str">
        <f aca="false">IF(O696="🐝 Honey Bee",20,"")</f>
        <v/>
      </c>
      <c r="AH696" s="16" t="str">
        <f aca="false">IF(O696="🦆 Duck",12,"")</f>
        <v/>
      </c>
      <c r="AI696" s="16" t="str">
        <f aca="false">IF(O696="🐦 Bird",13,"")</f>
        <v/>
      </c>
      <c r="AJ696" s="41" t="s">
        <v>148</v>
      </c>
      <c r="AK696" s="40"/>
      <c r="AL696" s="42" t="s">
        <v>76</v>
      </c>
      <c r="AM696" s="40" t="s">
        <v>59</v>
      </c>
      <c r="AN696" s="40" t="s">
        <v>767</v>
      </c>
    </row>
    <row r="697" customFormat="false" ht="15.75" hidden="false" customHeight="false" outlineLevel="0" collapsed="false">
      <c r="C697" s="32"/>
      <c r="D697" s="33"/>
      <c r="E697" s="34"/>
      <c r="F697" s="34"/>
      <c r="G697" s="0"/>
      <c r="H697" s="0"/>
      <c r="I697" s="14" t="str">
        <f aca="false">IF(H697="IC",-0.3,"")</f>
        <v/>
      </c>
      <c r="J697" s="14" t="str">
        <f aca="false">IF(H697="IV",-0.2,"")</f>
        <v/>
      </c>
      <c r="K697" s="14" t="str">
        <f aca="false">IF(H697="IP",-0.1,"")</f>
        <v/>
      </c>
      <c r="L697" s="14" t="str">
        <f aca="false">IF(H697="IM",0.1,"")</f>
        <v/>
      </c>
      <c r="M697" s="14" t="str">
        <f aca="false">IF(H697="SC",0.2,"")</f>
        <v/>
      </c>
      <c r="N697" s="15" t="str">
        <f aca="false">IF(H697="???",0.2,"")</f>
        <v/>
      </c>
      <c r="O697" s="0"/>
      <c r="P697" s="17" t="str">
        <f aca="false">IF(SUM(Q697:AI697)&gt;0,"",IF(SUM(Q697:AI697)=0,IF(O697&gt;0,1,"")))</f>
        <v/>
      </c>
      <c r="Q697" s="16" t="str">
        <f aca="false">IF(O697="🐭 Mouse",2,"")</f>
        <v/>
      </c>
      <c r="R697" s="16" t="str">
        <f aca="false">IF(O697="🕊 Pigeon",7,"")</f>
        <v/>
      </c>
      <c r="S697" s="16" t="str">
        <f aca="false">IF(O697="🐇 Rabbit",6,"")</f>
        <v/>
      </c>
      <c r="T697" s="16" t="str">
        <f aca="false">IF(O697="🍼 Mammal",16,"")</f>
        <v/>
      </c>
      <c r="U697" s="16" t="str">
        <f aca="false">IF(O697="🐀 Rat",1,"")</f>
        <v/>
      </c>
      <c r="V697" s="16" t="str">
        <f aca="false">IF(O697="🐕 Dog",3,"")</f>
        <v/>
      </c>
      <c r="W697" s="16" t="str">
        <f aca="false">IF(O697="🐹 Guinea Pig",8,"")</f>
        <v/>
      </c>
      <c r="X697" s="16" t="str">
        <f aca="false">IF(O697="🐔 Chicken",9,"")</f>
        <v/>
      </c>
      <c r="Y697" s="16" t="str">
        <f aca="false">IF(O697="🐵 Monkey",5,"")</f>
        <v/>
      </c>
      <c r="Z697" s="16" t="str">
        <f aca="false">IF(O697="🐸 Frog",10,"")</f>
        <v/>
      </c>
      <c r="AA697" s="16" t="str">
        <f aca="false">IF(O697="🐈 Cat",4,"")</f>
        <v/>
      </c>
      <c r="AB697" s="16" t="str">
        <f aca="false">IF(O697="Gecko",15,"")</f>
        <v/>
      </c>
      <c r="AC697" s="16" t="str">
        <f aca="false">IF(O697="Skink",14,"")</f>
        <v/>
      </c>
      <c r="AD697" s="16" t="str">
        <f aca="false">IF(O697="🐄 Cattle",17,"")</f>
        <v/>
      </c>
      <c r="AE697" s="16" t="str">
        <f aca="false">IF(O697="🐷 Pig",19,"")</f>
        <v/>
      </c>
      <c r="AF697" s="16" t="str">
        <f aca="false">IF(O697="Squirrel",11,"")</f>
        <v/>
      </c>
      <c r="AG697" s="16" t="str">
        <f aca="false">IF(O697="🐝 Honey Bee",20,"")</f>
        <v/>
      </c>
      <c r="AH697" s="16" t="str">
        <f aca="false">IF(O697="🦆 Duck",12,"")</f>
        <v/>
      </c>
      <c r="AI697" s="16" t="str">
        <f aca="false">IF(O697="🐦 Bird",13,"")</f>
        <v/>
      </c>
      <c r="AJ697" s="0"/>
      <c r="AK697" s="0"/>
      <c r="AL697" s="0"/>
      <c r="AM697" s="0"/>
      <c r="AN697" s="0"/>
    </row>
    <row r="698" customFormat="false" ht="15" hidden="false" customHeight="true" outlineLevel="0" collapsed="false">
      <c r="A698" s="38" t="s">
        <v>768</v>
      </c>
      <c r="B698" s="38" t="n">
        <v>65</v>
      </c>
      <c r="C698" s="32" t="n">
        <f aca="false">B698+IF(H698="IV",-0.2,IF(H698="IP",-0.1,IF(H698="IM",0.1,IF(H698="SC",0.2,IF(H698="IC (cerebral)",-0.3,0)))))</f>
        <v>64.8</v>
      </c>
      <c r="D698" s="33" t="n">
        <f aca="false">VALUE(MID(AJ698,1,FIND(" ",AJ698)))</f>
        <v>0.625</v>
      </c>
      <c r="E698" s="34" t="n">
        <f aca="false">IF(G698="LD50 (median)",1,IF(G698="LDLo (lowest)",0,IF(G698="LD",-1,"")))</f>
        <v>1</v>
      </c>
      <c r="F698" s="34" t="n">
        <f aca="false">IF(O698="🐀 Rat",1,IF(O698="🐭 Mouse",2,IF(O698="🐕 Dog",3,IF(O698="🐵 Monkey",5,IF(O698="🐈 Cat",4,IF(O698="🐇 Rabbit",6,IF(O698="🕊 Pigeon",7,IF(O698="🐹 Guinea Pig",8,IF(O698="🐔 Chicken",9,IF(O698="🐸 Frog",10,IF(O698="🍼 Mammal",10,0)))))))))))</f>
        <v>2</v>
      </c>
      <c r="G698" s="39" t="s">
        <v>47</v>
      </c>
      <c r="H698" s="39" t="s">
        <v>15</v>
      </c>
      <c r="I698" s="14" t="str">
        <f aca="false">IF(H698="IC",-0.3,"")</f>
        <v/>
      </c>
      <c r="J698" s="14" t="n">
        <f aca="false">IF(H698="IV",-0.2,"")</f>
        <v>-0.2</v>
      </c>
      <c r="K698" s="14" t="str">
        <f aca="false">IF(H698="IP",-0.1,"")</f>
        <v/>
      </c>
      <c r="L698" s="14" t="str">
        <f aca="false">IF(H698="IM",0.1,"")</f>
        <v/>
      </c>
      <c r="M698" s="14" t="str">
        <f aca="false">IF(H698="SC",0.2,"")</f>
        <v/>
      </c>
      <c r="N698" s="15" t="str">
        <f aca="false">IF(H698="???",0.2,"")</f>
        <v/>
      </c>
      <c r="O698" s="40" t="s">
        <v>22</v>
      </c>
      <c r="P698" s="17" t="str">
        <f aca="false">IF(SUM(Q698:AI698)&gt;0,"",IF(SUM(Q698:AI698)=0,IF(O698&gt;0,1,"")))</f>
        <v/>
      </c>
      <c r="Q698" s="16" t="n">
        <f aca="false">IF(O698="🐭 Mouse",2,"")</f>
        <v>2</v>
      </c>
      <c r="R698" s="16" t="str">
        <f aca="false">IF(O698="🕊 Pigeon",7,"")</f>
        <v/>
      </c>
      <c r="S698" s="16" t="str">
        <f aca="false">IF(O698="🐇 Rabbit",6,"")</f>
        <v/>
      </c>
      <c r="T698" s="16" t="str">
        <f aca="false">IF(O698="🍼 Mammal",16,"")</f>
        <v/>
      </c>
      <c r="U698" s="16" t="str">
        <f aca="false">IF(O698="🐀 Rat",1,"")</f>
        <v/>
      </c>
      <c r="V698" s="16" t="str">
        <f aca="false">IF(O698="🐕 Dog",3,"")</f>
        <v/>
      </c>
      <c r="W698" s="16" t="str">
        <f aca="false">IF(O698="🐹 Guinea Pig",8,"")</f>
        <v/>
      </c>
      <c r="X698" s="16" t="str">
        <f aca="false">IF(O698="🐔 Chicken",9,"")</f>
        <v/>
      </c>
      <c r="Y698" s="16" t="str">
        <f aca="false">IF(O698="🐵 Monkey",5,"")</f>
        <v/>
      </c>
      <c r="Z698" s="16" t="str">
        <f aca="false">IF(O698="🐸 Frog",10,"")</f>
        <v/>
      </c>
      <c r="AA698" s="16" t="str">
        <f aca="false">IF(O698="🐈 Cat",4,"")</f>
        <v/>
      </c>
      <c r="AB698" s="16" t="str">
        <f aca="false">IF(O698="Gecko",15,"")</f>
        <v/>
      </c>
      <c r="AC698" s="16" t="str">
        <f aca="false">IF(O698="Skink",14,"")</f>
        <v/>
      </c>
      <c r="AD698" s="16" t="str">
        <f aca="false">IF(O698="🐄 Cattle",17,"")</f>
        <v/>
      </c>
      <c r="AE698" s="16" t="str">
        <f aca="false">IF(O698="🐷 Pig",19,"")</f>
        <v/>
      </c>
      <c r="AF698" s="16" t="str">
        <f aca="false">IF(O698="Squirrel",11,"")</f>
        <v/>
      </c>
      <c r="AG698" s="16" t="str">
        <f aca="false">IF(O698="🐝 Honey Bee",20,"")</f>
        <v/>
      </c>
      <c r="AH698" s="16" t="str">
        <f aca="false">IF(O698="🦆 Duck",12,"")</f>
        <v/>
      </c>
      <c r="AI698" s="16" t="str">
        <f aca="false">IF(O698="🐦 Bird",13,"")</f>
        <v/>
      </c>
      <c r="AJ698" s="41" t="s">
        <v>596</v>
      </c>
      <c r="AK698" s="40"/>
      <c r="AL698" s="42" t="s">
        <v>76</v>
      </c>
      <c r="AM698" s="40" t="s">
        <v>59</v>
      </c>
      <c r="AN698" s="40" t="s">
        <v>767</v>
      </c>
    </row>
    <row r="699" customFormat="false" ht="15" hidden="false" customHeight="true" outlineLevel="0" collapsed="false">
      <c r="A699" s="38" t="s">
        <v>768</v>
      </c>
      <c r="B699" s="38" t="n">
        <v>65</v>
      </c>
      <c r="C699" s="32" t="n">
        <f aca="false">B699+IF(H699="IV",-0.2,IF(H699="IP",-0.1,IF(H699="IM",0.1,IF(H699="SC",0.2,IF(H699="IC (cerebral)",-0.3,0)))))</f>
        <v>64.8</v>
      </c>
      <c r="D699" s="33" t="n">
        <f aca="false">VALUE(MID(AJ699,1,FIND(" ",AJ699)))</f>
        <v>0.7</v>
      </c>
      <c r="E699" s="34" t="n">
        <f aca="false">IF(G699="LD50 (median)",1,IF(G699="LDLo (lowest)",0,IF(G699="LD",-1,"")))</f>
        <v>1</v>
      </c>
      <c r="F699" s="34" t="n">
        <f aca="false">IF(O699="🐀 Rat",1,IF(O699="🐭 Mouse",2,IF(O699="🐕 Dog",3,IF(O699="🐵 Monkey",5,IF(O699="🐈 Cat",4,IF(O699="🐇 Rabbit",6,IF(O699="🕊 Pigeon",7,IF(O699="🐹 Guinea Pig",8,IF(O699="🐔 Chicken",9,IF(O699="🐸 Frog",10,IF(O699="🍼 Mammal",10,0)))))))))))</f>
        <v>2</v>
      </c>
      <c r="G699" s="39" t="s">
        <v>47</v>
      </c>
      <c r="H699" s="39" t="s">
        <v>15</v>
      </c>
      <c r="I699" s="14" t="str">
        <f aca="false">IF(H699="IC",-0.3,"")</f>
        <v/>
      </c>
      <c r="J699" s="14" t="n">
        <f aca="false">IF(H699="IV",-0.2,"")</f>
        <v>-0.2</v>
      </c>
      <c r="K699" s="14" t="str">
        <f aca="false">IF(H699="IP",-0.1,"")</f>
        <v/>
      </c>
      <c r="L699" s="14" t="str">
        <f aca="false">IF(H699="IM",0.1,"")</f>
        <v/>
      </c>
      <c r="M699" s="14" t="str">
        <f aca="false">IF(H699="SC",0.2,"")</f>
        <v/>
      </c>
      <c r="N699" s="15" t="str">
        <f aca="false">IF(H699="???",0.2,"")</f>
        <v/>
      </c>
      <c r="O699" s="40" t="s">
        <v>22</v>
      </c>
      <c r="P699" s="17" t="str">
        <f aca="false">IF(SUM(Q699:AI699)&gt;0,"",IF(SUM(Q699:AI699)=0,IF(O699&gt;0,1,"")))</f>
        <v/>
      </c>
      <c r="Q699" s="16" t="n">
        <f aca="false">IF(O699="🐭 Mouse",2,"")</f>
        <v>2</v>
      </c>
      <c r="R699" s="16" t="str">
        <f aca="false">IF(O699="🕊 Pigeon",7,"")</f>
        <v/>
      </c>
      <c r="S699" s="16" t="str">
        <f aca="false">IF(O699="🐇 Rabbit",6,"")</f>
        <v/>
      </c>
      <c r="T699" s="16" t="str">
        <f aca="false">IF(O699="🍼 Mammal",16,"")</f>
        <v/>
      </c>
      <c r="U699" s="16" t="str">
        <f aca="false">IF(O699="🐀 Rat",1,"")</f>
        <v/>
      </c>
      <c r="V699" s="16" t="str">
        <f aca="false">IF(O699="🐕 Dog",3,"")</f>
        <v/>
      </c>
      <c r="W699" s="16" t="str">
        <f aca="false">IF(O699="🐹 Guinea Pig",8,"")</f>
        <v/>
      </c>
      <c r="X699" s="16" t="str">
        <f aca="false">IF(O699="🐔 Chicken",9,"")</f>
        <v/>
      </c>
      <c r="Y699" s="16" t="str">
        <f aca="false">IF(O699="🐵 Monkey",5,"")</f>
        <v/>
      </c>
      <c r="Z699" s="16" t="str">
        <f aca="false">IF(O699="🐸 Frog",10,"")</f>
        <v/>
      </c>
      <c r="AA699" s="16" t="str">
        <f aca="false">IF(O699="🐈 Cat",4,"")</f>
        <v/>
      </c>
      <c r="AB699" s="16" t="str">
        <f aca="false">IF(O699="Gecko",15,"")</f>
        <v/>
      </c>
      <c r="AC699" s="16" t="str">
        <f aca="false">IF(O699="Skink",14,"")</f>
        <v/>
      </c>
      <c r="AD699" s="16" t="str">
        <f aca="false">IF(O699="🐄 Cattle",17,"")</f>
        <v/>
      </c>
      <c r="AE699" s="16" t="str">
        <f aca="false">IF(O699="🐷 Pig",19,"")</f>
        <v/>
      </c>
      <c r="AF699" s="16" t="str">
        <f aca="false">IF(O699="Squirrel",11,"")</f>
        <v/>
      </c>
      <c r="AG699" s="16" t="str">
        <f aca="false">IF(O699="🐝 Honey Bee",20,"")</f>
        <v/>
      </c>
      <c r="AH699" s="16" t="str">
        <f aca="false">IF(O699="🦆 Duck",12,"")</f>
        <v/>
      </c>
      <c r="AI699" s="16" t="str">
        <f aca="false">IF(O699="🐦 Bird",13,"")</f>
        <v/>
      </c>
      <c r="AJ699" s="41" t="s">
        <v>177</v>
      </c>
      <c r="AK699" s="40" t="s">
        <v>769</v>
      </c>
      <c r="AL699" s="42" t="s">
        <v>50</v>
      </c>
      <c r="AM699" s="40" t="s">
        <v>51</v>
      </c>
      <c r="AN699" s="40"/>
    </row>
    <row r="700" customFormat="false" ht="30" hidden="false" customHeight="true" outlineLevel="0" collapsed="false">
      <c r="A700" s="38" t="s">
        <v>768</v>
      </c>
      <c r="B700" s="38" t="n">
        <v>65</v>
      </c>
      <c r="C700" s="32" t="n">
        <f aca="false">B700+IF(H700="IV",-0.2,IF(H700="IP",-0.1,IF(H700="IM",0.1,IF(H700="SC",0.2,IF(H700="IC (cerebral)",-0.3,0)))))</f>
        <v>64.8</v>
      </c>
      <c r="D700" s="33" t="n">
        <f aca="false">VALUE(MID(AJ700,1,FIND(" ",AJ700)))</f>
        <v>0.75</v>
      </c>
      <c r="E700" s="34" t="n">
        <f aca="false">IF(G700="LD50 (median)",1,IF(G700="LDLo (lowest)",0,IF(G700="LD",-1,"")))</f>
        <v>1</v>
      </c>
      <c r="F700" s="34" t="n">
        <f aca="false">IF(O700="🐀 Rat",1,IF(O700="🐭 Mouse",2,IF(O700="🐕 Dog",3,IF(O700="🐵 Monkey",5,IF(O700="🐈 Cat",4,IF(O700="🐇 Rabbit",6,IF(O700="🕊 Pigeon",7,IF(O700="🐹 Guinea Pig",8,IF(O700="🐔 Chicken",9,IF(O700="🐸 Frog",10,IF(O700="🍼 Mammal",10,0)))))))))))</f>
        <v>2</v>
      </c>
      <c r="G700" s="39" t="s">
        <v>47</v>
      </c>
      <c r="H700" s="39" t="s">
        <v>15</v>
      </c>
      <c r="I700" s="14" t="str">
        <f aca="false">IF(H700="IC",-0.3,"")</f>
        <v/>
      </c>
      <c r="J700" s="14" t="n">
        <f aca="false">IF(H700="IV",-0.2,"")</f>
        <v>-0.2</v>
      </c>
      <c r="K700" s="14" t="str">
        <f aca="false">IF(H700="IP",-0.1,"")</f>
        <v/>
      </c>
      <c r="L700" s="14" t="str">
        <f aca="false">IF(H700="IM",0.1,"")</f>
        <v/>
      </c>
      <c r="M700" s="14" t="str">
        <f aca="false">IF(H700="SC",0.2,"")</f>
        <v/>
      </c>
      <c r="N700" s="15" t="str">
        <f aca="false">IF(H700="???",0.2,"")</f>
        <v/>
      </c>
      <c r="O700" s="40" t="s">
        <v>22</v>
      </c>
      <c r="P700" s="17" t="str">
        <f aca="false">IF(SUM(Q700:AI700)&gt;0,"",IF(SUM(Q700:AI700)=0,IF(O700&gt;0,1,"")))</f>
        <v/>
      </c>
      <c r="Q700" s="16" t="n">
        <f aca="false">IF(O700="🐭 Mouse",2,"")</f>
        <v>2</v>
      </c>
      <c r="R700" s="16" t="str">
        <f aca="false">IF(O700="🕊 Pigeon",7,"")</f>
        <v/>
      </c>
      <c r="S700" s="16" t="str">
        <f aca="false">IF(O700="🐇 Rabbit",6,"")</f>
        <v/>
      </c>
      <c r="T700" s="16" t="str">
        <f aca="false">IF(O700="🍼 Mammal",16,"")</f>
        <v/>
      </c>
      <c r="U700" s="16" t="str">
        <f aca="false">IF(O700="🐀 Rat",1,"")</f>
        <v/>
      </c>
      <c r="V700" s="16" t="str">
        <f aca="false">IF(O700="🐕 Dog",3,"")</f>
        <v/>
      </c>
      <c r="W700" s="16" t="str">
        <f aca="false">IF(O700="🐹 Guinea Pig",8,"")</f>
        <v/>
      </c>
      <c r="X700" s="16" t="str">
        <f aca="false">IF(O700="🐔 Chicken",9,"")</f>
        <v/>
      </c>
      <c r="Y700" s="16" t="str">
        <f aca="false">IF(O700="🐵 Monkey",5,"")</f>
        <v/>
      </c>
      <c r="Z700" s="16" t="str">
        <f aca="false">IF(O700="🐸 Frog",10,"")</f>
        <v/>
      </c>
      <c r="AA700" s="16" t="str">
        <f aca="false">IF(O700="🐈 Cat",4,"")</f>
        <v/>
      </c>
      <c r="AB700" s="16" t="str">
        <f aca="false">IF(O700="Gecko",15,"")</f>
        <v/>
      </c>
      <c r="AC700" s="16" t="str">
        <f aca="false">IF(O700="Skink",14,"")</f>
        <v/>
      </c>
      <c r="AD700" s="16" t="str">
        <f aca="false">IF(O700="🐄 Cattle",17,"")</f>
        <v/>
      </c>
      <c r="AE700" s="16" t="str">
        <f aca="false">IF(O700="🐷 Pig",19,"")</f>
        <v/>
      </c>
      <c r="AF700" s="16" t="str">
        <f aca="false">IF(O700="Squirrel",11,"")</f>
        <v/>
      </c>
      <c r="AG700" s="16" t="str">
        <f aca="false">IF(O700="🐝 Honey Bee",20,"")</f>
        <v/>
      </c>
      <c r="AH700" s="16" t="str">
        <f aca="false">IF(O700="🦆 Duck",12,"")</f>
        <v/>
      </c>
      <c r="AI700" s="16" t="str">
        <f aca="false">IF(O700="🐦 Bird",13,"")</f>
        <v/>
      </c>
      <c r="AJ700" s="41" t="s">
        <v>551</v>
      </c>
      <c r="AK700" s="40"/>
      <c r="AL700" s="42" t="s">
        <v>76</v>
      </c>
      <c r="AM700" s="40" t="s">
        <v>59</v>
      </c>
      <c r="AN700" s="40" t="s">
        <v>770</v>
      </c>
    </row>
    <row r="701" customFormat="false" ht="30" hidden="false" customHeight="true" outlineLevel="0" collapsed="false">
      <c r="A701" s="38" t="s">
        <v>768</v>
      </c>
      <c r="B701" s="38" t="n">
        <v>65</v>
      </c>
      <c r="C701" s="32" t="n">
        <f aca="false">B701+IF(H701="IV",-0.2,IF(H701="IP",-0.1,IF(H701="IM",0.1,IF(H701="SC",0.2,IF(H701="IC (cerebral)",-0.3,0)))))</f>
        <v>64.9</v>
      </c>
      <c r="D701" s="33" t="n">
        <f aca="false">VALUE(MID(AJ701,1,FIND(" ",AJ701)))</f>
        <v>3.575</v>
      </c>
      <c r="E701" s="34" t="n">
        <f aca="false">IF(G701="LD50 (median)",1,IF(G701="LDLo (lowest)",0,IF(G701="LD",-1,"")))</f>
        <v>1</v>
      </c>
      <c r="F701" s="34" t="n">
        <f aca="false">IF(O701="🐀 Rat",1,IF(O701="🐭 Mouse",2,IF(O701="🐕 Dog",3,IF(O701="🐵 Monkey",5,IF(O701="🐈 Cat",4,IF(O701="🐇 Rabbit",6,IF(O701="🕊 Pigeon",7,IF(O701="🐹 Guinea Pig",8,IF(O701="🐔 Chicken",9,IF(O701="🐸 Frog",10,IF(O701="🍼 Mammal",10,0)))))))))))</f>
        <v>2</v>
      </c>
      <c r="G701" s="39" t="s">
        <v>47</v>
      </c>
      <c r="H701" s="39" t="s">
        <v>16</v>
      </c>
      <c r="I701" s="14" t="str">
        <f aca="false">IF(H701="IC",-0.3,"")</f>
        <v/>
      </c>
      <c r="J701" s="14" t="str">
        <f aca="false">IF(H701="IV",-0.2,"")</f>
        <v/>
      </c>
      <c r="K701" s="14" t="n">
        <f aca="false">IF(H701="IP",-0.1,"")</f>
        <v>-0.1</v>
      </c>
      <c r="L701" s="14" t="str">
        <f aca="false">IF(H701="IM",0.1,"")</f>
        <v/>
      </c>
      <c r="M701" s="14" t="str">
        <f aca="false">IF(H701="SC",0.2,"")</f>
        <v/>
      </c>
      <c r="N701" s="15" t="str">
        <f aca="false">IF(H701="???",0.2,"")</f>
        <v/>
      </c>
      <c r="O701" s="40" t="s">
        <v>22</v>
      </c>
      <c r="P701" s="17" t="str">
        <f aca="false">IF(SUM(Q701:AI701)&gt;0,"",IF(SUM(Q701:AI701)=0,IF(O701&gt;0,1,"")))</f>
        <v/>
      </c>
      <c r="Q701" s="16" t="n">
        <f aca="false">IF(O701="🐭 Mouse",2,"")</f>
        <v>2</v>
      </c>
      <c r="R701" s="16" t="str">
        <f aca="false">IF(O701="🕊 Pigeon",7,"")</f>
        <v/>
      </c>
      <c r="S701" s="16" t="str">
        <f aca="false">IF(O701="🐇 Rabbit",6,"")</f>
        <v/>
      </c>
      <c r="T701" s="16" t="str">
        <f aca="false">IF(O701="🍼 Mammal",16,"")</f>
        <v/>
      </c>
      <c r="U701" s="16" t="str">
        <f aca="false">IF(O701="🐀 Rat",1,"")</f>
        <v/>
      </c>
      <c r="V701" s="16" t="str">
        <f aca="false">IF(O701="🐕 Dog",3,"")</f>
        <v/>
      </c>
      <c r="W701" s="16" t="str">
        <f aca="false">IF(O701="🐹 Guinea Pig",8,"")</f>
        <v/>
      </c>
      <c r="X701" s="16" t="str">
        <f aca="false">IF(O701="🐔 Chicken",9,"")</f>
        <v/>
      </c>
      <c r="Y701" s="16" t="str">
        <f aca="false">IF(O701="🐵 Monkey",5,"")</f>
        <v/>
      </c>
      <c r="Z701" s="16" t="str">
        <f aca="false">IF(O701="🐸 Frog",10,"")</f>
        <v/>
      </c>
      <c r="AA701" s="16" t="str">
        <f aca="false">IF(O701="🐈 Cat",4,"")</f>
        <v/>
      </c>
      <c r="AB701" s="16" t="str">
        <f aca="false">IF(O701="Gecko",15,"")</f>
        <v/>
      </c>
      <c r="AC701" s="16" t="str">
        <f aca="false">IF(O701="Skink",14,"")</f>
        <v/>
      </c>
      <c r="AD701" s="16" t="str">
        <f aca="false">IF(O701="🐄 Cattle",17,"")</f>
        <v/>
      </c>
      <c r="AE701" s="16" t="str">
        <f aca="false">IF(O701="🐷 Pig",19,"")</f>
        <v/>
      </c>
      <c r="AF701" s="16" t="str">
        <f aca="false">IF(O701="Squirrel",11,"")</f>
        <v/>
      </c>
      <c r="AG701" s="16" t="str">
        <f aca="false">IF(O701="🐝 Honey Bee",20,"")</f>
        <v/>
      </c>
      <c r="AH701" s="16" t="str">
        <f aca="false">IF(O701="🦆 Duck",12,"")</f>
        <v/>
      </c>
      <c r="AI701" s="16" t="str">
        <f aca="false">IF(O701="🐦 Bird",13,"")</f>
        <v/>
      </c>
      <c r="AJ701" s="41" t="s">
        <v>771</v>
      </c>
      <c r="AK701" s="40" t="s">
        <v>667</v>
      </c>
      <c r="AL701" s="42" t="s">
        <v>50</v>
      </c>
      <c r="AM701" s="40" t="s">
        <v>51</v>
      </c>
      <c r="AN701" s="40"/>
    </row>
    <row r="702" customFormat="false" ht="30" hidden="false" customHeight="true" outlineLevel="0" collapsed="false">
      <c r="A702" s="38" t="s">
        <v>768</v>
      </c>
      <c r="B702" s="38" t="n">
        <v>65</v>
      </c>
      <c r="C702" s="32" t="n">
        <f aca="false">B702+IF(H702="IV",-0.2,IF(H702="IP",-0.1,IF(H702="IM",0.1,IF(H702="SC",0.2,IF(H702="IC (cerebral)",-0.3,0)))))</f>
        <v>65.2</v>
      </c>
      <c r="D702" s="33" t="n">
        <f aca="false">VALUE(MID(AJ702,1,FIND(" ",AJ702)))</f>
        <v>4.625</v>
      </c>
      <c r="E702" s="34" t="n">
        <f aca="false">IF(G702="LD50 (median)",1,IF(G702="LDLo (lowest)",0,IF(G702="LD",-1,"")))</f>
        <v>1</v>
      </c>
      <c r="F702" s="34" t="n">
        <f aca="false">IF(O702="🐀 Rat",1,IF(O702="🐭 Mouse",2,IF(O702="🐕 Dog",3,IF(O702="🐵 Monkey",5,IF(O702="🐈 Cat",4,IF(O702="🐇 Rabbit",6,IF(O702="🕊 Pigeon",7,IF(O702="🐹 Guinea Pig",8,IF(O702="🐔 Chicken",9,IF(O702="🐸 Frog",10,IF(O702="🍼 Mammal",10,0)))))))))))</f>
        <v>2</v>
      </c>
      <c r="G702" s="39" t="s">
        <v>47</v>
      </c>
      <c r="H702" s="39" t="s">
        <v>18</v>
      </c>
      <c r="I702" s="14" t="str">
        <f aca="false">IF(H702="IC",-0.3,"")</f>
        <v/>
      </c>
      <c r="J702" s="14" t="str">
        <f aca="false">IF(H702="IV",-0.2,"")</f>
        <v/>
      </c>
      <c r="K702" s="14" t="str">
        <f aca="false">IF(H702="IP",-0.1,"")</f>
        <v/>
      </c>
      <c r="L702" s="14" t="str">
        <f aca="false">IF(H702="IM",0.1,"")</f>
        <v/>
      </c>
      <c r="M702" s="14" t="n">
        <f aca="false">IF(H702="SC",0.2,"")</f>
        <v>0.2</v>
      </c>
      <c r="N702" s="15" t="str">
        <f aca="false">IF(H702="???",0.2,"")</f>
        <v/>
      </c>
      <c r="O702" s="40" t="s">
        <v>22</v>
      </c>
      <c r="P702" s="17" t="str">
        <f aca="false">IF(SUM(Q702:AI702)&gt;0,"",IF(SUM(Q702:AI702)=0,IF(O702&gt;0,1,"")))</f>
        <v/>
      </c>
      <c r="Q702" s="16" t="n">
        <f aca="false">IF(O702="🐭 Mouse",2,"")</f>
        <v>2</v>
      </c>
      <c r="R702" s="16" t="str">
        <f aca="false">IF(O702="🕊 Pigeon",7,"")</f>
        <v/>
      </c>
      <c r="S702" s="16" t="str">
        <f aca="false">IF(O702="🐇 Rabbit",6,"")</f>
        <v/>
      </c>
      <c r="T702" s="16" t="str">
        <f aca="false">IF(O702="🍼 Mammal",16,"")</f>
        <v/>
      </c>
      <c r="U702" s="16" t="str">
        <f aca="false">IF(O702="🐀 Rat",1,"")</f>
        <v/>
      </c>
      <c r="V702" s="16" t="str">
        <f aca="false">IF(O702="🐕 Dog",3,"")</f>
        <v/>
      </c>
      <c r="W702" s="16" t="str">
        <f aca="false">IF(O702="🐹 Guinea Pig",8,"")</f>
        <v/>
      </c>
      <c r="X702" s="16" t="str">
        <f aca="false">IF(O702="🐔 Chicken",9,"")</f>
        <v/>
      </c>
      <c r="Y702" s="16" t="str">
        <f aca="false">IF(O702="🐵 Monkey",5,"")</f>
        <v/>
      </c>
      <c r="Z702" s="16" t="str">
        <f aca="false">IF(O702="🐸 Frog",10,"")</f>
        <v/>
      </c>
      <c r="AA702" s="16" t="str">
        <f aca="false">IF(O702="🐈 Cat",4,"")</f>
        <v/>
      </c>
      <c r="AB702" s="16" t="str">
        <f aca="false">IF(O702="Gecko",15,"")</f>
        <v/>
      </c>
      <c r="AC702" s="16" t="str">
        <f aca="false">IF(O702="Skink",14,"")</f>
        <v/>
      </c>
      <c r="AD702" s="16" t="str">
        <f aca="false">IF(O702="🐄 Cattle",17,"")</f>
        <v/>
      </c>
      <c r="AE702" s="16" t="str">
        <f aca="false">IF(O702="🐷 Pig",19,"")</f>
        <v/>
      </c>
      <c r="AF702" s="16" t="str">
        <f aca="false">IF(O702="Squirrel",11,"")</f>
        <v/>
      </c>
      <c r="AG702" s="16" t="str">
        <f aca="false">IF(O702="🐝 Honey Bee",20,"")</f>
        <v/>
      </c>
      <c r="AH702" s="16" t="str">
        <f aca="false">IF(O702="🦆 Duck",12,"")</f>
        <v/>
      </c>
      <c r="AI702" s="16" t="str">
        <f aca="false">IF(O702="🐦 Bird",13,"")</f>
        <v/>
      </c>
      <c r="AJ702" s="41" t="s">
        <v>772</v>
      </c>
      <c r="AK702" s="40" t="s">
        <v>667</v>
      </c>
      <c r="AL702" s="42" t="s">
        <v>50</v>
      </c>
      <c r="AM702" s="40" t="s">
        <v>51</v>
      </c>
      <c r="AN702" s="40"/>
    </row>
    <row r="703" customFormat="false" ht="15.75" hidden="false" customHeight="false" outlineLevel="0" collapsed="false">
      <c r="C703" s="32"/>
      <c r="D703" s="33"/>
      <c r="E703" s="34"/>
      <c r="F703" s="34"/>
      <c r="G703" s="0"/>
      <c r="H703" s="0"/>
      <c r="I703" s="14" t="str">
        <f aca="false">IF(H703="IC",-0.3,"")</f>
        <v/>
      </c>
      <c r="J703" s="14" t="str">
        <f aca="false">IF(H703="IV",-0.2,"")</f>
        <v/>
      </c>
      <c r="K703" s="14" t="str">
        <f aca="false">IF(H703="IP",-0.1,"")</f>
        <v/>
      </c>
      <c r="L703" s="14" t="str">
        <f aca="false">IF(H703="IM",0.1,"")</f>
        <v/>
      </c>
      <c r="M703" s="14" t="str">
        <f aca="false">IF(H703="SC",0.2,"")</f>
        <v/>
      </c>
      <c r="N703" s="15" t="str">
        <f aca="false">IF(H703="???",0.2,"")</f>
        <v/>
      </c>
      <c r="O703" s="0"/>
      <c r="P703" s="17" t="str">
        <f aca="false">IF(SUM(Q703:AI703)&gt;0,"",IF(SUM(Q703:AI703)=0,IF(O703&gt;0,1,"")))</f>
        <v/>
      </c>
      <c r="Q703" s="16" t="str">
        <f aca="false">IF(O703="🐭 Mouse",2,"")</f>
        <v/>
      </c>
      <c r="R703" s="16" t="str">
        <f aca="false">IF(O703="🕊 Pigeon",7,"")</f>
        <v/>
      </c>
      <c r="S703" s="16" t="str">
        <f aca="false">IF(O703="🐇 Rabbit",6,"")</f>
        <v/>
      </c>
      <c r="T703" s="16" t="str">
        <f aca="false">IF(O703="🍼 Mammal",16,"")</f>
        <v/>
      </c>
      <c r="U703" s="16" t="str">
        <f aca="false">IF(O703="🐀 Rat",1,"")</f>
        <v/>
      </c>
      <c r="V703" s="16" t="str">
        <f aca="false">IF(O703="🐕 Dog",3,"")</f>
        <v/>
      </c>
      <c r="W703" s="16" t="str">
        <f aca="false">IF(O703="🐹 Guinea Pig",8,"")</f>
        <v/>
      </c>
      <c r="X703" s="16" t="str">
        <f aca="false">IF(O703="🐔 Chicken",9,"")</f>
        <v/>
      </c>
      <c r="Y703" s="16" t="str">
        <f aca="false">IF(O703="🐵 Monkey",5,"")</f>
        <v/>
      </c>
      <c r="Z703" s="16" t="str">
        <f aca="false">IF(O703="🐸 Frog",10,"")</f>
        <v/>
      </c>
      <c r="AA703" s="16" t="str">
        <f aca="false">IF(O703="🐈 Cat",4,"")</f>
        <v/>
      </c>
      <c r="AB703" s="16" t="str">
        <f aca="false">IF(O703="Gecko",15,"")</f>
        <v/>
      </c>
      <c r="AC703" s="16" t="str">
        <f aca="false">IF(O703="Skink",14,"")</f>
        <v/>
      </c>
      <c r="AD703" s="16" t="str">
        <f aca="false">IF(O703="🐄 Cattle",17,"")</f>
        <v/>
      </c>
      <c r="AE703" s="16" t="str">
        <f aca="false">IF(O703="🐷 Pig",19,"")</f>
        <v/>
      </c>
      <c r="AF703" s="16" t="str">
        <f aca="false">IF(O703="Squirrel",11,"")</f>
        <v/>
      </c>
      <c r="AG703" s="16" t="str">
        <f aca="false">IF(O703="🐝 Honey Bee",20,"")</f>
        <v/>
      </c>
      <c r="AH703" s="16" t="str">
        <f aca="false">IF(O703="🦆 Duck",12,"")</f>
        <v/>
      </c>
      <c r="AI703" s="16" t="str">
        <f aca="false">IF(O703="🐦 Bird",13,"")</f>
        <v/>
      </c>
      <c r="AJ703" s="0"/>
      <c r="AK703" s="0"/>
      <c r="AL703" s="0"/>
      <c r="AM703" s="0"/>
      <c r="AN703" s="0"/>
    </row>
    <row r="704" customFormat="false" ht="75.75" hidden="false" customHeight="false" outlineLevel="0" collapsed="false">
      <c r="A704" s="38" t="s">
        <v>773</v>
      </c>
      <c r="B704" s="38" t="n">
        <v>66</v>
      </c>
      <c r="C704" s="32" t="n">
        <f aca="false">B704+IF(H704="IV",-0.2,IF(H704="IP",-0.1,IF(H704="IM",0.1,IF(H704="SC",0.2,IF(H704="IC (cerebral)",-0.3,0)))))</f>
        <v>65.8</v>
      </c>
      <c r="D704" s="33" t="n">
        <f aca="false">VALUE(MID(AJ704,1,FIND(" ",AJ704)))</f>
        <v>0.64</v>
      </c>
      <c r="E704" s="34" t="n">
        <f aca="false">IF(G704="LD50 (median)",1,IF(G704="LDLo (lowest)",0,IF(G704="LD",-1,"")))</f>
        <v>1</v>
      </c>
      <c r="F704" s="34" t="n">
        <f aca="false">IF(O704="🐀 Rat",1,IF(O704="🐭 Mouse",2,IF(O704="🐕 Dog",3,IF(O704="🐵 Monkey",5,IF(O704="🐈 Cat",4,IF(O704="🐇 Rabbit",6,IF(O704="🕊 Pigeon",7,IF(O704="🐹 Guinea Pig",8,IF(O704="🐔 Chicken",9,IF(O704="🐸 Frog",10,IF(O704="🍼 Mammal",10,0)))))))))))</f>
        <v>2</v>
      </c>
      <c r="G704" s="39" t="s">
        <v>47</v>
      </c>
      <c r="H704" s="39" t="s">
        <v>15</v>
      </c>
      <c r="I704" s="14" t="str">
        <f aca="false">IF(H704="IC",-0.3,"")</f>
        <v/>
      </c>
      <c r="J704" s="14" t="n">
        <f aca="false">IF(H704="IV",-0.2,"")</f>
        <v>-0.2</v>
      </c>
      <c r="K704" s="14" t="str">
        <f aca="false">IF(H704="IP",-0.1,"")</f>
        <v/>
      </c>
      <c r="L704" s="14" t="str">
        <f aca="false">IF(H704="IM",0.1,"")</f>
        <v/>
      </c>
      <c r="M704" s="14" t="str">
        <f aca="false">IF(H704="SC",0.2,"")</f>
        <v/>
      </c>
      <c r="N704" s="15" t="str">
        <f aca="false">IF(H704="???",0.2,"")</f>
        <v/>
      </c>
      <c r="O704" s="40" t="s">
        <v>22</v>
      </c>
      <c r="P704" s="17" t="str">
        <f aca="false">IF(SUM(Q704:AI704)&gt;0,"",IF(SUM(Q704:AI704)=0,IF(O704&gt;0,1,"")))</f>
        <v/>
      </c>
      <c r="Q704" s="16" t="n">
        <f aca="false">IF(O704="🐭 Mouse",2,"")</f>
        <v>2</v>
      </c>
      <c r="R704" s="16" t="str">
        <f aca="false">IF(O704="🕊 Pigeon",7,"")</f>
        <v/>
      </c>
      <c r="S704" s="16" t="str">
        <f aca="false">IF(O704="🐇 Rabbit",6,"")</f>
        <v/>
      </c>
      <c r="T704" s="16" t="str">
        <f aca="false">IF(O704="🍼 Mammal",16,"")</f>
        <v/>
      </c>
      <c r="U704" s="16" t="str">
        <f aca="false">IF(O704="🐀 Rat",1,"")</f>
        <v/>
      </c>
      <c r="V704" s="16" t="str">
        <f aca="false">IF(O704="🐕 Dog",3,"")</f>
        <v/>
      </c>
      <c r="W704" s="16" t="str">
        <f aca="false">IF(O704="🐹 Guinea Pig",8,"")</f>
        <v/>
      </c>
      <c r="X704" s="16" t="str">
        <f aca="false">IF(O704="🐔 Chicken",9,"")</f>
        <v/>
      </c>
      <c r="Y704" s="16" t="str">
        <f aca="false">IF(O704="🐵 Monkey",5,"")</f>
        <v/>
      </c>
      <c r="Z704" s="16" t="str">
        <f aca="false">IF(O704="🐸 Frog",10,"")</f>
        <v/>
      </c>
      <c r="AA704" s="16" t="str">
        <f aca="false">IF(O704="🐈 Cat",4,"")</f>
        <v/>
      </c>
      <c r="AB704" s="16" t="str">
        <f aca="false">IF(O704="Gecko",15,"")</f>
        <v/>
      </c>
      <c r="AC704" s="16" t="str">
        <f aca="false">IF(O704="Skink",14,"")</f>
        <v/>
      </c>
      <c r="AD704" s="16" t="str">
        <f aca="false">IF(O704="🐄 Cattle",17,"")</f>
        <v/>
      </c>
      <c r="AE704" s="16" t="str">
        <f aca="false">IF(O704="🐷 Pig",19,"")</f>
        <v/>
      </c>
      <c r="AF704" s="16" t="str">
        <f aca="false">IF(O704="Squirrel",11,"")</f>
        <v/>
      </c>
      <c r="AG704" s="16" t="str">
        <f aca="false">IF(O704="🐝 Honey Bee",20,"")</f>
        <v/>
      </c>
      <c r="AH704" s="16" t="str">
        <f aca="false">IF(O704="🦆 Duck",12,"")</f>
        <v/>
      </c>
      <c r="AI704" s="16" t="str">
        <f aca="false">IF(O704="🐦 Bird",13,"")</f>
        <v/>
      </c>
      <c r="AJ704" s="41" t="s">
        <v>774</v>
      </c>
      <c r="AK704" s="40" t="s">
        <v>775</v>
      </c>
      <c r="AL704" s="42" t="s">
        <v>536</v>
      </c>
      <c r="AM704" s="40" t="s">
        <v>51</v>
      </c>
      <c r="AN704" s="40"/>
    </row>
    <row r="705" customFormat="false" ht="75.75" hidden="false" customHeight="false" outlineLevel="0" collapsed="false">
      <c r="A705" s="38" t="s">
        <v>773</v>
      </c>
      <c r="B705" s="38" t="n">
        <v>66</v>
      </c>
      <c r="C705" s="32" t="n">
        <f aca="false">B705+IF(H705="IV",-0.2,IF(H705="IP",-0.1,IF(H705="IM",0.1,IF(H705="SC",0.2,IF(H705="IC (cerebral)",-0.3,0)))))</f>
        <v>65.8</v>
      </c>
      <c r="D705" s="33" t="n">
        <f aca="false">VALUE(MID(AJ705,1,FIND(" ",AJ705)))</f>
        <v>0.92</v>
      </c>
      <c r="E705" s="34" t="n">
        <f aca="false">IF(G705="LD50 (median)",1,IF(G705="LDLo (lowest)",0,IF(G705="LD",-1,"")))</f>
        <v>1</v>
      </c>
      <c r="F705" s="34" t="n">
        <f aca="false">IF(O705="🐀 Rat",1,IF(O705="🐭 Mouse",2,IF(O705="🐕 Dog",3,IF(O705="🐵 Monkey",5,IF(O705="🐈 Cat",4,IF(O705="🐇 Rabbit",6,IF(O705="🕊 Pigeon",7,IF(O705="🐹 Guinea Pig",8,IF(O705="🐔 Chicken",9,IF(O705="🐸 Frog",10,IF(O705="🍼 Mammal",10,0)))))))))))</f>
        <v>2</v>
      </c>
      <c r="G705" s="39" t="s">
        <v>47</v>
      </c>
      <c r="H705" s="39" t="s">
        <v>15</v>
      </c>
      <c r="I705" s="14" t="str">
        <f aca="false">IF(H705="IC",-0.3,"")</f>
        <v/>
      </c>
      <c r="J705" s="14" t="n">
        <f aca="false">IF(H705="IV",-0.2,"")</f>
        <v>-0.2</v>
      </c>
      <c r="K705" s="14" t="str">
        <f aca="false">IF(H705="IP",-0.1,"")</f>
        <v/>
      </c>
      <c r="L705" s="14" t="str">
        <f aca="false">IF(H705="IM",0.1,"")</f>
        <v/>
      </c>
      <c r="M705" s="14" t="str">
        <f aca="false">IF(H705="SC",0.2,"")</f>
        <v/>
      </c>
      <c r="N705" s="15" t="str">
        <f aca="false">IF(H705="???",0.2,"")</f>
        <v/>
      </c>
      <c r="O705" s="40" t="s">
        <v>22</v>
      </c>
      <c r="P705" s="17" t="str">
        <f aca="false">IF(SUM(Q705:AI705)&gt;0,"",IF(SUM(Q705:AI705)=0,IF(O705&gt;0,1,"")))</f>
        <v/>
      </c>
      <c r="Q705" s="16" t="n">
        <f aca="false">IF(O705="🐭 Mouse",2,"")</f>
        <v>2</v>
      </c>
      <c r="R705" s="16" t="str">
        <f aca="false">IF(O705="🕊 Pigeon",7,"")</f>
        <v/>
      </c>
      <c r="S705" s="16" t="str">
        <f aca="false">IF(O705="🐇 Rabbit",6,"")</f>
        <v/>
      </c>
      <c r="T705" s="16" t="str">
        <f aca="false">IF(O705="🍼 Mammal",16,"")</f>
        <v/>
      </c>
      <c r="U705" s="16" t="str">
        <f aca="false">IF(O705="🐀 Rat",1,"")</f>
        <v/>
      </c>
      <c r="V705" s="16" t="str">
        <f aca="false">IF(O705="🐕 Dog",3,"")</f>
        <v/>
      </c>
      <c r="W705" s="16" t="str">
        <f aca="false">IF(O705="🐹 Guinea Pig",8,"")</f>
        <v/>
      </c>
      <c r="X705" s="16" t="str">
        <f aca="false">IF(O705="🐔 Chicken",9,"")</f>
        <v/>
      </c>
      <c r="Y705" s="16" t="str">
        <f aca="false">IF(O705="🐵 Monkey",5,"")</f>
        <v/>
      </c>
      <c r="Z705" s="16" t="str">
        <f aca="false">IF(O705="🐸 Frog",10,"")</f>
        <v/>
      </c>
      <c r="AA705" s="16" t="str">
        <f aca="false">IF(O705="🐈 Cat",4,"")</f>
        <v/>
      </c>
      <c r="AB705" s="16" t="str">
        <f aca="false">IF(O705="Gecko",15,"")</f>
        <v/>
      </c>
      <c r="AC705" s="16" t="str">
        <f aca="false">IF(O705="Skink",14,"")</f>
        <v/>
      </c>
      <c r="AD705" s="16" t="str">
        <f aca="false">IF(O705="🐄 Cattle",17,"")</f>
        <v/>
      </c>
      <c r="AE705" s="16" t="str">
        <f aca="false">IF(O705="🐷 Pig",19,"")</f>
        <v/>
      </c>
      <c r="AF705" s="16" t="str">
        <f aca="false">IF(O705="Squirrel",11,"")</f>
        <v/>
      </c>
      <c r="AG705" s="16" t="str">
        <f aca="false">IF(O705="🐝 Honey Bee",20,"")</f>
        <v/>
      </c>
      <c r="AH705" s="16" t="str">
        <f aca="false">IF(O705="🦆 Duck",12,"")</f>
        <v/>
      </c>
      <c r="AI705" s="16" t="str">
        <f aca="false">IF(O705="🐦 Bird",13,"")</f>
        <v/>
      </c>
      <c r="AJ705" s="41" t="s">
        <v>776</v>
      </c>
      <c r="AK705" s="40" t="s">
        <v>775</v>
      </c>
      <c r="AL705" s="42" t="s">
        <v>536</v>
      </c>
      <c r="AM705" s="40" t="s">
        <v>51</v>
      </c>
      <c r="AN705" s="40"/>
    </row>
    <row r="706" customFormat="false" ht="45.75" hidden="false" customHeight="false" outlineLevel="0" collapsed="false">
      <c r="A706" s="38" t="s">
        <v>773</v>
      </c>
      <c r="B706" s="38" t="n">
        <v>66</v>
      </c>
      <c r="C706" s="32" t="n">
        <f aca="false">B706+IF(H706="IV",-0.2,IF(H706="IP",-0.1,IF(H706="IM",0.1,IF(H706="SC",0.2,IF(H706="IC (cerebral)",-0.3,0)))))</f>
        <v>66.2</v>
      </c>
      <c r="D706" s="33" t="n">
        <f aca="false">VALUE(MID(AJ706,1,FIND(" ",AJ706)))</f>
        <v>4.4</v>
      </c>
      <c r="E706" s="34" t="n">
        <f aca="false">IF(G706="LD50 (median)",1,IF(G706="LDLo (lowest)",0,IF(G706="LD",-1,"")))</f>
        <v>1</v>
      </c>
      <c r="F706" s="34" t="n">
        <f aca="false">IF(O706="🐀 Rat",1,IF(O706="🐭 Mouse",2,IF(O706="🐕 Dog",3,IF(O706="🐵 Monkey",5,IF(O706="🐈 Cat",4,IF(O706="🐇 Rabbit",6,IF(O706="🕊 Pigeon",7,IF(O706="🐹 Guinea Pig",8,IF(O706="🐔 Chicken",9,IF(O706="🐸 Frog",10,IF(O706="🍼 Mammal",10,0)))))))))))</f>
        <v>2</v>
      </c>
      <c r="G706" s="39" t="s">
        <v>47</v>
      </c>
      <c r="H706" s="39" t="s">
        <v>18</v>
      </c>
      <c r="I706" s="14" t="str">
        <f aca="false">IF(H706="IC",-0.3,"")</f>
        <v/>
      </c>
      <c r="J706" s="14" t="str">
        <f aca="false">IF(H706="IV",-0.2,"")</f>
        <v/>
      </c>
      <c r="K706" s="14" t="str">
        <f aca="false">IF(H706="IP",-0.1,"")</f>
        <v/>
      </c>
      <c r="L706" s="14" t="str">
        <f aca="false">IF(H706="IM",0.1,"")</f>
        <v/>
      </c>
      <c r="M706" s="14" t="n">
        <f aca="false">IF(H706="SC",0.2,"")</f>
        <v>0.2</v>
      </c>
      <c r="N706" s="15" t="str">
        <f aca="false">IF(H706="???",0.2,"")</f>
        <v/>
      </c>
      <c r="O706" s="40" t="s">
        <v>22</v>
      </c>
      <c r="P706" s="17" t="str">
        <f aca="false">IF(SUM(Q706:AI706)&gt;0,"",IF(SUM(Q706:AI706)=0,IF(O706&gt;0,1,"")))</f>
        <v/>
      </c>
      <c r="Q706" s="16" t="n">
        <f aca="false">IF(O706="🐭 Mouse",2,"")</f>
        <v>2</v>
      </c>
      <c r="R706" s="16" t="str">
        <f aca="false">IF(O706="🕊 Pigeon",7,"")</f>
        <v/>
      </c>
      <c r="S706" s="16" t="str">
        <f aca="false">IF(O706="🐇 Rabbit",6,"")</f>
        <v/>
      </c>
      <c r="T706" s="16" t="str">
        <f aca="false">IF(O706="🍼 Mammal",16,"")</f>
        <v/>
      </c>
      <c r="U706" s="16" t="str">
        <f aca="false">IF(O706="🐀 Rat",1,"")</f>
        <v/>
      </c>
      <c r="V706" s="16" t="str">
        <f aca="false">IF(O706="🐕 Dog",3,"")</f>
        <v/>
      </c>
      <c r="W706" s="16" t="str">
        <f aca="false">IF(O706="🐹 Guinea Pig",8,"")</f>
        <v/>
      </c>
      <c r="X706" s="16" t="str">
        <f aca="false">IF(O706="🐔 Chicken",9,"")</f>
        <v/>
      </c>
      <c r="Y706" s="16" t="str">
        <f aca="false">IF(O706="🐵 Monkey",5,"")</f>
        <v/>
      </c>
      <c r="Z706" s="16" t="str">
        <f aca="false">IF(O706="🐸 Frog",10,"")</f>
        <v/>
      </c>
      <c r="AA706" s="16" t="str">
        <f aca="false">IF(O706="🐈 Cat",4,"")</f>
        <v/>
      </c>
      <c r="AB706" s="16" t="str">
        <f aca="false">IF(O706="Gecko",15,"")</f>
        <v/>
      </c>
      <c r="AC706" s="16" t="str">
        <f aca="false">IF(O706="Skink",14,"")</f>
        <v/>
      </c>
      <c r="AD706" s="16" t="str">
        <f aca="false">IF(O706="🐄 Cattle",17,"")</f>
        <v/>
      </c>
      <c r="AE706" s="16" t="str">
        <f aca="false">IF(O706="🐷 Pig",19,"")</f>
        <v/>
      </c>
      <c r="AF706" s="16" t="str">
        <f aca="false">IF(O706="Squirrel",11,"")</f>
        <v/>
      </c>
      <c r="AG706" s="16" t="str">
        <f aca="false">IF(O706="🐝 Honey Bee",20,"")</f>
        <v/>
      </c>
      <c r="AH706" s="16" t="str">
        <f aca="false">IF(O706="🦆 Duck",12,"")</f>
        <v/>
      </c>
      <c r="AI706" s="16" t="str">
        <f aca="false">IF(O706="🐦 Bird",13,"")</f>
        <v/>
      </c>
      <c r="AJ706" s="41" t="s">
        <v>546</v>
      </c>
      <c r="AK706" s="40" t="s">
        <v>777</v>
      </c>
      <c r="AL706" s="42" t="s">
        <v>536</v>
      </c>
      <c r="AM706" s="40" t="s">
        <v>51</v>
      </c>
      <c r="AN706" s="40"/>
    </row>
    <row r="707" customFormat="false" ht="15.75" hidden="false" customHeight="false" outlineLevel="0" collapsed="false">
      <c r="C707" s="32"/>
      <c r="D707" s="33"/>
      <c r="E707" s="34"/>
      <c r="F707" s="34"/>
      <c r="G707" s="0"/>
      <c r="H707" s="0"/>
      <c r="I707" s="14" t="str">
        <f aca="false">IF(H707="IC",-0.3,"")</f>
        <v/>
      </c>
      <c r="J707" s="14" t="str">
        <f aca="false">IF(H707="IV",-0.2,"")</f>
        <v/>
      </c>
      <c r="K707" s="14" t="str">
        <f aca="false">IF(H707="IP",-0.1,"")</f>
        <v/>
      </c>
      <c r="L707" s="14" t="str">
        <f aca="false">IF(H707="IM",0.1,"")</f>
        <v/>
      </c>
      <c r="M707" s="14" t="str">
        <f aca="false">IF(H707="SC",0.2,"")</f>
        <v/>
      </c>
      <c r="N707" s="15" t="str">
        <f aca="false">IF(H707="???",0.2,"")</f>
        <v/>
      </c>
      <c r="O707" s="0"/>
      <c r="P707" s="17" t="str">
        <f aca="false">IF(SUM(Q707:AI707)&gt;0,"",IF(SUM(Q707:AI707)=0,IF(O707&gt;0,1,"")))</f>
        <v/>
      </c>
      <c r="Q707" s="16" t="str">
        <f aca="false">IF(O707="🐭 Mouse",2,"")</f>
        <v/>
      </c>
      <c r="R707" s="16" t="str">
        <f aca="false">IF(O707="🕊 Pigeon",7,"")</f>
        <v/>
      </c>
      <c r="S707" s="16" t="str">
        <f aca="false">IF(O707="🐇 Rabbit",6,"")</f>
        <v/>
      </c>
      <c r="T707" s="16" t="str">
        <f aca="false">IF(O707="🍼 Mammal",16,"")</f>
        <v/>
      </c>
      <c r="U707" s="16" t="str">
        <f aca="false">IF(O707="🐀 Rat",1,"")</f>
        <v/>
      </c>
      <c r="V707" s="16" t="str">
        <f aca="false">IF(O707="🐕 Dog",3,"")</f>
        <v/>
      </c>
      <c r="W707" s="16" t="str">
        <f aca="false">IF(O707="🐹 Guinea Pig",8,"")</f>
        <v/>
      </c>
      <c r="X707" s="16" t="str">
        <f aca="false">IF(O707="🐔 Chicken",9,"")</f>
        <v/>
      </c>
      <c r="Y707" s="16" t="str">
        <f aca="false">IF(O707="🐵 Monkey",5,"")</f>
        <v/>
      </c>
      <c r="Z707" s="16" t="str">
        <f aca="false">IF(O707="🐸 Frog",10,"")</f>
        <v/>
      </c>
      <c r="AA707" s="16" t="str">
        <f aca="false">IF(O707="🐈 Cat",4,"")</f>
        <v/>
      </c>
      <c r="AB707" s="16" t="str">
        <f aca="false">IF(O707="Gecko",15,"")</f>
        <v/>
      </c>
      <c r="AC707" s="16" t="str">
        <f aca="false">IF(O707="Skink",14,"")</f>
        <v/>
      </c>
      <c r="AD707" s="16" t="str">
        <f aca="false">IF(O707="🐄 Cattle",17,"")</f>
        <v/>
      </c>
      <c r="AE707" s="16" t="str">
        <f aca="false">IF(O707="🐷 Pig",19,"")</f>
        <v/>
      </c>
      <c r="AF707" s="16" t="str">
        <f aca="false">IF(O707="Squirrel",11,"")</f>
        <v/>
      </c>
      <c r="AG707" s="16" t="str">
        <f aca="false">IF(O707="🐝 Honey Bee",20,"")</f>
        <v/>
      </c>
      <c r="AH707" s="16" t="str">
        <f aca="false">IF(O707="🦆 Duck",12,"")</f>
        <v/>
      </c>
      <c r="AI707" s="16" t="str">
        <f aca="false">IF(O707="🐦 Bird",13,"")</f>
        <v/>
      </c>
      <c r="AJ707" s="0"/>
      <c r="AK707" s="0"/>
      <c r="AL707" s="0"/>
      <c r="AM707" s="0"/>
      <c r="AN707" s="0"/>
    </row>
    <row r="708" customFormat="false" ht="45" hidden="false" customHeight="true" outlineLevel="0" collapsed="false">
      <c r="A708" s="38" t="s">
        <v>778</v>
      </c>
      <c r="B708" s="38" t="n">
        <v>67</v>
      </c>
      <c r="C708" s="32" t="n">
        <f aca="false">B708+IF(H708="IV",-0.2,IF(H708="IP",-0.1,IF(H708="IM",0.1,IF(H708="SC",0.2,IF(H708="IC (cerebral)",-0.3,0)))))</f>
        <v>67</v>
      </c>
      <c r="D708" s="33" t="n">
        <f aca="false">VALUE(MID(AJ708,1,FIND(" ",AJ708)))</f>
        <v>0.045</v>
      </c>
      <c r="E708" s="34" t="n">
        <f aca="false">IF(G708="LD50 (median)",1,IF(G708="LDLo (lowest)",0,IF(G708="LD",-1,"")))</f>
        <v>1</v>
      </c>
      <c r="F708" s="34" t="n">
        <f aca="false">IF(O708="🐀 Rat",1,IF(O708="🐭 Mouse",2,IF(O708="🐕 Dog",3,IF(O708="🐵 Monkey",5,IF(O708="🐈 Cat",4,IF(O708="🐇 Rabbit",6,IF(O708="🕊 Pigeon",7,IF(O708="🐹 Guinea Pig",8,IF(O708="🐔 Chicken",9,IF(O708="🐸 Frog",10,IF(O708="🍼 Mammal",10,0)))))))))))</f>
        <v>2</v>
      </c>
      <c r="G708" s="39" t="s">
        <v>47</v>
      </c>
      <c r="H708" s="39" t="s">
        <v>93</v>
      </c>
      <c r="I708" s="14" t="str">
        <f aca="false">IF(H708="IC",-0.3,"")</f>
        <v/>
      </c>
      <c r="J708" s="14" t="str">
        <f aca="false">IF(H708="IV",-0.2,"")</f>
        <v/>
      </c>
      <c r="K708" s="14" t="str">
        <f aca="false">IF(H708="IP",-0.1,"")</f>
        <v/>
      </c>
      <c r="L708" s="14" t="str">
        <f aca="false">IF(H708="IM",0.1,"")</f>
        <v/>
      </c>
      <c r="M708" s="14" t="str">
        <f aca="false">IF(H708="SC",0.2,"")</f>
        <v/>
      </c>
      <c r="N708" s="15" t="n">
        <f aca="false">IF(H708="???",0.2,"")</f>
        <v>0.2</v>
      </c>
      <c r="O708" s="40" t="s">
        <v>22</v>
      </c>
      <c r="P708" s="17" t="str">
        <f aca="false">IF(SUM(Q708:AI708)&gt;0,"",IF(SUM(Q708:AI708)=0,IF(O708&gt;0,1,"")))</f>
        <v/>
      </c>
      <c r="Q708" s="16" t="n">
        <f aca="false">IF(O708="🐭 Mouse",2,"")</f>
        <v>2</v>
      </c>
      <c r="R708" s="16" t="str">
        <f aca="false">IF(O708="🕊 Pigeon",7,"")</f>
        <v/>
      </c>
      <c r="S708" s="16" t="str">
        <f aca="false">IF(O708="🐇 Rabbit",6,"")</f>
        <v/>
      </c>
      <c r="T708" s="16" t="str">
        <f aca="false">IF(O708="🍼 Mammal",16,"")</f>
        <v/>
      </c>
      <c r="U708" s="16" t="str">
        <f aca="false">IF(O708="🐀 Rat",1,"")</f>
        <v/>
      </c>
      <c r="V708" s="16" t="str">
        <f aca="false">IF(O708="🐕 Dog",3,"")</f>
        <v/>
      </c>
      <c r="W708" s="16" t="str">
        <f aca="false">IF(O708="🐹 Guinea Pig",8,"")</f>
        <v/>
      </c>
      <c r="X708" s="16" t="str">
        <f aca="false">IF(O708="🐔 Chicken",9,"")</f>
        <v/>
      </c>
      <c r="Y708" s="16" t="str">
        <f aca="false">IF(O708="🐵 Monkey",5,"")</f>
        <v/>
      </c>
      <c r="Z708" s="16" t="str">
        <f aca="false">IF(O708="🐸 Frog",10,"")</f>
        <v/>
      </c>
      <c r="AA708" s="16" t="str">
        <f aca="false">IF(O708="🐈 Cat",4,"")</f>
        <v/>
      </c>
      <c r="AB708" s="16" t="str">
        <f aca="false">IF(O708="Gecko",15,"")</f>
        <v/>
      </c>
      <c r="AC708" s="16" t="str">
        <f aca="false">IF(O708="Skink",14,"")</f>
        <v/>
      </c>
      <c r="AD708" s="16" t="str">
        <f aca="false">IF(O708="🐄 Cattle",17,"")</f>
        <v/>
      </c>
      <c r="AE708" s="16" t="str">
        <f aca="false">IF(O708="🐷 Pig",19,"")</f>
        <v/>
      </c>
      <c r="AF708" s="16" t="str">
        <f aca="false">IF(O708="Squirrel",11,"")</f>
        <v/>
      </c>
      <c r="AG708" s="16" t="str">
        <f aca="false">IF(O708="🐝 Honey Bee",20,"")</f>
        <v/>
      </c>
      <c r="AH708" s="16" t="str">
        <f aca="false">IF(O708="🦆 Duck",12,"")</f>
        <v/>
      </c>
      <c r="AI708" s="16" t="str">
        <f aca="false">IF(O708="🐦 Bird",13,"")</f>
        <v/>
      </c>
      <c r="AJ708" s="41" t="s">
        <v>234</v>
      </c>
      <c r="AK708" s="40" t="s">
        <v>779</v>
      </c>
      <c r="AL708" s="42" t="s">
        <v>50</v>
      </c>
      <c r="AM708" s="40" t="s">
        <v>51</v>
      </c>
      <c r="AN708" s="40"/>
    </row>
    <row r="709" customFormat="false" ht="30" hidden="false" customHeight="true" outlineLevel="0" collapsed="false">
      <c r="A709" s="38" t="s">
        <v>778</v>
      </c>
      <c r="B709" s="38" t="n">
        <v>67</v>
      </c>
      <c r="C709" s="32" t="n">
        <f aca="false">B709+IF(H709="IV",-0.2,IF(H709="IP",-0.1,IF(H709="IM",0.1,IF(H709="SC",0.2,IF(H709="IC (cerebral)",-0.3,0)))))</f>
        <v>66.9</v>
      </c>
      <c r="D709" s="33" t="n">
        <f aca="false">VALUE(MID(AJ709,1,FIND(" ",AJ709)))</f>
        <v>0.33</v>
      </c>
      <c r="E709" s="34" t="n">
        <f aca="false">IF(G709="LD50 (median)",1,IF(G709="LDLo (lowest)",0,IF(G709="LD",-1,"")))</f>
        <v>1</v>
      </c>
      <c r="F709" s="34" t="n">
        <f aca="false">IF(O709="🐀 Rat",1,IF(O709="🐭 Mouse",2,IF(O709="🐕 Dog",3,IF(O709="🐵 Monkey",5,IF(O709="🐈 Cat",4,IF(O709="🐇 Rabbit",6,IF(O709="🕊 Pigeon",7,IF(O709="🐹 Guinea Pig",8,IF(O709="🐔 Chicken",9,IF(O709="🐸 Frog",10,IF(O709="🍼 Mammal",10,0)))))))))))</f>
        <v>2</v>
      </c>
      <c r="G709" s="39" t="s">
        <v>47</v>
      </c>
      <c r="H709" s="39" t="s">
        <v>16</v>
      </c>
      <c r="I709" s="14" t="str">
        <f aca="false">IF(H709="IC",-0.3,"")</f>
        <v/>
      </c>
      <c r="J709" s="14" t="str">
        <f aca="false">IF(H709="IV",-0.2,"")</f>
        <v/>
      </c>
      <c r="K709" s="14" t="n">
        <f aca="false">IF(H709="IP",-0.1,"")</f>
        <v>-0.1</v>
      </c>
      <c r="L709" s="14" t="str">
        <f aca="false">IF(H709="IM",0.1,"")</f>
        <v/>
      </c>
      <c r="M709" s="14" t="str">
        <f aca="false">IF(H709="SC",0.2,"")</f>
        <v/>
      </c>
      <c r="N709" s="15" t="str">
        <f aca="false">IF(H709="???",0.2,"")</f>
        <v/>
      </c>
      <c r="O709" s="40" t="s">
        <v>22</v>
      </c>
      <c r="P709" s="17" t="str">
        <f aca="false">IF(SUM(Q709:AI709)&gt;0,"",IF(SUM(Q709:AI709)=0,IF(O709&gt;0,1,"")))</f>
        <v/>
      </c>
      <c r="Q709" s="16" t="n">
        <f aca="false">IF(O709="🐭 Mouse",2,"")</f>
        <v>2</v>
      </c>
      <c r="R709" s="16" t="str">
        <f aca="false">IF(O709="🕊 Pigeon",7,"")</f>
        <v/>
      </c>
      <c r="S709" s="16" t="str">
        <f aca="false">IF(O709="🐇 Rabbit",6,"")</f>
        <v/>
      </c>
      <c r="T709" s="16" t="str">
        <f aca="false">IF(O709="🍼 Mammal",16,"")</f>
        <v/>
      </c>
      <c r="U709" s="16" t="str">
        <f aca="false">IF(O709="🐀 Rat",1,"")</f>
        <v/>
      </c>
      <c r="V709" s="16" t="str">
        <f aca="false">IF(O709="🐕 Dog",3,"")</f>
        <v/>
      </c>
      <c r="W709" s="16" t="str">
        <f aca="false">IF(O709="🐹 Guinea Pig",8,"")</f>
        <v/>
      </c>
      <c r="X709" s="16" t="str">
        <f aca="false">IF(O709="🐔 Chicken",9,"")</f>
        <v/>
      </c>
      <c r="Y709" s="16" t="str">
        <f aca="false">IF(O709="🐵 Monkey",5,"")</f>
        <v/>
      </c>
      <c r="Z709" s="16" t="str">
        <f aca="false">IF(O709="🐸 Frog",10,"")</f>
        <v/>
      </c>
      <c r="AA709" s="16" t="str">
        <f aca="false">IF(O709="🐈 Cat",4,"")</f>
        <v/>
      </c>
      <c r="AB709" s="16" t="str">
        <f aca="false">IF(O709="Gecko",15,"")</f>
        <v/>
      </c>
      <c r="AC709" s="16" t="str">
        <f aca="false">IF(O709="Skink",14,"")</f>
        <v/>
      </c>
      <c r="AD709" s="16" t="str">
        <f aca="false">IF(O709="🐄 Cattle",17,"")</f>
        <v/>
      </c>
      <c r="AE709" s="16" t="str">
        <f aca="false">IF(O709="🐷 Pig",19,"")</f>
        <v/>
      </c>
      <c r="AF709" s="16" t="str">
        <f aca="false">IF(O709="Squirrel",11,"")</f>
        <v/>
      </c>
      <c r="AG709" s="16" t="str">
        <f aca="false">IF(O709="🐝 Honey Bee",20,"")</f>
        <v/>
      </c>
      <c r="AH709" s="16" t="str">
        <f aca="false">IF(O709="🦆 Duck",12,"")</f>
        <v/>
      </c>
      <c r="AI709" s="16" t="str">
        <f aca="false">IF(O709="🐦 Bird",13,"")</f>
        <v/>
      </c>
      <c r="AJ709" s="41" t="s">
        <v>138</v>
      </c>
      <c r="AK709" s="40" t="s">
        <v>780</v>
      </c>
      <c r="AL709" s="42" t="s">
        <v>50</v>
      </c>
      <c r="AM709" s="40" t="s">
        <v>51</v>
      </c>
      <c r="AN709" s="40"/>
    </row>
    <row r="710" customFormat="false" ht="30" hidden="false" customHeight="true" outlineLevel="0" collapsed="false">
      <c r="A710" s="38" t="s">
        <v>778</v>
      </c>
      <c r="B710" s="38" t="n">
        <v>67</v>
      </c>
      <c r="C710" s="32" t="n">
        <f aca="false">B710+IF(H710="IV",-0.2,IF(H710="IP",-0.1,IF(H710="IM",0.1,IF(H710="SC",0.2,IF(H710="IC (cerebral)",-0.3,0)))))</f>
        <v>66.8</v>
      </c>
      <c r="D710" s="33" t="n">
        <f aca="false">VALUE(MID(AJ710,1,FIND(" ",AJ710)))</f>
        <v>0.667</v>
      </c>
      <c r="E710" s="34" t="n">
        <f aca="false">IF(G710="LD50 (median)",1,IF(G710="LDLo (lowest)",0,IF(G710="LD",-1,"")))</f>
        <v>1</v>
      </c>
      <c r="F710" s="34" t="n">
        <f aca="false">IF(O710="🐀 Rat",1,IF(O710="🐭 Mouse",2,IF(O710="🐕 Dog",3,IF(O710="🐵 Monkey",5,IF(O710="🐈 Cat",4,IF(O710="🐇 Rabbit",6,IF(O710="🕊 Pigeon",7,IF(O710="🐹 Guinea Pig",8,IF(O710="🐔 Chicken",9,IF(O710="🐸 Frog",10,IF(O710="🍼 Mammal",10,0)))))))))))</f>
        <v>2</v>
      </c>
      <c r="G710" s="39" t="s">
        <v>47</v>
      </c>
      <c r="H710" s="39" t="s">
        <v>15</v>
      </c>
      <c r="I710" s="14" t="str">
        <f aca="false">IF(H710="IC",-0.3,"")</f>
        <v/>
      </c>
      <c r="J710" s="14" t="n">
        <f aca="false">IF(H710="IV",-0.2,"")</f>
        <v>-0.2</v>
      </c>
      <c r="K710" s="14" t="str">
        <f aca="false">IF(H710="IP",-0.1,"")</f>
        <v/>
      </c>
      <c r="L710" s="14" t="str">
        <f aca="false">IF(H710="IM",0.1,"")</f>
        <v/>
      </c>
      <c r="M710" s="14" t="str">
        <f aca="false">IF(H710="SC",0.2,"")</f>
        <v/>
      </c>
      <c r="N710" s="15" t="str">
        <f aca="false">IF(H710="???",0.2,"")</f>
        <v/>
      </c>
      <c r="O710" s="40" t="s">
        <v>22</v>
      </c>
      <c r="P710" s="17" t="str">
        <f aca="false">IF(SUM(Q710:AI710)&gt;0,"",IF(SUM(Q710:AI710)=0,IF(O710&gt;0,1,"")))</f>
        <v/>
      </c>
      <c r="Q710" s="16" t="n">
        <f aca="false">IF(O710="🐭 Mouse",2,"")</f>
        <v>2</v>
      </c>
      <c r="R710" s="16" t="str">
        <f aca="false">IF(O710="🕊 Pigeon",7,"")</f>
        <v/>
      </c>
      <c r="S710" s="16" t="str">
        <f aca="false">IF(O710="🐇 Rabbit",6,"")</f>
        <v/>
      </c>
      <c r="T710" s="16" t="str">
        <f aca="false">IF(O710="🍼 Mammal",16,"")</f>
        <v/>
      </c>
      <c r="U710" s="16" t="str">
        <f aca="false">IF(O710="🐀 Rat",1,"")</f>
        <v/>
      </c>
      <c r="V710" s="16" t="str">
        <f aca="false">IF(O710="🐕 Dog",3,"")</f>
        <v/>
      </c>
      <c r="W710" s="16" t="str">
        <f aca="false">IF(O710="🐹 Guinea Pig",8,"")</f>
        <v/>
      </c>
      <c r="X710" s="16" t="str">
        <f aca="false">IF(O710="🐔 Chicken",9,"")</f>
        <v/>
      </c>
      <c r="Y710" s="16" t="str">
        <f aca="false">IF(O710="🐵 Monkey",5,"")</f>
        <v/>
      </c>
      <c r="Z710" s="16" t="str">
        <f aca="false">IF(O710="🐸 Frog",10,"")</f>
        <v/>
      </c>
      <c r="AA710" s="16" t="str">
        <f aca="false">IF(O710="🐈 Cat",4,"")</f>
        <v/>
      </c>
      <c r="AB710" s="16" t="str">
        <f aca="false">IF(O710="Gecko",15,"")</f>
        <v/>
      </c>
      <c r="AC710" s="16" t="str">
        <f aca="false">IF(O710="Skink",14,"")</f>
        <v/>
      </c>
      <c r="AD710" s="16" t="str">
        <f aca="false">IF(O710="🐄 Cattle",17,"")</f>
        <v/>
      </c>
      <c r="AE710" s="16" t="str">
        <f aca="false">IF(O710="🐷 Pig",19,"")</f>
        <v/>
      </c>
      <c r="AF710" s="16" t="str">
        <f aca="false">IF(O710="Squirrel",11,"")</f>
        <v/>
      </c>
      <c r="AG710" s="16" t="str">
        <f aca="false">IF(O710="🐝 Honey Bee",20,"")</f>
        <v/>
      </c>
      <c r="AH710" s="16" t="str">
        <f aca="false">IF(O710="🦆 Duck",12,"")</f>
        <v/>
      </c>
      <c r="AI710" s="16" t="str">
        <f aca="false">IF(O710="🐦 Bird",13,"")</f>
        <v/>
      </c>
      <c r="AJ710" s="41" t="s">
        <v>295</v>
      </c>
      <c r="AK710" s="40" t="s">
        <v>316</v>
      </c>
      <c r="AL710" s="42" t="s">
        <v>50</v>
      </c>
      <c r="AM710" s="40" t="s">
        <v>51</v>
      </c>
      <c r="AN710" s="40"/>
    </row>
    <row r="711" customFormat="false" ht="30" hidden="false" customHeight="true" outlineLevel="0" collapsed="false">
      <c r="A711" s="38" t="s">
        <v>778</v>
      </c>
      <c r="B711" s="38" t="n">
        <v>67</v>
      </c>
      <c r="C711" s="32" t="n">
        <f aca="false">B711+IF(H711="IV",-0.2,IF(H711="IP",-0.1,IF(H711="IM",0.1,IF(H711="SC",0.2,IF(H711="IC (cerebral)",-0.3,0)))))</f>
        <v>66.8</v>
      </c>
      <c r="D711" s="33" t="n">
        <f aca="false">VALUE(MID(AJ711,1,FIND(" ",AJ711)))</f>
        <v>0.7</v>
      </c>
      <c r="E711" s="34" t="n">
        <f aca="false">IF(G711="LD50 (median)",1,IF(G711="LDLo (lowest)",0,IF(G711="LD",-1,"")))</f>
        <v>0</v>
      </c>
      <c r="F711" s="34" t="n">
        <f aca="false">IF(O711="🐀 Rat",1,IF(O711="🐭 Mouse",2,IF(O711="🐕 Dog",3,IF(O711="🐵 Monkey",5,IF(O711="🐈 Cat",4,IF(O711="🐇 Rabbit",6,IF(O711="🕊 Pigeon",7,IF(O711="🐹 Guinea Pig",8,IF(O711="🐔 Chicken",9,IF(O711="🐸 Frog",10,IF(O711="🍼 Mammal",10,0)))))))))))</f>
        <v>6</v>
      </c>
      <c r="G711" s="39" t="s">
        <v>53</v>
      </c>
      <c r="H711" s="39" t="s">
        <v>15</v>
      </c>
      <c r="I711" s="14" t="str">
        <f aca="false">IF(H711="IC",-0.3,"")</f>
        <v/>
      </c>
      <c r="J711" s="14" t="n">
        <f aca="false">IF(H711="IV",-0.2,"")</f>
        <v>-0.2</v>
      </c>
      <c r="K711" s="14" t="str">
        <f aca="false">IF(H711="IP",-0.1,"")</f>
        <v/>
      </c>
      <c r="L711" s="14" t="str">
        <f aca="false">IF(H711="IM",0.1,"")</f>
        <v/>
      </c>
      <c r="M711" s="14" t="str">
        <f aca="false">IF(H711="SC",0.2,"")</f>
        <v/>
      </c>
      <c r="N711" s="15" t="str">
        <f aca="false">IF(H711="???",0.2,"")</f>
        <v/>
      </c>
      <c r="O711" s="40" t="s">
        <v>24</v>
      </c>
      <c r="P711" s="17" t="str">
        <f aca="false">IF(SUM(Q711:AI711)&gt;0,"",IF(SUM(Q711:AI711)=0,IF(O711&gt;0,1,"")))</f>
        <v/>
      </c>
      <c r="Q711" s="16" t="str">
        <f aca="false">IF(O711="🐭 Mouse",2,"")</f>
        <v/>
      </c>
      <c r="R711" s="16" t="str">
        <f aca="false">IF(O711="🕊 Pigeon",7,"")</f>
        <v/>
      </c>
      <c r="S711" s="16" t="n">
        <f aca="false">IF(O711="🐇 Rabbit",6,"")</f>
        <v>6</v>
      </c>
      <c r="T711" s="16" t="str">
        <f aca="false">IF(O711="🍼 Mammal",16,"")</f>
        <v/>
      </c>
      <c r="U711" s="16" t="str">
        <f aca="false">IF(O711="🐀 Rat",1,"")</f>
        <v/>
      </c>
      <c r="V711" s="16" t="str">
        <f aca="false">IF(O711="🐕 Dog",3,"")</f>
        <v/>
      </c>
      <c r="W711" s="16" t="str">
        <f aca="false">IF(O711="🐹 Guinea Pig",8,"")</f>
        <v/>
      </c>
      <c r="X711" s="16" t="str">
        <f aca="false">IF(O711="🐔 Chicken",9,"")</f>
        <v/>
      </c>
      <c r="Y711" s="16" t="str">
        <f aca="false">IF(O711="🐵 Monkey",5,"")</f>
        <v/>
      </c>
      <c r="Z711" s="16" t="str">
        <f aca="false">IF(O711="🐸 Frog",10,"")</f>
        <v/>
      </c>
      <c r="AA711" s="16" t="str">
        <f aca="false">IF(O711="🐈 Cat",4,"")</f>
        <v/>
      </c>
      <c r="AB711" s="16" t="str">
        <f aca="false">IF(O711="Gecko",15,"")</f>
        <v/>
      </c>
      <c r="AC711" s="16" t="str">
        <f aca="false">IF(O711="Skink",14,"")</f>
        <v/>
      </c>
      <c r="AD711" s="16" t="str">
        <f aca="false">IF(O711="🐄 Cattle",17,"")</f>
        <v/>
      </c>
      <c r="AE711" s="16" t="str">
        <f aca="false">IF(O711="🐷 Pig",19,"")</f>
        <v/>
      </c>
      <c r="AF711" s="16" t="str">
        <f aca="false">IF(O711="Squirrel",11,"")</f>
        <v/>
      </c>
      <c r="AG711" s="16" t="str">
        <f aca="false">IF(O711="🐝 Honey Bee",20,"")</f>
        <v/>
      </c>
      <c r="AH711" s="16" t="str">
        <f aca="false">IF(O711="🦆 Duck",12,"")</f>
        <v/>
      </c>
      <c r="AI711" s="16" t="str">
        <f aca="false">IF(O711="🐦 Bird",13,"")</f>
        <v/>
      </c>
      <c r="AJ711" s="41" t="s">
        <v>177</v>
      </c>
      <c r="AK711" s="40" t="s">
        <v>137</v>
      </c>
      <c r="AL711" s="42" t="s">
        <v>50</v>
      </c>
      <c r="AM711" s="40" t="s">
        <v>51</v>
      </c>
      <c r="AN711" s="40"/>
    </row>
    <row r="712" customFormat="false" ht="30" hidden="false" customHeight="true" outlineLevel="0" collapsed="false">
      <c r="A712" s="38" t="s">
        <v>778</v>
      </c>
      <c r="B712" s="38" t="n">
        <v>67</v>
      </c>
      <c r="C712" s="32" t="n">
        <f aca="false">B712+IF(H712="IV",-0.2,IF(H712="IP",-0.1,IF(H712="IM",0.1,IF(H712="SC",0.2,IF(H712="IC (cerebral)",-0.3,0)))))</f>
        <v>67.2</v>
      </c>
      <c r="D712" s="33" t="n">
        <f aca="false">VALUE(MID(AJ712,1,FIND(" ",AJ712)))</f>
        <v>0.79</v>
      </c>
      <c r="E712" s="34" t="n">
        <f aca="false">IF(G712="LD50 (median)",1,IF(G712="LDLo (lowest)",0,IF(G712="LD",-1,"")))</f>
        <v>1</v>
      </c>
      <c r="F712" s="34" t="n">
        <f aca="false">IF(O712="🐀 Rat",1,IF(O712="🐭 Mouse",2,IF(O712="🐕 Dog",3,IF(O712="🐵 Monkey",5,IF(O712="🐈 Cat",4,IF(O712="🐇 Rabbit",6,IF(O712="🕊 Pigeon",7,IF(O712="🐹 Guinea Pig",8,IF(O712="🐔 Chicken",9,IF(O712="🐸 Frog",10,IF(O712="🍼 Mammal",10,0)))))))))))</f>
        <v>2</v>
      </c>
      <c r="G712" s="39" t="s">
        <v>47</v>
      </c>
      <c r="H712" s="39" t="s">
        <v>18</v>
      </c>
      <c r="I712" s="14" t="str">
        <f aca="false">IF(H712="IC",-0.3,"")</f>
        <v/>
      </c>
      <c r="J712" s="14" t="str">
        <f aca="false">IF(H712="IV",-0.2,"")</f>
        <v/>
      </c>
      <c r="K712" s="14" t="str">
        <f aca="false">IF(H712="IP",-0.1,"")</f>
        <v/>
      </c>
      <c r="L712" s="14" t="str">
        <f aca="false">IF(H712="IM",0.1,"")</f>
        <v/>
      </c>
      <c r="M712" s="14" t="n">
        <f aca="false">IF(H712="SC",0.2,"")</f>
        <v>0.2</v>
      </c>
      <c r="N712" s="15" t="str">
        <f aca="false">IF(H712="???",0.2,"")</f>
        <v/>
      </c>
      <c r="O712" s="40" t="s">
        <v>22</v>
      </c>
      <c r="P712" s="17" t="str">
        <f aca="false">IF(SUM(Q712:AI712)&gt;0,"",IF(SUM(Q712:AI712)=0,IF(O712&gt;0,1,"")))</f>
        <v/>
      </c>
      <c r="Q712" s="16" t="n">
        <f aca="false">IF(O712="🐭 Mouse",2,"")</f>
        <v>2</v>
      </c>
      <c r="R712" s="16" t="str">
        <f aca="false">IF(O712="🕊 Pigeon",7,"")</f>
        <v/>
      </c>
      <c r="S712" s="16" t="str">
        <f aca="false">IF(O712="🐇 Rabbit",6,"")</f>
        <v/>
      </c>
      <c r="T712" s="16" t="str">
        <f aca="false">IF(O712="🍼 Mammal",16,"")</f>
        <v/>
      </c>
      <c r="U712" s="16" t="str">
        <f aca="false">IF(O712="🐀 Rat",1,"")</f>
        <v/>
      </c>
      <c r="V712" s="16" t="str">
        <f aca="false">IF(O712="🐕 Dog",3,"")</f>
        <v/>
      </c>
      <c r="W712" s="16" t="str">
        <f aca="false">IF(O712="🐹 Guinea Pig",8,"")</f>
        <v/>
      </c>
      <c r="X712" s="16" t="str">
        <f aca="false">IF(O712="🐔 Chicken",9,"")</f>
        <v/>
      </c>
      <c r="Y712" s="16" t="str">
        <f aca="false">IF(O712="🐵 Monkey",5,"")</f>
        <v/>
      </c>
      <c r="Z712" s="16" t="str">
        <f aca="false">IF(O712="🐸 Frog",10,"")</f>
        <v/>
      </c>
      <c r="AA712" s="16" t="str">
        <f aca="false">IF(O712="🐈 Cat",4,"")</f>
        <v/>
      </c>
      <c r="AB712" s="16" t="str">
        <f aca="false">IF(O712="Gecko",15,"")</f>
        <v/>
      </c>
      <c r="AC712" s="16" t="str">
        <f aca="false">IF(O712="Skink",14,"")</f>
        <v/>
      </c>
      <c r="AD712" s="16" t="str">
        <f aca="false">IF(O712="🐄 Cattle",17,"")</f>
        <v/>
      </c>
      <c r="AE712" s="16" t="str">
        <f aca="false">IF(O712="🐷 Pig",19,"")</f>
        <v/>
      </c>
      <c r="AF712" s="16" t="str">
        <f aca="false">IF(O712="Squirrel",11,"")</f>
        <v/>
      </c>
      <c r="AG712" s="16" t="str">
        <f aca="false">IF(O712="🐝 Honey Bee",20,"")</f>
        <v/>
      </c>
      <c r="AH712" s="16" t="str">
        <f aca="false">IF(O712="🦆 Duck",12,"")</f>
        <v/>
      </c>
      <c r="AI712" s="16" t="str">
        <f aca="false">IF(O712="🐦 Bird",13,"")</f>
        <v/>
      </c>
      <c r="AJ712" s="41" t="s">
        <v>781</v>
      </c>
      <c r="AK712" s="40" t="s">
        <v>609</v>
      </c>
      <c r="AL712" s="42" t="s">
        <v>50</v>
      </c>
      <c r="AM712" s="40" t="s">
        <v>51</v>
      </c>
      <c r="AN712" s="40"/>
    </row>
    <row r="713" customFormat="false" ht="15.75" hidden="false" customHeight="false" outlineLevel="0" collapsed="false">
      <c r="C713" s="32"/>
      <c r="D713" s="33"/>
      <c r="E713" s="34"/>
      <c r="F713" s="34"/>
      <c r="G713" s="0"/>
      <c r="H713" s="0"/>
      <c r="I713" s="14" t="str">
        <f aca="false">IF(H713="IC",-0.3,"")</f>
        <v/>
      </c>
      <c r="J713" s="14" t="str">
        <f aca="false">IF(H713="IV",-0.2,"")</f>
        <v/>
      </c>
      <c r="K713" s="14" t="str">
        <f aca="false">IF(H713="IP",-0.1,"")</f>
        <v/>
      </c>
      <c r="L713" s="14" t="str">
        <f aca="false">IF(H713="IM",0.1,"")</f>
        <v/>
      </c>
      <c r="M713" s="14" t="str">
        <f aca="false">IF(H713="SC",0.2,"")</f>
        <v/>
      </c>
      <c r="N713" s="15" t="str">
        <f aca="false">IF(H713="???",0.2,"")</f>
        <v/>
      </c>
      <c r="O713" s="0"/>
      <c r="P713" s="17" t="str">
        <f aca="false">IF(SUM(Q713:AI713)&gt;0,"",IF(SUM(Q713:AI713)=0,IF(O713&gt;0,1,"")))</f>
        <v/>
      </c>
      <c r="Q713" s="16" t="str">
        <f aca="false">IF(O713="🐭 Mouse",2,"")</f>
        <v/>
      </c>
      <c r="R713" s="16" t="str">
        <f aca="false">IF(O713="🕊 Pigeon",7,"")</f>
        <v/>
      </c>
      <c r="S713" s="16" t="str">
        <f aca="false">IF(O713="🐇 Rabbit",6,"")</f>
        <v/>
      </c>
      <c r="T713" s="16" t="str">
        <f aca="false">IF(O713="🍼 Mammal",16,"")</f>
        <v/>
      </c>
      <c r="U713" s="16" t="str">
        <f aca="false">IF(O713="🐀 Rat",1,"")</f>
        <v/>
      </c>
      <c r="V713" s="16" t="str">
        <f aca="false">IF(O713="🐕 Dog",3,"")</f>
        <v/>
      </c>
      <c r="W713" s="16" t="str">
        <f aca="false">IF(O713="🐹 Guinea Pig",8,"")</f>
        <v/>
      </c>
      <c r="X713" s="16" t="str">
        <f aca="false">IF(O713="🐔 Chicken",9,"")</f>
        <v/>
      </c>
      <c r="Y713" s="16" t="str">
        <f aca="false">IF(O713="🐵 Monkey",5,"")</f>
        <v/>
      </c>
      <c r="Z713" s="16" t="str">
        <f aca="false">IF(O713="🐸 Frog",10,"")</f>
        <v/>
      </c>
      <c r="AA713" s="16" t="str">
        <f aca="false">IF(O713="🐈 Cat",4,"")</f>
        <v/>
      </c>
      <c r="AB713" s="16" t="str">
        <f aca="false">IF(O713="Gecko",15,"")</f>
        <v/>
      </c>
      <c r="AC713" s="16" t="str">
        <f aca="false">IF(O713="Skink",14,"")</f>
        <v/>
      </c>
      <c r="AD713" s="16" t="str">
        <f aca="false">IF(O713="🐄 Cattle",17,"")</f>
        <v/>
      </c>
      <c r="AE713" s="16" t="str">
        <f aca="false">IF(O713="🐷 Pig",19,"")</f>
        <v/>
      </c>
      <c r="AF713" s="16" t="str">
        <f aca="false">IF(O713="Squirrel",11,"")</f>
        <v/>
      </c>
      <c r="AG713" s="16" t="str">
        <f aca="false">IF(O713="🐝 Honey Bee",20,"")</f>
        <v/>
      </c>
      <c r="AH713" s="16" t="str">
        <f aca="false">IF(O713="🦆 Duck",12,"")</f>
        <v/>
      </c>
      <c r="AI713" s="16" t="str">
        <f aca="false">IF(O713="🐦 Bird",13,"")</f>
        <v/>
      </c>
      <c r="AJ713" s="0"/>
      <c r="AK713" s="0"/>
      <c r="AL713" s="0"/>
      <c r="AM713" s="0"/>
      <c r="AN713" s="0"/>
    </row>
    <row r="714" customFormat="false" ht="30.75" hidden="false" customHeight="false" outlineLevel="0" collapsed="false">
      <c r="A714" s="43" t="s">
        <v>782</v>
      </c>
      <c r="B714" s="43" t="n">
        <v>68</v>
      </c>
      <c r="C714" s="32" t="n">
        <f aca="false">B714+IF(H714="IV",-0.2,IF(H714="IP",-0.1,IF(H714="IM",0.1,IF(H714="SC",0.2,IF(H714="IC (cerebral)",-0.3,0)))))</f>
        <v>68</v>
      </c>
      <c r="D714" s="33" t="n">
        <f aca="false">VALUE(MID(AJ714,1,FIND(" ",AJ714)))</f>
        <v>0.015</v>
      </c>
      <c r="E714" s="34" t="n">
        <f aca="false">IF(G714="LD50 (median)",1,IF(G714="LDLo (lowest)",0,IF(G714="LD",-1,"")))</f>
        <v>1</v>
      </c>
      <c r="F714" s="34" t="n">
        <f aca="false">IF(O714="🐀 Rat",1,IF(O714="🐭 Mouse",2,IF(O714="🐕 Dog",3,IF(O714="🐵 Monkey",5,IF(O714="🐈 Cat",4,IF(O714="🐇 Rabbit",6,IF(O714="🕊 Pigeon",7,IF(O714="🐹 Guinea Pig",8,IF(O714="🐔 Chicken",9,IF(O714="🐸 Frog",10,IF(O714="🍼 Mammal",10,0)))))))))))</f>
        <v>2</v>
      </c>
      <c r="G714" s="44" t="s">
        <v>47</v>
      </c>
      <c r="H714" s="44" t="s">
        <v>14</v>
      </c>
      <c r="I714" s="14" t="n">
        <f aca="false">IF(H714="IC",-0.3,"")</f>
        <v>-0.3</v>
      </c>
      <c r="J714" s="14" t="str">
        <f aca="false">IF(H714="IV",-0.2,"")</f>
        <v/>
      </c>
      <c r="K714" s="14" t="str">
        <f aca="false">IF(H714="IP",-0.1,"")</f>
        <v/>
      </c>
      <c r="L714" s="14" t="str">
        <f aca="false">IF(H714="IM",0.1,"")</f>
        <v/>
      </c>
      <c r="M714" s="14" t="str">
        <f aca="false">IF(H714="SC",0.2,"")</f>
        <v/>
      </c>
      <c r="N714" s="15" t="str">
        <f aca="false">IF(H714="???",0.2,"")</f>
        <v/>
      </c>
      <c r="O714" s="45" t="s">
        <v>22</v>
      </c>
      <c r="P714" s="17" t="str">
        <f aca="false">IF(SUM(Q714:AI714)&gt;0,"",IF(SUM(Q714:AI714)=0,IF(O714&gt;0,1,"")))</f>
        <v/>
      </c>
      <c r="Q714" s="16" t="n">
        <f aca="false">IF(O714="🐭 Mouse",2,"")</f>
        <v>2</v>
      </c>
      <c r="R714" s="16" t="str">
        <f aca="false">IF(O714="🕊 Pigeon",7,"")</f>
        <v/>
      </c>
      <c r="S714" s="16" t="str">
        <f aca="false">IF(O714="🐇 Rabbit",6,"")</f>
        <v/>
      </c>
      <c r="T714" s="16" t="str">
        <f aca="false">IF(O714="🍼 Mammal",16,"")</f>
        <v/>
      </c>
      <c r="U714" s="16" t="str">
        <f aca="false">IF(O714="🐀 Rat",1,"")</f>
        <v/>
      </c>
      <c r="V714" s="16" t="str">
        <f aca="false">IF(O714="🐕 Dog",3,"")</f>
        <v/>
      </c>
      <c r="W714" s="16" t="str">
        <f aca="false">IF(O714="🐹 Guinea Pig",8,"")</f>
        <v/>
      </c>
      <c r="X714" s="16" t="str">
        <f aca="false">IF(O714="🐔 Chicken",9,"")</f>
        <v/>
      </c>
      <c r="Y714" s="16" t="str">
        <f aca="false">IF(O714="🐵 Monkey",5,"")</f>
        <v/>
      </c>
      <c r="Z714" s="16" t="str">
        <f aca="false">IF(O714="🐸 Frog",10,"")</f>
        <v/>
      </c>
      <c r="AA714" s="16" t="str">
        <f aca="false">IF(O714="🐈 Cat",4,"")</f>
        <v/>
      </c>
      <c r="AB714" s="16" t="str">
        <f aca="false">IF(O714="Gecko",15,"")</f>
        <v/>
      </c>
      <c r="AC714" s="16" t="str">
        <f aca="false">IF(O714="Skink",14,"")</f>
        <v/>
      </c>
      <c r="AD714" s="16" t="str">
        <f aca="false">IF(O714="🐄 Cattle",17,"")</f>
        <v/>
      </c>
      <c r="AE714" s="16" t="str">
        <f aca="false">IF(O714="🐷 Pig",19,"")</f>
        <v/>
      </c>
      <c r="AF714" s="16" t="str">
        <f aca="false">IF(O714="Squirrel",11,"")</f>
        <v/>
      </c>
      <c r="AG714" s="16" t="str">
        <f aca="false">IF(O714="🐝 Honey Bee",20,"")</f>
        <v/>
      </c>
      <c r="AH714" s="16" t="str">
        <f aca="false">IF(O714="🦆 Duck",12,"")</f>
        <v/>
      </c>
      <c r="AI714" s="16" t="str">
        <f aca="false">IF(O714="🐦 Bird",13,"")</f>
        <v/>
      </c>
      <c r="AJ714" s="46" t="s">
        <v>783</v>
      </c>
      <c r="AK714" s="45" t="s">
        <v>78</v>
      </c>
      <c r="AL714" s="47" t="s">
        <v>50</v>
      </c>
      <c r="AM714" s="45" t="s">
        <v>51</v>
      </c>
      <c r="AN714" s="45"/>
    </row>
    <row r="715" customFormat="false" ht="30.75" hidden="false" customHeight="false" outlineLevel="0" collapsed="false">
      <c r="A715" s="43" t="s">
        <v>782</v>
      </c>
      <c r="B715" s="43" t="n">
        <v>68</v>
      </c>
      <c r="C715" s="32" t="n">
        <f aca="false">B715+IF(H715="IV",-0.2,IF(H715="IP",-0.1,IF(H715="IM",0.1,IF(H715="SC",0.2,IF(H715="IC (cerebral)",-0.3,0)))))</f>
        <v>67.9</v>
      </c>
      <c r="D715" s="33" t="n">
        <f aca="false">VALUE(MID(AJ715,1,FIND(" ",AJ715)))</f>
        <v>0.2</v>
      </c>
      <c r="E715" s="34" t="n">
        <f aca="false">IF(G715="LD50 (median)",1,IF(G715="LDLo (lowest)",0,IF(G715="LD",-1,"")))</f>
        <v>1</v>
      </c>
      <c r="F715" s="34" t="n">
        <f aca="false">IF(O715="🐀 Rat",1,IF(O715="🐭 Mouse",2,IF(O715="🐕 Dog",3,IF(O715="🐵 Monkey",5,IF(O715="🐈 Cat",4,IF(O715="🐇 Rabbit",6,IF(O715="🕊 Pigeon",7,IF(O715="🐹 Guinea Pig",8,IF(O715="🐔 Chicken",9,IF(O715="🐸 Frog",10,IF(O715="🍼 Mammal",10,0)))))))))))</f>
        <v>2</v>
      </c>
      <c r="G715" s="44" t="s">
        <v>47</v>
      </c>
      <c r="H715" s="44" t="s">
        <v>16</v>
      </c>
      <c r="I715" s="14" t="str">
        <f aca="false">IF(H715="IC",-0.3,"")</f>
        <v/>
      </c>
      <c r="J715" s="14" t="str">
        <f aca="false">IF(H715="IV",-0.2,"")</f>
        <v/>
      </c>
      <c r="K715" s="14" t="n">
        <f aca="false">IF(H715="IP",-0.1,"")</f>
        <v>-0.1</v>
      </c>
      <c r="L715" s="14" t="str">
        <f aca="false">IF(H715="IM",0.1,"")</f>
        <v/>
      </c>
      <c r="M715" s="14" t="str">
        <f aca="false">IF(H715="SC",0.2,"")</f>
        <v/>
      </c>
      <c r="N715" s="15" t="str">
        <f aca="false">IF(H715="???",0.2,"")</f>
        <v/>
      </c>
      <c r="O715" s="45" t="s">
        <v>22</v>
      </c>
      <c r="P715" s="17" t="str">
        <f aca="false">IF(SUM(Q715:AI715)&gt;0,"",IF(SUM(Q715:AI715)=0,IF(O715&gt;0,1,"")))</f>
        <v/>
      </c>
      <c r="Q715" s="16" t="n">
        <f aca="false">IF(O715="🐭 Mouse",2,"")</f>
        <v>2</v>
      </c>
      <c r="R715" s="16" t="str">
        <f aca="false">IF(O715="🕊 Pigeon",7,"")</f>
        <v/>
      </c>
      <c r="S715" s="16" t="str">
        <f aca="false">IF(O715="🐇 Rabbit",6,"")</f>
        <v/>
      </c>
      <c r="T715" s="16" t="str">
        <f aca="false">IF(O715="🍼 Mammal",16,"")</f>
        <v/>
      </c>
      <c r="U715" s="16" t="str">
        <f aca="false">IF(O715="🐀 Rat",1,"")</f>
        <v/>
      </c>
      <c r="V715" s="16" t="str">
        <f aca="false">IF(O715="🐕 Dog",3,"")</f>
        <v/>
      </c>
      <c r="W715" s="16" t="str">
        <f aca="false">IF(O715="🐹 Guinea Pig",8,"")</f>
        <v/>
      </c>
      <c r="X715" s="16" t="str">
        <f aca="false">IF(O715="🐔 Chicken",9,"")</f>
        <v/>
      </c>
      <c r="Y715" s="16" t="str">
        <f aca="false">IF(O715="🐵 Monkey",5,"")</f>
        <v/>
      </c>
      <c r="Z715" s="16" t="str">
        <f aca="false">IF(O715="🐸 Frog",10,"")</f>
        <v/>
      </c>
      <c r="AA715" s="16" t="str">
        <f aca="false">IF(O715="🐈 Cat",4,"")</f>
        <v/>
      </c>
      <c r="AB715" s="16" t="str">
        <f aca="false">IF(O715="Gecko",15,"")</f>
        <v/>
      </c>
      <c r="AC715" s="16" t="str">
        <f aca="false">IF(O715="Skink",14,"")</f>
        <v/>
      </c>
      <c r="AD715" s="16" t="str">
        <f aca="false">IF(O715="🐄 Cattle",17,"")</f>
        <v/>
      </c>
      <c r="AE715" s="16" t="str">
        <f aca="false">IF(O715="🐷 Pig",19,"")</f>
        <v/>
      </c>
      <c r="AF715" s="16" t="str">
        <f aca="false">IF(O715="Squirrel",11,"")</f>
        <v/>
      </c>
      <c r="AG715" s="16" t="str">
        <f aca="false">IF(O715="🐝 Honey Bee",20,"")</f>
        <v/>
      </c>
      <c r="AH715" s="16" t="str">
        <f aca="false">IF(O715="🦆 Duck",12,"")</f>
        <v/>
      </c>
      <c r="AI715" s="16" t="str">
        <f aca="false">IF(O715="🐦 Bird",13,"")</f>
        <v/>
      </c>
      <c r="AJ715" s="46" t="s">
        <v>171</v>
      </c>
      <c r="AK715" s="45"/>
      <c r="AL715" s="47" t="s">
        <v>544</v>
      </c>
      <c r="AM715" s="45" t="s">
        <v>158</v>
      </c>
      <c r="AN715" s="45"/>
    </row>
    <row r="716" customFormat="false" ht="30.75" hidden="false" customHeight="false" outlineLevel="0" collapsed="false">
      <c r="A716" s="43" t="s">
        <v>782</v>
      </c>
      <c r="B716" s="43" t="n">
        <v>68</v>
      </c>
      <c r="C716" s="32" t="n">
        <f aca="false">B716+IF(H716="IV",-0.2,IF(H716="IP",-0.1,IF(H716="IM",0.1,IF(H716="SC",0.2,IF(H716="IC (cerebral)",-0.3,0)))))</f>
        <v>67.9</v>
      </c>
      <c r="D716" s="33" t="n">
        <f aca="false">VALUE(MID(AJ716,1,FIND(" ",AJ716)))</f>
        <v>0.2</v>
      </c>
      <c r="E716" s="34" t="n">
        <f aca="false">IF(G716="LD50 (median)",1,IF(G716="LDLo (lowest)",0,IF(G716="LD",-1,"")))</f>
        <v>1</v>
      </c>
      <c r="F716" s="34" t="n">
        <f aca="false">IF(O716="🐀 Rat",1,IF(O716="🐭 Mouse",2,IF(O716="🐕 Dog",3,IF(O716="🐵 Monkey",5,IF(O716="🐈 Cat",4,IF(O716="🐇 Rabbit",6,IF(O716="🕊 Pigeon",7,IF(O716="🐹 Guinea Pig",8,IF(O716="🐔 Chicken",9,IF(O716="🐸 Frog",10,IF(O716="🍼 Mammal",10,0)))))))))))</f>
        <v>2</v>
      </c>
      <c r="G716" s="44" t="s">
        <v>47</v>
      </c>
      <c r="H716" s="44" t="s">
        <v>16</v>
      </c>
      <c r="I716" s="14" t="str">
        <f aca="false">IF(H716="IC",-0.3,"")</f>
        <v/>
      </c>
      <c r="J716" s="14" t="str">
        <f aca="false">IF(H716="IV",-0.2,"")</f>
        <v/>
      </c>
      <c r="K716" s="14" t="n">
        <f aca="false">IF(H716="IP",-0.1,"")</f>
        <v>-0.1</v>
      </c>
      <c r="L716" s="14" t="str">
        <f aca="false">IF(H716="IM",0.1,"")</f>
        <v/>
      </c>
      <c r="M716" s="14" t="str">
        <f aca="false">IF(H716="SC",0.2,"")</f>
        <v/>
      </c>
      <c r="N716" s="15" t="str">
        <f aca="false">IF(H716="???",0.2,"")</f>
        <v/>
      </c>
      <c r="O716" s="45" t="s">
        <v>22</v>
      </c>
      <c r="P716" s="17" t="str">
        <f aca="false">IF(SUM(Q716:AI716)&gt;0,"",IF(SUM(Q716:AI716)=0,IF(O716&gt;0,1,"")))</f>
        <v/>
      </c>
      <c r="Q716" s="16" t="n">
        <f aca="false">IF(O716="🐭 Mouse",2,"")</f>
        <v>2</v>
      </c>
      <c r="R716" s="16" t="str">
        <f aca="false">IF(O716="🕊 Pigeon",7,"")</f>
        <v/>
      </c>
      <c r="S716" s="16" t="str">
        <f aca="false">IF(O716="🐇 Rabbit",6,"")</f>
        <v/>
      </c>
      <c r="T716" s="16" t="str">
        <f aca="false">IF(O716="🍼 Mammal",16,"")</f>
        <v/>
      </c>
      <c r="U716" s="16" t="str">
        <f aca="false">IF(O716="🐀 Rat",1,"")</f>
        <v/>
      </c>
      <c r="V716" s="16" t="str">
        <f aca="false">IF(O716="🐕 Dog",3,"")</f>
        <v/>
      </c>
      <c r="W716" s="16" t="str">
        <f aca="false">IF(O716="🐹 Guinea Pig",8,"")</f>
        <v/>
      </c>
      <c r="X716" s="16" t="str">
        <f aca="false">IF(O716="🐔 Chicken",9,"")</f>
        <v/>
      </c>
      <c r="Y716" s="16" t="str">
        <f aca="false">IF(O716="🐵 Monkey",5,"")</f>
        <v/>
      </c>
      <c r="Z716" s="16" t="str">
        <f aca="false">IF(O716="🐸 Frog",10,"")</f>
        <v/>
      </c>
      <c r="AA716" s="16" t="str">
        <f aca="false">IF(O716="🐈 Cat",4,"")</f>
        <v/>
      </c>
      <c r="AB716" s="16" t="str">
        <f aca="false">IF(O716="Gecko",15,"")</f>
        <v/>
      </c>
      <c r="AC716" s="16" t="str">
        <f aca="false">IF(O716="Skink",14,"")</f>
        <v/>
      </c>
      <c r="AD716" s="16" t="str">
        <f aca="false">IF(O716="🐄 Cattle",17,"")</f>
        <v/>
      </c>
      <c r="AE716" s="16" t="str">
        <f aca="false">IF(O716="🐷 Pig",19,"")</f>
        <v/>
      </c>
      <c r="AF716" s="16" t="str">
        <f aca="false">IF(O716="Squirrel",11,"")</f>
        <v/>
      </c>
      <c r="AG716" s="16" t="str">
        <f aca="false">IF(O716="🐝 Honey Bee",20,"")</f>
        <v/>
      </c>
      <c r="AH716" s="16" t="str">
        <f aca="false">IF(O716="🦆 Duck",12,"")</f>
        <v/>
      </c>
      <c r="AI716" s="16" t="str">
        <f aca="false">IF(O716="🐦 Bird",13,"")</f>
        <v/>
      </c>
      <c r="AJ716" s="46" t="s">
        <v>171</v>
      </c>
      <c r="AK716" s="45" t="s">
        <v>545</v>
      </c>
      <c r="AL716" s="47" t="s">
        <v>536</v>
      </c>
      <c r="AM716" s="45" t="s">
        <v>51</v>
      </c>
      <c r="AN716" s="45"/>
    </row>
    <row r="717" customFormat="false" ht="45" hidden="false" customHeight="true" outlineLevel="0" collapsed="false">
      <c r="A717" s="38" t="s">
        <v>782</v>
      </c>
      <c r="B717" s="43" t="n">
        <v>68</v>
      </c>
      <c r="C717" s="32" t="n">
        <f aca="false">B717+IF(H717="IV",-0.2,IF(H717="IP",-0.1,IF(H717="IM",0.1,IF(H717="SC",0.2,IF(H717="IC (cerebral)",-0.3,0)))))</f>
        <v>67.9</v>
      </c>
      <c r="D717" s="33" t="n">
        <f aca="false">VALUE(MID(AJ717,1,FIND(" ",AJ717)))</f>
        <v>0.535</v>
      </c>
      <c r="E717" s="34" t="n">
        <f aca="false">IF(G717="LD50 (median)",1,IF(G717="LDLo (lowest)",0,IF(G717="LD",-1,"")))</f>
        <v>1</v>
      </c>
      <c r="F717" s="34" t="n">
        <f aca="false">IF(O717="🐀 Rat",1,IF(O717="🐭 Mouse",2,IF(O717="🐕 Dog",3,IF(O717="🐵 Monkey",5,IF(O717="🐈 Cat",4,IF(O717="🐇 Rabbit",6,IF(O717="🕊 Pigeon",7,IF(O717="🐹 Guinea Pig",8,IF(O717="🐔 Chicken",9,IF(O717="🐸 Frog",10,IF(O717="🍼 Mammal",10,0)))))))))))</f>
        <v>2</v>
      </c>
      <c r="G717" s="39" t="s">
        <v>47</v>
      </c>
      <c r="H717" s="39" t="s">
        <v>16</v>
      </c>
      <c r="I717" s="14" t="str">
        <f aca="false">IF(H717="IC",-0.3,"")</f>
        <v/>
      </c>
      <c r="J717" s="14" t="str">
        <f aca="false">IF(H717="IV",-0.2,"")</f>
        <v/>
      </c>
      <c r="K717" s="14" t="n">
        <f aca="false">IF(H717="IP",-0.1,"")</f>
        <v>-0.1</v>
      </c>
      <c r="L717" s="14" t="str">
        <f aca="false">IF(H717="IM",0.1,"")</f>
        <v/>
      </c>
      <c r="M717" s="14" t="str">
        <f aca="false">IF(H717="SC",0.2,"")</f>
        <v/>
      </c>
      <c r="N717" s="15" t="str">
        <f aca="false">IF(H717="???",0.2,"")</f>
        <v/>
      </c>
      <c r="O717" s="40" t="s">
        <v>22</v>
      </c>
      <c r="P717" s="17" t="str">
        <f aca="false">IF(SUM(Q717:AI717)&gt;0,"",IF(SUM(Q717:AI717)=0,IF(O717&gt;0,1,"")))</f>
        <v/>
      </c>
      <c r="Q717" s="16" t="n">
        <f aca="false">IF(O717="🐭 Mouse",2,"")</f>
        <v>2</v>
      </c>
      <c r="R717" s="16" t="str">
        <f aca="false">IF(O717="🕊 Pigeon",7,"")</f>
        <v/>
      </c>
      <c r="S717" s="16" t="str">
        <f aca="false">IF(O717="🐇 Rabbit",6,"")</f>
        <v/>
      </c>
      <c r="T717" s="16" t="str">
        <f aca="false">IF(O717="🍼 Mammal",16,"")</f>
        <v/>
      </c>
      <c r="U717" s="16" t="str">
        <f aca="false">IF(O717="🐀 Rat",1,"")</f>
        <v/>
      </c>
      <c r="V717" s="16" t="str">
        <f aca="false">IF(O717="🐕 Dog",3,"")</f>
        <v/>
      </c>
      <c r="W717" s="16" t="str">
        <f aca="false">IF(O717="🐹 Guinea Pig",8,"")</f>
        <v/>
      </c>
      <c r="X717" s="16" t="str">
        <f aca="false">IF(O717="🐔 Chicken",9,"")</f>
        <v/>
      </c>
      <c r="Y717" s="16" t="str">
        <f aca="false">IF(O717="🐵 Monkey",5,"")</f>
        <v/>
      </c>
      <c r="Z717" s="16" t="str">
        <f aca="false">IF(O717="🐸 Frog",10,"")</f>
        <v/>
      </c>
      <c r="AA717" s="16" t="str">
        <f aca="false">IF(O717="🐈 Cat",4,"")</f>
        <v/>
      </c>
      <c r="AB717" s="16" t="str">
        <f aca="false">IF(O717="Gecko",15,"")</f>
        <v/>
      </c>
      <c r="AC717" s="16" t="str">
        <f aca="false">IF(O717="Skink",14,"")</f>
        <v/>
      </c>
      <c r="AD717" s="16" t="str">
        <f aca="false">IF(O717="🐄 Cattle",17,"")</f>
        <v/>
      </c>
      <c r="AE717" s="16" t="str">
        <f aca="false">IF(O717="🐷 Pig",19,"")</f>
        <v/>
      </c>
      <c r="AF717" s="16" t="str">
        <f aca="false">IF(O717="Squirrel",11,"")</f>
        <v/>
      </c>
      <c r="AG717" s="16" t="str">
        <f aca="false">IF(O717="🐝 Honey Bee",20,"")</f>
        <v/>
      </c>
      <c r="AH717" s="16" t="str">
        <f aca="false">IF(O717="🦆 Duck",12,"")</f>
        <v/>
      </c>
      <c r="AI717" s="16" t="str">
        <f aca="false">IF(O717="🐦 Bird",13,"")</f>
        <v/>
      </c>
      <c r="AJ717" s="41" t="s">
        <v>784</v>
      </c>
      <c r="AK717" s="40" t="s">
        <v>656</v>
      </c>
      <c r="AL717" s="42" t="s">
        <v>50</v>
      </c>
      <c r="AM717" s="40" t="s">
        <v>51</v>
      </c>
      <c r="AN717" s="40"/>
    </row>
    <row r="718" customFormat="false" ht="45" hidden="false" customHeight="true" outlineLevel="0" collapsed="false">
      <c r="A718" s="38" t="s">
        <v>782</v>
      </c>
      <c r="B718" s="43" t="n">
        <v>68</v>
      </c>
      <c r="C718" s="32" t="n">
        <f aca="false">B718+IF(H718="IV",-0.2,IF(H718="IP",-0.1,IF(H718="IM",0.1,IF(H718="SC",0.2,IF(H718="IC (cerebral)",-0.3,0)))))</f>
        <v>67.8</v>
      </c>
      <c r="D718" s="33" t="n">
        <f aca="false">VALUE(MID(AJ718,1,FIND(" ",AJ718)))</f>
        <v>0.75</v>
      </c>
      <c r="E718" s="34" t="n">
        <f aca="false">IF(G718="LD50 (median)",1,IF(G718="LDLo (lowest)",0,IF(G718="LD",-1,"")))</f>
        <v>1</v>
      </c>
      <c r="F718" s="34" t="n">
        <f aca="false">IF(O718="🐀 Rat",1,IF(O718="🐭 Mouse",2,IF(O718="🐕 Dog",3,IF(O718="🐵 Monkey",5,IF(O718="🐈 Cat",4,IF(O718="🐇 Rabbit",6,IF(O718="🕊 Pigeon",7,IF(O718="🐹 Guinea Pig",8,IF(O718="🐔 Chicken",9,IF(O718="🐸 Frog",10,IF(O718="🍼 Mammal",10,0)))))))))))</f>
        <v>2</v>
      </c>
      <c r="G718" s="39" t="s">
        <v>47</v>
      </c>
      <c r="H718" s="39" t="s">
        <v>15</v>
      </c>
      <c r="I718" s="14" t="str">
        <f aca="false">IF(H718="IC",-0.3,"")</f>
        <v/>
      </c>
      <c r="J718" s="14" t="n">
        <f aca="false">IF(H718="IV",-0.2,"")</f>
        <v>-0.2</v>
      </c>
      <c r="K718" s="14" t="str">
        <f aca="false">IF(H718="IP",-0.1,"")</f>
        <v/>
      </c>
      <c r="L718" s="14" t="str">
        <f aca="false">IF(H718="IM",0.1,"")</f>
        <v/>
      </c>
      <c r="M718" s="14" t="str">
        <f aca="false">IF(H718="SC",0.2,"")</f>
        <v/>
      </c>
      <c r="N718" s="15" t="str">
        <f aca="false">IF(H718="???",0.2,"")</f>
        <v/>
      </c>
      <c r="O718" s="40" t="s">
        <v>22</v>
      </c>
      <c r="P718" s="17" t="str">
        <f aca="false">IF(SUM(Q718:AI718)&gt;0,"",IF(SUM(Q718:AI718)=0,IF(O718&gt;0,1,"")))</f>
        <v/>
      </c>
      <c r="Q718" s="16" t="n">
        <f aca="false">IF(O718="🐭 Mouse",2,"")</f>
        <v>2</v>
      </c>
      <c r="R718" s="16" t="str">
        <f aca="false">IF(O718="🕊 Pigeon",7,"")</f>
        <v/>
      </c>
      <c r="S718" s="16" t="str">
        <f aca="false">IF(O718="🐇 Rabbit",6,"")</f>
        <v/>
      </c>
      <c r="T718" s="16" t="str">
        <f aca="false">IF(O718="🍼 Mammal",16,"")</f>
        <v/>
      </c>
      <c r="U718" s="16" t="str">
        <f aca="false">IF(O718="🐀 Rat",1,"")</f>
        <v/>
      </c>
      <c r="V718" s="16" t="str">
        <f aca="false">IF(O718="🐕 Dog",3,"")</f>
        <v/>
      </c>
      <c r="W718" s="16" t="str">
        <f aca="false">IF(O718="🐹 Guinea Pig",8,"")</f>
        <v/>
      </c>
      <c r="X718" s="16" t="str">
        <f aca="false">IF(O718="🐔 Chicken",9,"")</f>
        <v/>
      </c>
      <c r="Y718" s="16" t="str">
        <f aca="false">IF(O718="🐵 Monkey",5,"")</f>
        <v/>
      </c>
      <c r="Z718" s="16" t="str">
        <f aca="false">IF(O718="🐸 Frog",10,"")</f>
        <v/>
      </c>
      <c r="AA718" s="16" t="str">
        <f aca="false">IF(O718="🐈 Cat",4,"")</f>
        <v/>
      </c>
      <c r="AB718" s="16" t="str">
        <f aca="false">IF(O718="Gecko",15,"")</f>
        <v/>
      </c>
      <c r="AC718" s="16" t="str">
        <f aca="false">IF(O718="Skink",14,"")</f>
        <v/>
      </c>
      <c r="AD718" s="16" t="str">
        <f aca="false">IF(O718="🐄 Cattle",17,"")</f>
        <v/>
      </c>
      <c r="AE718" s="16" t="str">
        <f aca="false">IF(O718="🐷 Pig",19,"")</f>
        <v/>
      </c>
      <c r="AF718" s="16" t="str">
        <f aca="false">IF(O718="Squirrel",11,"")</f>
        <v/>
      </c>
      <c r="AG718" s="16" t="str">
        <f aca="false">IF(O718="🐝 Honey Bee",20,"")</f>
        <v/>
      </c>
      <c r="AH718" s="16" t="str">
        <f aca="false">IF(O718="🦆 Duck",12,"")</f>
        <v/>
      </c>
      <c r="AI718" s="16" t="str">
        <f aca="false">IF(O718="🐦 Bird",13,"")</f>
        <v/>
      </c>
      <c r="AJ718" s="41" t="s">
        <v>551</v>
      </c>
      <c r="AK718" s="40" t="s">
        <v>78</v>
      </c>
      <c r="AL718" s="42" t="s">
        <v>50</v>
      </c>
      <c r="AM718" s="40" t="s">
        <v>51</v>
      </c>
      <c r="AN718" s="40"/>
    </row>
    <row r="719" customFormat="false" ht="30" hidden="false" customHeight="true" outlineLevel="0" collapsed="false">
      <c r="A719" s="38" t="s">
        <v>782</v>
      </c>
      <c r="B719" s="43" t="n">
        <v>68</v>
      </c>
      <c r="C719" s="32" t="n">
        <f aca="false">B719+IF(H719="IV",-0.2,IF(H719="IP",-0.1,IF(H719="IM",0.1,IF(H719="SC",0.2,IF(H719="IC (cerebral)",-0.3,0)))))</f>
        <v>67.9</v>
      </c>
      <c r="D719" s="33" t="n">
        <f aca="false">VALUE(MID(AJ719,1,FIND(" ",AJ719)))</f>
        <v>1.1</v>
      </c>
      <c r="E719" s="34" t="n">
        <f aca="false">IF(G719="LD50 (median)",1,IF(G719="LDLo (lowest)",0,IF(G719="LD",-1,"")))</f>
        <v>1</v>
      </c>
      <c r="F719" s="34" t="n">
        <f aca="false">IF(O719="🐀 Rat",1,IF(O719="🐭 Mouse",2,IF(O719="🐕 Dog",3,IF(O719="🐵 Monkey",5,IF(O719="🐈 Cat",4,IF(O719="🐇 Rabbit",6,IF(O719="🕊 Pigeon",7,IF(O719="🐹 Guinea Pig",8,IF(O719="🐔 Chicken",9,IF(O719="🐸 Frog",10,IF(O719="🍼 Mammal",10,0)))))))))))</f>
        <v>2</v>
      </c>
      <c r="G719" s="39" t="s">
        <v>47</v>
      </c>
      <c r="H719" s="39" t="s">
        <v>16</v>
      </c>
      <c r="I719" s="14" t="str">
        <f aca="false">IF(H719="IC",-0.3,"")</f>
        <v/>
      </c>
      <c r="J719" s="14" t="str">
        <f aca="false">IF(H719="IV",-0.2,"")</f>
        <v/>
      </c>
      <c r="K719" s="14" t="n">
        <f aca="false">IF(H719="IP",-0.1,"")</f>
        <v>-0.1</v>
      </c>
      <c r="L719" s="14" t="str">
        <f aca="false">IF(H719="IM",0.1,"")</f>
        <v/>
      </c>
      <c r="M719" s="14" t="str">
        <f aca="false">IF(H719="SC",0.2,"")</f>
        <v/>
      </c>
      <c r="N719" s="15" t="str">
        <f aca="false">IF(H719="???",0.2,"")</f>
        <v/>
      </c>
      <c r="O719" s="40" t="s">
        <v>22</v>
      </c>
      <c r="P719" s="17" t="str">
        <f aca="false">IF(SUM(Q719:AI719)&gt;0,"",IF(SUM(Q719:AI719)=0,IF(O719&gt;0,1,"")))</f>
        <v/>
      </c>
      <c r="Q719" s="16" t="n">
        <f aca="false">IF(O719="🐭 Mouse",2,"")</f>
        <v>2</v>
      </c>
      <c r="R719" s="16" t="str">
        <f aca="false">IF(O719="🕊 Pigeon",7,"")</f>
        <v/>
      </c>
      <c r="S719" s="16" t="str">
        <f aca="false">IF(O719="🐇 Rabbit",6,"")</f>
        <v/>
      </c>
      <c r="T719" s="16" t="str">
        <f aca="false">IF(O719="🍼 Mammal",16,"")</f>
        <v/>
      </c>
      <c r="U719" s="16" t="str">
        <f aca="false">IF(O719="🐀 Rat",1,"")</f>
        <v/>
      </c>
      <c r="V719" s="16" t="str">
        <f aca="false">IF(O719="🐕 Dog",3,"")</f>
        <v/>
      </c>
      <c r="W719" s="16" t="str">
        <f aca="false">IF(O719="🐹 Guinea Pig",8,"")</f>
        <v/>
      </c>
      <c r="X719" s="16" t="str">
        <f aca="false">IF(O719="🐔 Chicken",9,"")</f>
        <v/>
      </c>
      <c r="Y719" s="16" t="str">
        <f aca="false">IF(O719="🐵 Monkey",5,"")</f>
        <v/>
      </c>
      <c r="Z719" s="16" t="str">
        <f aca="false">IF(O719="🐸 Frog",10,"")</f>
        <v/>
      </c>
      <c r="AA719" s="16" t="str">
        <f aca="false">IF(O719="🐈 Cat",4,"")</f>
        <v/>
      </c>
      <c r="AB719" s="16" t="str">
        <f aca="false">IF(O719="Gecko",15,"")</f>
        <v/>
      </c>
      <c r="AC719" s="16" t="str">
        <f aca="false">IF(O719="Skink",14,"")</f>
        <v/>
      </c>
      <c r="AD719" s="16" t="str">
        <f aca="false">IF(O719="🐄 Cattle",17,"")</f>
        <v/>
      </c>
      <c r="AE719" s="16" t="str">
        <f aca="false">IF(O719="🐷 Pig",19,"")</f>
        <v/>
      </c>
      <c r="AF719" s="16" t="str">
        <f aca="false">IF(O719="Squirrel",11,"")</f>
        <v/>
      </c>
      <c r="AG719" s="16" t="str">
        <f aca="false">IF(O719="🐝 Honey Bee",20,"")</f>
        <v/>
      </c>
      <c r="AH719" s="16" t="str">
        <f aca="false">IF(O719="🦆 Duck",12,"")</f>
        <v/>
      </c>
      <c r="AI719" s="16" t="str">
        <f aca="false">IF(O719="🐦 Bird",13,"")</f>
        <v/>
      </c>
      <c r="AJ719" s="41" t="s">
        <v>350</v>
      </c>
      <c r="AK719" s="40"/>
      <c r="AL719" s="42" t="s">
        <v>544</v>
      </c>
      <c r="AM719" s="40" t="s">
        <v>158</v>
      </c>
      <c r="AN719" s="40"/>
    </row>
    <row r="720" customFormat="false" ht="30" hidden="false" customHeight="true" outlineLevel="0" collapsed="false">
      <c r="A720" s="38" t="s">
        <v>782</v>
      </c>
      <c r="B720" s="43" t="n">
        <v>68</v>
      </c>
      <c r="C720" s="32" t="n">
        <f aca="false">B720+IF(H720="IV",-0.2,IF(H720="IP",-0.1,IF(H720="IM",0.1,IF(H720="SC",0.2,IF(H720="IC (cerebral)",-0.3,0)))))</f>
        <v>67.9</v>
      </c>
      <c r="D720" s="33" t="n">
        <f aca="false">VALUE(MID(AJ720,1,FIND(" ",AJ720)))</f>
        <v>1.245</v>
      </c>
      <c r="E720" s="34" t="n">
        <f aca="false">IF(G720="LD50 (median)",1,IF(G720="LDLo (lowest)",0,IF(G720="LD",-1,"")))</f>
        <v>1</v>
      </c>
      <c r="F720" s="34" t="n">
        <f aca="false">IF(O720="🐀 Rat",1,IF(O720="🐭 Mouse",2,IF(O720="🐕 Dog",3,IF(O720="🐵 Monkey",5,IF(O720="🐈 Cat",4,IF(O720="🐇 Rabbit",6,IF(O720="🕊 Pigeon",7,IF(O720="🐹 Guinea Pig",8,IF(O720="🐔 Chicken",9,IF(O720="🐸 Frog",10,IF(O720="🍼 Mammal",10,0)))))))))))</f>
        <v>2</v>
      </c>
      <c r="G720" s="39" t="s">
        <v>47</v>
      </c>
      <c r="H720" s="39" t="s">
        <v>16</v>
      </c>
      <c r="I720" s="14" t="str">
        <f aca="false">IF(H720="IC",-0.3,"")</f>
        <v/>
      </c>
      <c r="J720" s="14" t="str">
        <f aca="false">IF(H720="IV",-0.2,"")</f>
        <v/>
      </c>
      <c r="K720" s="14" t="n">
        <f aca="false">IF(H720="IP",-0.1,"")</f>
        <v>-0.1</v>
      </c>
      <c r="L720" s="14" t="str">
        <f aca="false">IF(H720="IM",0.1,"")</f>
        <v/>
      </c>
      <c r="M720" s="14" t="str">
        <f aca="false">IF(H720="SC",0.2,"")</f>
        <v/>
      </c>
      <c r="N720" s="15" t="str">
        <f aca="false">IF(H720="???",0.2,"")</f>
        <v/>
      </c>
      <c r="O720" s="40" t="s">
        <v>22</v>
      </c>
      <c r="P720" s="17" t="str">
        <f aca="false">IF(SUM(Q720:AI720)&gt;0,"",IF(SUM(Q720:AI720)=0,IF(O720&gt;0,1,"")))</f>
        <v/>
      </c>
      <c r="Q720" s="16" t="n">
        <f aca="false">IF(O720="🐭 Mouse",2,"")</f>
        <v>2</v>
      </c>
      <c r="R720" s="16" t="str">
        <f aca="false">IF(O720="🕊 Pigeon",7,"")</f>
        <v/>
      </c>
      <c r="S720" s="16" t="str">
        <f aca="false">IF(O720="🐇 Rabbit",6,"")</f>
        <v/>
      </c>
      <c r="T720" s="16" t="str">
        <f aca="false">IF(O720="🍼 Mammal",16,"")</f>
        <v/>
      </c>
      <c r="U720" s="16" t="str">
        <f aca="false">IF(O720="🐀 Rat",1,"")</f>
        <v/>
      </c>
      <c r="V720" s="16" t="str">
        <f aca="false">IF(O720="🐕 Dog",3,"")</f>
        <v/>
      </c>
      <c r="W720" s="16" t="str">
        <f aca="false">IF(O720="🐹 Guinea Pig",8,"")</f>
        <v/>
      </c>
      <c r="X720" s="16" t="str">
        <f aca="false">IF(O720="🐔 Chicken",9,"")</f>
        <v/>
      </c>
      <c r="Y720" s="16" t="str">
        <f aca="false">IF(O720="🐵 Monkey",5,"")</f>
        <v/>
      </c>
      <c r="Z720" s="16" t="str">
        <f aca="false">IF(O720="🐸 Frog",10,"")</f>
        <v/>
      </c>
      <c r="AA720" s="16" t="str">
        <f aca="false">IF(O720="🐈 Cat",4,"")</f>
        <v/>
      </c>
      <c r="AB720" s="16" t="str">
        <f aca="false">IF(O720="Gecko",15,"")</f>
        <v/>
      </c>
      <c r="AC720" s="16" t="str">
        <f aca="false">IF(O720="Skink",14,"")</f>
        <v/>
      </c>
      <c r="AD720" s="16" t="str">
        <f aca="false">IF(O720="🐄 Cattle",17,"")</f>
        <v/>
      </c>
      <c r="AE720" s="16" t="str">
        <f aca="false">IF(O720="🐷 Pig",19,"")</f>
        <v/>
      </c>
      <c r="AF720" s="16" t="str">
        <f aca="false">IF(O720="Squirrel",11,"")</f>
        <v/>
      </c>
      <c r="AG720" s="16" t="str">
        <f aca="false">IF(O720="🐝 Honey Bee",20,"")</f>
        <v/>
      </c>
      <c r="AH720" s="16" t="str">
        <f aca="false">IF(O720="🦆 Duck",12,"")</f>
        <v/>
      </c>
      <c r="AI720" s="16" t="str">
        <f aca="false">IF(O720="🐦 Bird",13,"")</f>
        <v/>
      </c>
      <c r="AJ720" s="41" t="s">
        <v>603</v>
      </c>
      <c r="AK720" s="40" t="s">
        <v>78</v>
      </c>
      <c r="AL720" s="42" t="s">
        <v>50</v>
      </c>
      <c r="AM720" s="40" t="s">
        <v>51</v>
      </c>
      <c r="AN720" s="40"/>
    </row>
    <row r="721" customFormat="false" ht="30" hidden="false" customHeight="true" outlineLevel="0" collapsed="false">
      <c r="A721" s="38" t="s">
        <v>782</v>
      </c>
      <c r="B721" s="43" t="n">
        <v>68</v>
      </c>
      <c r="C721" s="32" t="n">
        <f aca="false">B721+IF(H721="IV",-0.2,IF(H721="IP",-0.1,IF(H721="IM",0.1,IF(H721="SC",0.2,IF(H721="IC (cerebral)",-0.3,0)))))</f>
        <v>67.9</v>
      </c>
      <c r="D721" s="33" t="n">
        <f aca="false">VALUE(MID(AJ721,1,FIND(" ",AJ721)))</f>
        <v>1.45</v>
      </c>
      <c r="E721" s="34" t="n">
        <f aca="false">IF(G721="LD50 (median)",1,IF(G721="LDLo (lowest)",0,IF(G721="LD",-1,"")))</f>
        <v>1</v>
      </c>
      <c r="F721" s="34" t="n">
        <f aca="false">IF(O721="🐀 Rat",1,IF(O721="🐭 Mouse",2,IF(O721="🐕 Dog",3,IF(O721="🐵 Monkey",5,IF(O721="🐈 Cat",4,IF(O721="🐇 Rabbit",6,IF(O721="🕊 Pigeon",7,IF(O721="🐹 Guinea Pig",8,IF(O721="🐔 Chicken",9,IF(O721="🐸 Frog",10,IF(O721="🍼 Mammal",10,0)))))))))))</f>
        <v>2</v>
      </c>
      <c r="G721" s="39" t="s">
        <v>47</v>
      </c>
      <c r="H721" s="39" t="s">
        <v>16</v>
      </c>
      <c r="I721" s="14" t="str">
        <f aca="false">IF(H721="IC",-0.3,"")</f>
        <v/>
      </c>
      <c r="J721" s="14" t="str">
        <f aca="false">IF(H721="IV",-0.2,"")</f>
        <v/>
      </c>
      <c r="K721" s="14" t="n">
        <f aca="false">IF(H721="IP",-0.1,"")</f>
        <v>-0.1</v>
      </c>
      <c r="L721" s="14" t="str">
        <f aca="false">IF(H721="IM",0.1,"")</f>
        <v/>
      </c>
      <c r="M721" s="14" t="str">
        <f aca="false">IF(H721="SC",0.2,"")</f>
        <v/>
      </c>
      <c r="N721" s="15" t="str">
        <f aca="false">IF(H721="???",0.2,"")</f>
        <v/>
      </c>
      <c r="O721" s="40" t="s">
        <v>22</v>
      </c>
      <c r="P721" s="17" t="str">
        <f aca="false">IF(SUM(Q721:AI721)&gt;0,"",IF(SUM(Q721:AI721)=0,IF(O721&gt;0,1,"")))</f>
        <v/>
      </c>
      <c r="Q721" s="16" t="n">
        <f aca="false">IF(O721="🐭 Mouse",2,"")</f>
        <v>2</v>
      </c>
      <c r="R721" s="16" t="str">
        <f aca="false">IF(O721="🕊 Pigeon",7,"")</f>
        <v/>
      </c>
      <c r="S721" s="16" t="str">
        <f aca="false">IF(O721="🐇 Rabbit",6,"")</f>
        <v/>
      </c>
      <c r="T721" s="16" t="str">
        <f aca="false">IF(O721="🍼 Mammal",16,"")</f>
        <v/>
      </c>
      <c r="U721" s="16" t="str">
        <f aca="false">IF(O721="🐀 Rat",1,"")</f>
        <v/>
      </c>
      <c r="V721" s="16" t="str">
        <f aca="false">IF(O721="🐕 Dog",3,"")</f>
        <v/>
      </c>
      <c r="W721" s="16" t="str">
        <f aca="false">IF(O721="🐹 Guinea Pig",8,"")</f>
        <v/>
      </c>
      <c r="X721" s="16" t="str">
        <f aca="false">IF(O721="🐔 Chicken",9,"")</f>
        <v/>
      </c>
      <c r="Y721" s="16" t="str">
        <f aca="false">IF(O721="🐵 Monkey",5,"")</f>
        <v/>
      </c>
      <c r="Z721" s="16" t="str">
        <f aca="false">IF(O721="🐸 Frog",10,"")</f>
        <v/>
      </c>
      <c r="AA721" s="16" t="str">
        <f aca="false">IF(O721="🐈 Cat",4,"")</f>
        <v/>
      </c>
      <c r="AB721" s="16" t="str">
        <f aca="false">IF(O721="Gecko",15,"")</f>
        <v/>
      </c>
      <c r="AC721" s="16" t="str">
        <f aca="false">IF(O721="Skink",14,"")</f>
        <v/>
      </c>
      <c r="AD721" s="16" t="str">
        <f aca="false">IF(O721="🐄 Cattle",17,"")</f>
        <v/>
      </c>
      <c r="AE721" s="16" t="str">
        <f aca="false">IF(O721="🐷 Pig",19,"")</f>
        <v/>
      </c>
      <c r="AF721" s="16" t="str">
        <f aca="false">IF(O721="Squirrel",11,"")</f>
        <v/>
      </c>
      <c r="AG721" s="16" t="str">
        <f aca="false">IF(O721="🐝 Honey Bee",20,"")</f>
        <v/>
      </c>
      <c r="AH721" s="16" t="str">
        <f aca="false">IF(O721="🦆 Duck",12,"")</f>
        <v/>
      </c>
      <c r="AI721" s="16" t="str">
        <f aca="false">IF(O721="🐦 Bird",13,"")</f>
        <v/>
      </c>
      <c r="AJ721" s="41" t="s">
        <v>785</v>
      </c>
      <c r="AK721" s="40"/>
      <c r="AL721" s="42" t="s">
        <v>544</v>
      </c>
      <c r="AM721" s="40" t="s">
        <v>158</v>
      </c>
      <c r="AN721" s="40"/>
    </row>
    <row r="722" customFormat="false" ht="30" hidden="false" customHeight="true" outlineLevel="0" collapsed="false">
      <c r="A722" s="38" t="s">
        <v>782</v>
      </c>
      <c r="B722" s="43" t="n">
        <v>68</v>
      </c>
      <c r="C722" s="32" t="n">
        <f aca="false">B722+IF(H722="IV",-0.2,IF(H722="IP",-0.1,IF(H722="IM",0.1,IF(H722="SC",0.2,IF(H722="IC (cerebral)",-0.3,0)))))</f>
        <v>67.9</v>
      </c>
      <c r="D722" s="33" t="n">
        <f aca="false">VALUE(MID(AJ722,1,FIND(" ",AJ722)))</f>
        <v>1.45</v>
      </c>
      <c r="E722" s="34" t="n">
        <f aca="false">IF(G722="LD50 (median)",1,IF(G722="LDLo (lowest)",0,IF(G722="LD",-1,"")))</f>
        <v>1</v>
      </c>
      <c r="F722" s="34" t="n">
        <f aca="false">IF(O722="🐀 Rat",1,IF(O722="🐭 Mouse",2,IF(O722="🐕 Dog",3,IF(O722="🐵 Monkey",5,IF(O722="🐈 Cat",4,IF(O722="🐇 Rabbit",6,IF(O722="🕊 Pigeon",7,IF(O722="🐹 Guinea Pig",8,IF(O722="🐔 Chicken",9,IF(O722="🐸 Frog",10,IF(O722="🍼 Mammal",10,0)))))))))))</f>
        <v>2</v>
      </c>
      <c r="G722" s="39" t="s">
        <v>47</v>
      </c>
      <c r="H722" s="39" t="s">
        <v>16</v>
      </c>
      <c r="I722" s="14" t="str">
        <f aca="false">IF(H722="IC",-0.3,"")</f>
        <v/>
      </c>
      <c r="J722" s="14" t="str">
        <f aca="false">IF(H722="IV",-0.2,"")</f>
        <v/>
      </c>
      <c r="K722" s="14" t="n">
        <f aca="false">IF(H722="IP",-0.1,"")</f>
        <v>-0.1</v>
      </c>
      <c r="L722" s="14" t="str">
        <f aca="false">IF(H722="IM",0.1,"")</f>
        <v/>
      </c>
      <c r="M722" s="14" t="str">
        <f aca="false">IF(H722="SC",0.2,"")</f>
        <v/>
      </c>
      <c r="N722" s="15" t="str">
        <f aca="false">IF(H722="???",0.2,"")</f>
        <v/>
      </c>
      <c r="O722" s="40" t="s">
        <v>22</v>
      </c>
      <c r="P722" s="17" t="str">
        <f aca="false">IF(SUM(Q722:AI722)&gt;0,"",IF(SUM(Q722:AI722)=0,IF(O722&gt;0,1,"")))</f>
        <v/>
      </c>
      <c r="Q722" s="16" t="n">
        <f aca="false">IF(O722="🐭 Mouse",2,"")</f>
        <v>2</v>
      </c>
      <c r="R722" s="16" t="str">
        <f aca="false">IF(O722="🕊 Pigeon",7,"")</f>
        <v/>
      </c>
      <c r="S722" s="16" t="str">
        <f aca="false">IF(O722="🐇 Rabbit",6,"")</f>
        <v/>
      </c>
      <c r="T722" s="16" t="str">
        <f aca="false">IF(O722="🍼 Mammal",16,"")</f>
        <v/>
      </c>
      <c r="U722" s="16" t="str">
        <f aca="false">IF(O722="🐀 Rat",1,"")</f>
        <v/>
      </c>
      <c r="V722" s="16" t="str">
        <f aca="false">IF(O722="🐕 Dog",3,"")</f>
        <v/>
      </c>
      <c r="W722" s="16" t="str">
        <f aca="false">IF(O722="🐹 Guinea Pig",8,"")</f>
        <v/>
      </c>
      <c r="X722" s="16" t="str">
        <f aca="false">IF(O722="🐔 Chicken",9,"")</f>
        <v/>
      </c>
      <c r="Y722" s="16" t="str">
        <f aca="false">IF(O722="🐵 Monkey",5,"")</f>
        <v/>
      </c>
      <c r="Z722" s="16" t="str">
        <f aca="false">IF(O722="🐸 Frog",10,"")</f>
        <v/>
      </c>
      <c r="AA722" s="16" t="str">
        <f aca="false">IF(O722="🐈 Cat",4,"")</f>
        <v/>
      </c>
      <c r="AB722" s="16" t="str">
        <f aca="false">IF(O722="Gecko",15,"")</f>
        <v/>
      </c>
      <c r="AC722" s="16" t="str">
        <f aca="false">IF(O722="Skink",14,"")</f>
        <v/>
      </c>
      <c r="AD722" s="16" t="str">
        <f aca="false">IF(O722="🐄 Cattle",17,"")</f>
        <v/>
      </c>
      <c r="AE722" s="16" t="str">
        <f aca="false">IF(O722="🐷 Pig",19,"")</f>
        <v/>
      </c>
      <c r="AF722" s="16" t="str">
        <f aca="false">IF(O722="Squirrel",11,"")</f>
        <v/>
      </c>
      <c r="AG722" s="16" t="str">
        <f aca="false">IF(O722="🐝 Honey Bee",20,"")</f>
        <v/>
      </c>
      <c r="AH722" s="16" t="str">
        <f aca="false">IF(O722="🦆 Duck",12,"")</f>
        <v/>
      </c>
      <c r="AI722" s="16" t="str">
        <f aca="false">IF(O722="🐦 Bird",13,"")</f>
        <v/>
      </c>
      <c r="AJ722" s="41" t="s">
        <v>785</v>
      </c>
      <c r="AK722" s="40" t="s">
        <v>545</v>
      </c>
      <c r="AL722" s="42" t="s">
        <v>536</v>
      </c>
      <c r="AM722" s="40" t="s">
        <v>51</v>
      </c>
      <c r="AN722" s="40"/>
    </row>
    <row r="723" customFormat="false" ht="30" hidden="false" customHeight="true" outlineLevel="0" collapsed="false">
      <c r="A723" s="38" t="s">
        <v>782</v>
      </c>
      <c r="B723" s="43" t="n">
        <v>68</v>
      </c>
      <c r="C723" s="32" t="n">
        <f aca="false">B723+IF(H723="IV",-0.2,IF(H723="IP",-0.1,IF(H723="IM",0.1,IF(H723="SC",0.2,IF(H723="IC (cerebral)",-0.3,0)))))</f>
        <v>68.2</v>
      </c>
      <c r="D723" s="33" t="n">
        <f aca="false">VALUE(MID(AJ723,1,FIND(" ",AJ723)))</f>
        <v>2.04</v>
      </c>
      <c r="E723" s="34" t="n">
        <f aca="false">IF(G723="LD50 (median)",1,IF(G723="LDLo (lowest)",0,IF(G723="LD",-1,"")))</f>
        <v>1</v>
      </c>
      <c r="F723" s="34" t="n">
        <f aca="false">IF(O723="🐀 Rat",1,IF(O723="🐭 Mouse",2,IF(O723="🐕 Dog",3,IF(O723="🐵 Monkey",5,IF(O723="🐈 Cat",4,IF(O723="🐇 Rabbit",6,IF(O723="🕊 Pigeon",7,IF(O723="🐹 Guinea Pig",8,IF(O723="🐔 Chicken",9,IF(O723="🐸 Frog",10,IF(O723="🍼 Mammal",10,0)))))))))))</f>
        <v>2</v>
      </c>
      <c r="G723" s="39" t="s">
        <v>47</v>
      </c>
      <c r="H723" s="39" t="s">
        <v>18</v>
      </c>
      <c r="I723" s="14" t="str">
        <f aca="false">IF(H723="IC",-0.3,"")</f>
        <v/>
      </c>
      <c r="J723" s="14" t="str">
        <f aca="false">IF(H723="IV",-0.2,"")</f>
        <v/>
      </c>
      <c r="K723" s="14" t="str">
        <f aca="false">IF(H723="IP",-0.1,"")</f>
        <v/>
      </c>
      <c r="L723" s="14" t="str">
        <f aca="false">IF(H723="IM",0.1,"")</f>
        <v/>
      </c>
      <c r="M723" s="14" t="n">
        <f aca="false">IF(H723="SC",0.2,"")</f>
        <v>0.2</v>
      </c>
      <c r="N723" s="15" t="str">
        <f aca="false">IF(H723="???",0.2,"")</f>
        <v/>
      </c>
      <c r="O723" s="40" t="s">
        <v>22</v>
      </c>
      <c r="P723" s="17" t="str">
        <f aca="false">IF(SUM(Q723:AI723)&gt;0,"",IF(SUM(Q723:AI723)=0,IF(O723&gt;0,1,"")))</f>
        <v/>
      </c>
      <c r="Q723" s="16" t="n">
        <f aca="false">IF(O723="🐭 Mouse",2,"")</f>
        <v>2</v>
      </c>
      <c r="R723" s="16" t="str">
        <f aca="false">IF(O723="🕊 Pigeon",7,"")</f>
        <v/>
      </c>
      <c r="S723" s="16" t="str">
        <f aca="false">IF(O723="🐇 Rabbit",6,"")</f>
        <v/>
      </c>
      <c r="T723" s="16" t="str">
        <f aca="false">IF(O723="🍼 Mammal",16,"")</f>
        <v/>
      </c>
      <c r="U723" s="16" t="str">
        <f aca="false">IF(O723="🐀 Rat",1,"")</f>
        <v/>
      </c>
      <c r="V723" s="16" t="str">
        <f aca="false">IF(O723="🐕 Dog",3,"")</f>
        <v/>
      </c>
      <c r="W723" s="16" t="str">
        <f aca="false">IF(O723="🐹 Guinea Pig",8,"")</f>
        <v/>
      </c>
      <c r="X723" s="16" t="str">
        <f aca="false">IF(O723="🐔 Chicken",9,"")</f>
        <v/>
      </c>
      <c r="Y723" s="16" t="str">
        <f aca="false">IF(O723="🐵 Monkey",5,"")</f>
        <v/>
      </c>
      <c r="Z723" s="16" t="str">
        <f aca="false">IF(O723="🐸 Frog",10,"")</f>
        <v/>
      </c>
      <c r="AA723" s="16" t="str">
        <f aca="false">IF(O723="🐈 Cat",4,"")</f>
        <v/>
      </c>
      <c r="AB723" s="16" t="str">
        <f aca="false">IF(O723="Gecko",15,"")</f>
        <v/>
      </c>
      <c r="AC723" s="16" t="str">
        <f aca="false">IF(O723="Skink",14,"")</f>
        <v/>
      </c>
      <c r="AD723" s="16" t="str">
        <f aca="false">IF(O723="🐄 Cattle",17,"")</f>
        <v/>
      </c>
      <c r="AE723" s="16" t="str">
        <f aca="false">IF(O723="🐷 Pig",19,"")</f>
        <v/>
      </c>
      <c r="AF723" s="16" t="str">
        <f aca="false">IF(O723="Squirrel",11,"")</f>
        <v/>
      </c>
      <c r="AG723" s="16" t="str">
        <f aca="false">IF(O723="🐝 Honey Bee",20,"")</f>
        <v/>
      </c>
      <c r="AH723" s="16" t="str">
        <f aca="false">IF(O723="🦆 Duck",12,"")</f>
        <v/>
      </c>
      <c r="AI723" s="16" t="str">
        <f aca="false">IF(O723="🐦 Bird",13,"")</f>
        <v/>
      </c>
      <c r="AJ723" s="41" t="s">
        <v>786</v>
      </c>
      <c r="AK723" s="40" t="s">
        <v>294</v>
      </c>
      <c r="AL723" s="42" t="s">
        <v>50</v>
      </c>
      <c r="AM723" s="40" t="s">
        <v>51</v>
      </c>
      <c r="AN723" s="40"/>
    </row>
    <row r="724" customFormat="false" ht="30" hidden="false" customHeight="true" outlineLevel="0" collapsed="false">
      <c r="A724" s="38" t="s">
        <v>782</v>
      </c>
      <c r="B724" s="43" t="n">
        <v>68</v>
      </c>
      <c r="C724" s="32" t="n">
        <f aca="false">B724+IF(H724="IV",-0.2,IF(H724="IP",-0.1,IF(H724="IM",0.1,IF(H724="SC",0.2,IF(H724="IC (cerebral)",-0.3,0)))))</f>
        <v>67.8</v>
      </c>
      <c r="D724" s="33" t="n">
        <f aca="false">VALUE(MID(AJ724,1,FIND(" ",AJ724)))</f>
        <v>3</v>
      </c>
      <c r="E724" s="34" t="n">
        <f aca="false">IF(G724="LD50 (median)",1,IF(G724="LDLo (lowest)",0,IF(G724="LD",-1,"")))</f>
        <v>0</v>
      </c>
      <c r="F724" s="34" t="n">
        <f aca="false">IF(O724="🐀 Rat",1,IF(O724="🐭 Mouse",2,IF(O724="🐕 Dog",3,IF(O724="🐵 Monkey",5,IF(O724="🐈 Cat",4,IF(O724="🐇 Rabbit",6,IF(O724="🕊 Pigeon",7,IF(O724="🐹 Guinea Pig",8,IF(O724="🐔 Chicken",9,IF(O724="🐸 Frog",10,IF(O724="🍼 Mammal",10,0)))))))))))</f>
        <v>6</v>
      </c>
      <c r="G724" s="39" t="s">
        <v>53</v>
      </c>
      <c r="H724" s="39" t="s">
        <v>15</v>
      </c>
      <c r="I724" s="14" t="str">
        <f aca="false">IF(H724="IC",-0.3,"")</f>
        <v/>
      </c>
      <c r="J724" s="14" t="n">
        <f aca="false">IF(H724="IV",-0.2,"")</f>
        <v>-0.2</v>
      </c>
      <c r="K724" s="14" t="str">
        <f aca="false">IF(H724="IP",-0.1,"")</f>
        <v/>
      </c>
      <c r="L724" s="14" t="str">
        <f aca="false">IF(H724="IM",0.1,"")</f>
        <v/>
      </c>
      <c r="M724" s="14" t="str">
        <f aca="false">IF(H724="SC",0.2,"")</f>
        <v/>
      </c>
      <c r="N724" s="15" t="str">
        <f aca="false">IF(H724="???",0.2,"")</f>
        <v/>
      </c>
      <c r="O724" s="40" t="s">
        <v>24</v>
      </c>
      <c r="P724" s="17" t="str">
        <f aca="false">IF(SUM(Q724:AI724)&gt;0,"",IF(SUM(Q724:AI724)=0,IF(O724&gt;0,1,"")))</f>
        <v/>
      </c>
      <c r="Q724" s="16" t="str">
        <f aca="false">IF(O724="🐭 Mouse",2,"")</f>
        <v/>
      </c>
      <c r="R724" s="16" t="str">
        <f aca="false">IF(O724="🕊 Pigeon",7,"")</f>
        <v/>
      </c>
      <c r="S724" s="16" t="n">
        <f aca="false">IF(O724="🐇 Rabbit",6,"")</f>
        <v>6</v>
      </c>
      <c r="T724" s="16" t="str">
        <f aca="false">IF(O724="🍼 Mammal",16,"")</f>
        <v/>
      </c>
      <c r="U724" s="16" t="str">
        <f aca="false">IF(O724="🐀 Rat",1,"")</f>
        <v/>
      </c>
      <c r="V724" s="16" t="str">
        <f aca="false">IF(O724="🐕 Dog",3,"")</f>
        <v/>
      </c>
      <c r="W724" s="16" t="str">
        <f aca="false">IF(O724="🐹 Guinea Pig",8,"")</f>
        <v/>
      </c>
      <c r="X724" s="16" t="str">
        <f aca="false">IF(O724="🐔 Chicken",9,"")</f>
        <v/>
      </c>
      <c r="Y724" s="16" t="str">
        <f aca="false">IF(O724="🐵 Monkey",5,"")</f>
        <v/>
      </c>
      <c r="Z724" s="16" t="str">
        <f aca="false">IF(O724="🐸 Frog",10,"")</f>
        <v/>
      </c>
      <c r="AA724" s="16" t="str">
        <f aca="false">IF(O724="🐈 Cat",4,"")</f>
        <v/>
      </c>
      <c r="AB724" s="16" t="str">
        <f aca="false">IF(O724="Gecko",15,"")</f>
        <v/>
      </c>
      <c r="AC724" s="16" t="str">
        <f aca="false">IF(O724="Skink",14,"")</f>
        <v/>
      </c>
      <c r="AD724" s="16" t="str">
        <f aca="false">IF(O724="🐄 Cattle",17,"")</f>
        <v/>
      </c>
      <c r="AE724" s="16" t="str">
        <f aca="false">IF(O724="🐷 Pig",19,"")</f>
        <v/>
      </c>
      <c r="AF724" s="16" t="str">
        <f aca="false">IF(O724="Squirrel",11,"")</f>
        <v/>
      </c>
      <c r="AG724" s="16" t="str">
        <f aca="false">IF(O724="🐝 Honey Bee",20,"")</f>
        <v/>
      </c>
      <c r="AH724" s="16" t="str">
        <f aca="false">IF(O724="🦆 Duck",12,"")</f>
        <v/>
      </c>
      <c r="AI724" s="16" t="str">
        <f aca="false">IF(O724="🐦 Bird",13,"")</f>
        <v/>
      </c>
      <c r="AJ724" s="41" t="s">
        <v>787</v>
      </c>
      <c r="AK724" s="40" t="s">
        <v>137</v>
      </c>
      <c r="AL724" s="42" t="s">
        <v>50</v>
      </c>
      <c r="AM724" s="40" t="s">
        <v>51</v>
      </c>
      <c r="AN724" s="40"/>
    </row>
    <row r="725" customFormat="false" ht="15.75" hidden="false" customHeight="false" outlineLevel="0" collapsed="false">
      <c r="C725" s="32"/>
      <c r="D725" s="33"/>
      <c r="E725" s="34"/>
      <c r="F725" s="34"/>
      <c r="G725" s="0"/>
      <c r="H725" s="0"/>
      <c r="I725" s="14" t="str">
        <f aca="false">IF(H725="IC",-0.3,"")</f>
        <v/>
      </c>
      <c r="J725" s="14" t="str">
        <f aca="false">IF(H725="IV",-0.2,"")</f>
        <v/>
      </c>
      <c r="K725" s="14" t="str">
        <f aca="false">IF(H725="IP",-0.1,"")</f>
        <v/>
      </c>
      <c r="L725" s="14" t="str">
        <f aca="false">IF(H725="IM",0.1,"")</f>
        <v/>
      </c>
      <c r="M725" s="14" t="str">
        <f aca="false">IF(H725="SC",0.2,"")</f>
        <v/>
      </c>
      <c r="N725" s="15" t="str">
        <f aca="false">IF(H725="???",0.2,"")</f>
        <v/>
      </c>
      <c r="O725" s="0"/>
      <c r="P725" s="17" t="str">
        <f aca="false">IF(SUM(Q725:AI725)&gt;0,"",IF(SUM(Q725:AI725)=0,IF(O725&gt;0,1,"")))</f>
        <v/>
      </c>
      <c r="Q725" s="16" t="str">
        <f aca="false">IF(O725="🐭 Mouse",2,"")</f>
        <v/>
      </c>
      <c r="R725" s="16" t="str">
        <f aca="false">IF(O725="🕊 Pigeon",7,"")</f>
        <v/>
      </c>
      <c r="S725" s="16" t="str">
        <f aca="false">IF(O725="🐇 Rabbit",6,"")</f>
        <v/>
      </c>
      <c r="T725" s="16" t="str">
        <f aca="false">IF(O725="🍼 Mammal",16,"")</f>
        <v/>
      </c>
      <c r="U725" s="16" t="str">
        <f aca="false">IF(O725="🐀 Rat",1,"")</f>
        <v/>
      </c>
      <c r="V725" s="16" t="str">
        <f aca="false">IF(O725="🐕 Dog",3,"")</f>
        <v/>
      </c>
      <c r="W725" s="16" t="str">
        <f aca="false">IF(O725="🐹 Guinea Pig",8,"")</f>
        <v/>
      </c>
      <c r="X725" s="16" t="str">
        <f aca="false">IF(O725="🐔 Chicken",9,"")</f>
        <v/>
      </c>
      <c r="Y725" s="16" t="str">
        <f aca="false">IF(O725="🐵 Monkey",5,"")</f>
        <v/>
      </c>
      <c r="Z725" s="16" t="str">
        <f aca="false">IF(O725="🐸 Frog",10,"")</f>
        <v/>
      </c>
      <c r="AA725" s="16" t="str">
        <f aca="false">IF(O725="🐈 Cat",4,"")</f>
        <v/>
      </c>
      <c r="AB725" s="16" t="str">
        <f aca="false">IF(O725="Gecko",15,"")</f>
        <v/>
      </c>
      <c r="AC725" s="16" t="str">
        <f aca="false">IF(O725="Skink",14,"")</f>
        <v/>
      </c>
      <c r="AD725" s="16" t="str">
        <f aca="false">IF(O725="🐄 Cattle",17,"")</f>
        <v/>
      </c>
      <c r="AE725" s="16" t="str">
        <f aca="false">IF(O725="🐷 Pig",19,"")</f>
        <v/>
      </c>
      <c r="AF725" s="16" t="str">
        <f aca="false">IF(O725="Squirrel",11,"")</f>
        <v/>
      </c>
      <c r="AG725" s="16" t="str">
        <f aca="false">IF(O725="🐝 Honey Bee",20,"")</f>
        <v/>
      </c>
      <c r="AH725" s="16" t="str">
        <f aca="false">IF(O725="🦆 Duck",12,"")</f>
        <v/>
      </c>
      <c r="AI725" s="16" t="str">
        <f aca="false">IF(O725="🐦 Bird",13,"")</f>
        <v/>
      </c>
      <c r="AJ725" s="0"/>
      <c r="AK725" s="0"/>
      <c r="AL725" s="0"/>
      <c r="AM725" s="0"/>
      <c r="AN725" s="0"/>
    </row>
    <row r="726" customFormat="false" ht="30.75" hidden="false" customHeight="false" outlineLevel="0" collapsed="false">
      <c r="A726" s="43" t="s">
        <v>788</v>
      </c>
      <c r="B726" s="43" t="n">
        <v>69</v>
      </c>
      <c r="C726" s="32" t="n">
        <f aca="false">B726+IF(H726="IV",-0.2,IF(H726="IP",-0.1,IF(H726="IM",0.1,IF(H726="SC",0.2,IF(H726="IC (cerebral)",-0.3,0)))))</f>
        <v>69</v>
      </c>
      <c r="D726" s="33" t="n">
        <f aca="false">VALUE(MID(AJ726,1,FIND(" ",AJ726)))</f>
        <v>0.225</v>
      </c>
      <c r="E726" s="34" t="n">
        <f aca="false">IF(G726="LD50 (median)",1,IF(G726="LDLo (lowest)",0,IF(G726="LD",-1,"")))</f>
        <v>1</v>
      </c>
      <c r="F726" s="34" t="n">
        <f aca="false">IF(O726="🐀 Rat",1,IF(O726="🐭 Mouse",2,IF(O726="🐕 Dog",3,IF(O726="🐵 Monkey",5,IF(O726="🐈 Cat",4,IF(O726="🐇 Rabbit",6,IF(O726="🕊 Pigeon",7,IF(O726="🐹 Guinea Pig",8,IF(O726="🐔 Chicken",9,IF(O726="🐸 Frog",10,IF(O726="🍼 Mammal",10,0)))))))))))</f>
        <v>2</v>
      </c>
      <c r="G726" s="44" t="s">
        <v>47</v>
      </c>
      <c r="H726" s="44" t="s">
        <v>14</v>
      </c>
      <c r="I726" s="14" t="n">
        <f aca="false">IF(H726="IC",-0.3,"")</f>
        <v>-0.3</v>
      </c>
      <c r="J726" s="14" t="str">
        <f aca="false">IF(H726="IV",-0.2,"")</f>
        <v/>
      </c>
      <c r="K726" s="14" t="str">
        <f aca="false">IF(H726="IP",-0.1,"")</f>
        <v/>
      </c>
      <c r="L726" s="14" t="str">
        <f aca="false">IF(H726="IM",0.1,"")</f>
        <v/>
      </c>
      <c r="M726" s="14" t="str">
        <f aca="false">IF(H726="SC",0.2,"")</f>
        <v/>
      </c>
      <c r="N726" s="15" t="str">
        <f aca="false">IF(H726="???",0.2,"")</f>
        <v/>
      </c>
      <c r="O726" s="45" t="s">
        <v>22</v>
      </c>
      <c r="P726" s="17" t="str">
        <f aca="false">IF(SUM(Q726:AI726)&gt;0,"",IF(SUM(Q726:AI726)=0,IF(O726&gt;0,1,"")))</f>
        <v/>
      </c>
      <c r="Q726" s="16" t="n">
        <f aca="false">IF(O726="🐭 Mouse",2,"")</f>
        <v>2</v>
      </c>
      <c r="R726" s="16" t="str">
        <f aca="false">IF(O726="🕊 Pigeon",7,"")</f>
        <v/>
      </c>
      <c r="S726" s="16" t="str">
        <f aca="false">IF(O726="🐇 Rabbit",6,"")</f>
        <v/>
      </c>
      <c r="T726" s="16" t="str">
        <f aca="false">IF(O726="🍼 Mammal",16,"")</f>
        <v/>
      </c>
      <c r="U726" s="16" t="str">
        <f aca="false">IF(O726="🐀 Rat",1,"")</f>
        <v/>
      </c>
      <c r="V726" s="16" t="str">
        <f aca="false">IF(O726="🐕 Dog",3,"")</f>
        <v/>
      </c>
      <c r="W726" s="16" t="str">
        <f aca="false">IF(O726="🐹 Guinea Pig",8,"")</f>
        <v/>
      </c>
      <c r="X726" s="16" t="str">
        <f aca="false">IF(O726="🐔 Chicken",9,"")</f>
        <v/>
      </c>
      <c r="Y726" s="16" t="str">
        <f aca="false">IF(O726="🐵 Monkey",5,"")</f>
        <v/>
      </c>
      <c r="Z726" s="16" t="str">
        <f aca="false">IF(O726="🐸 Frog",10,"")</f>
        <v/>
      </c>
      <c r="AA726" s="16" t="str">
        <f aca="false">IF(O726="🐈 Cat",4,"")</f>
        <v/>
      </c>
      <c r="AB726" s="16" t="str">
        <f aca="false">IF(O726="Gecko",15,"")</f>
        <v/>
      </c>
      <c r="AC726" s="16" t="str">
        <f aca="false">IF(O726="Skink",14,"")</f>
        <v/>
      </c>
      <c r="AD726" s="16" t="str">
        <f aca="false">IF(O726="🐄 Cattle",17,"")</f>
        <v/>
      </c>
      <c r="AE726" s="16" t="str">
        <f aca="false">IF(O726="🐷 Pig",19,"")</f>
        <v/>
      </c>
      <c r="AF726" s="16" t="str">
        <f aca="false">IF(O726="Squirrel",11,"")</f>
        <v/>
      </c>
      <c r="AG726" s="16" t="str">
        <f aca="false">IF(O726="🐝 Honey Bee",20,"")</f>
        <v/>
      </c>
      <c r="AH726" s="16" t="str">
        <f aca="false">IF(O726="🦆 Duck",12,"")</f>
        <v/>
      </c>
      <c r="AI726" s="16" t="str">
        <f aca="false">IF(O726="🐦 Bird",13,"")</f>
        <v/>
      </c>
      <c r="AJ726" s="46" t="s">
        <v>90</v>
      </c>
      <c r="AK726" s="45" t="s">
        <v>78</v>
      </c>
      <c r="AL726" s="47" t="s">
        <v>50</v>
      </c>
      <c r="AM726" s="45" t="s">
        <v>51</v>
      </c>
      <c r="AN726" s="45"/>
    </row>
    <row r="727" customFormat="false" ht="30" hidden="false" customHeight="true" outlineLevel="0" collapsed="false">
      <c r="A727" s="38" t="s">
        <v>788</v>
      </c>
      <c r="B727" s="43" t="n">
        <v>69</v>
      </c>
      <c r="C727" s="32" t="n">
        <f aca="false">B727+IF(H727="IV",-0.2,IF(H727="IP",-0.1,IF(H727="IM",0.1,IF(H727="SC",0.2,IF(H727="IC (cerebral)",-0.3,0)))))</f>
        <v>68.8</v>
      </c>
      <c r="D727" s="33" t="n">
        <f aca="false">VALUE(MID(AJ727,1,FIND(" ",AJ727)))</f>
        <v>0.75</v>
      </c>
      <c r="E727" s="34" t="n">
        <f aca="false">IF(G727="LD50 (median)",1,IF(G727="LDLo (lowest)",0,IF(G727="LD",-1,"")))</f>
        <v>1</v>
      </c>
      <c r="F727" s="34" t="n">
        <f aca="false">IF(O727="🐀 Rat",1,IF(O727="🐭 Mouse",2,IF(O727="🐕 Dog",3,IF(O727="🐵 Monkey",5,IF(O727="🐈 Cat",4,IF(O727="🐇 Rabbit",6,IF(O727="🕊 Pigeon",7,IF(O727="🐹 Guinea Pig",8,IF(O727="🐔 Chicken",9,IF(O727="🐸 Frog",10,IF(O727="🍼 Mammal",10,0)))))))))))</f>
        <v>2</v>
      </c>
      <c r="G727" s="39" t="s">
        <v>47</v>
      </c>
      <c r="H727" s="39" t="s">
        <v>15</v>
      </c>
      <c r="I727" s="14" t="str">
        <f aca="false">IF(H727="IC",-0.3,"")</f>
        <v/>
      </c>
      <c r="J727" s="14" t="n">
        <f aca="false">IF(H727="IV",-0.2,"")</f>
        <v>-0.2</v>
      </c>
      <c r="K727" s="14" t="str">
        <f aca="false">IF(H727="IP",-0.1,"")</f>
        <v/>
      </c>
      <c r="L727" s="14" t="str">
        <f aca="false">IF(H727="IM",0.1,"")</f>
        <v/>
      </c>
      <c r="M727" s="14" t="str">
        <f aca="false">IF(H727="SC",0.2,"")</f>
        <v/>
      </c>
      <c r="N727" s="15" t="str">
        <f aca="false">IF(H727="???",0.2,"")</f>
        <v/>
      </c>
      <c r="O727" s="40" t="s">
        <v>22</v>
      </c>
      <c r="P727" s="17" t="str">
        <f aca="false">IF(SUM(Q727:AI727)&gt;0,"",IF(SUM(Q727:AI727)=0,IF(O727&gt;0,1,"")))</f>
        <v/>
      </c>
      <c r="Q727" s="16" t="n">
        <f aca="false">IF(O727="🐭 Mouse",2,"")</f>
        <v>2</v>
      </c>
      <c r="R727" s="16" t="str">
        <f aca="false">IF(O727="🕊 Pigeon",7,"")</f>
        <v/>
      </c>
      <c r="S727" s="16" t="str">
        <f aca="false">IF(O727="🐇 Rabbit",6,"")</f>
        <v/>
      </c>
      <c r="T727" s="16" t="str">
        <f aca="false">IF(O727="🍼 Mammal",16,"")</f>
        <v/>
      </c>
      <c r="U727" s="16" t="str">
        <f aca="false">IF(O727="🐀 Rat",1,"")</f>
        <v/>
      </c>
      <c r="V727" s="16" t="str">
        <f aca="false">IF(O727="🐕 Dog",3,"")</f>
        <v/>
      </c>
      <c r="W727" s="16" t="str">
        <f aca="false">IF(O727="🐹 Guinea Pig",8,"")</f>
        <v/>
      </c>
      <c r="X727" s="16" t="str">
        <f aca="false">IF(O727="🐔 Chicken",9,"")</f>
        <v/>
      </c>
      <c r="Y727" s="16" t="str">
        <f aca="false">IF(O727="🐵 Monkey",5,"")</f>
        <v/>
      </c>
      <c r="Z727" s="16" t="str">
        <f aca="false">IF(O727="🐸 Frog",10,"")</f>
        <v/>
      </c>
      <c r="AA727" s="16" t="str">
        <f aca="false">IF(O727="🐈 Cat",4,"")</f>
        <v/>
      </c>
      <c r="AB727" s="16" t="str">
        <f aca="false">IF(O727="Gecko",15,"")</f>
        <v/>
      </c>
      <c r="AC727" s="16" t="str">
        <f aca="false">IF(O727="Skink",14,"")</f>
        <v/>
      </c>
      <c r="AD727" s="16" t="str">
        <f aca="false">IF(O727="🐄 Cattle",17,"")</f>
        <v/>
      </c>
      <c r="AE727" s="16" t="str">
        <f aca="false">IF(O727="🐷 Pig",19,"")</f>
        <v/>
      </c>
      <c r="AF727" s="16" t="str">
        <f aca="false">IF(O727="Squirrel",11,"")</f>
        <v/>
      </c>
      <c r="AG727" s="16" t="str">
        <f aca="false">IF(O727="🐝 Honey Bee",20,"")</f>
        <v/>
      </c>
      <c r="AH727" s="16" t="str">
        <f aca="false">IF(O727="🦆 Duck",12,"")</f>
        <v/>
      </c>
      <c r="AI727" s="16" t="str">
        <f aca="false">IF(O727="🐦 Bird",13,"")</f>
        <v/>
      </c>
      <c r="AJ727" s="41" t="s">
        <v>551</v>
      </c>
      <c r="AK727" s="40" t="s">
        <v>78</v>
      </c>
      <c r="AL727" s="42" t="s">
        <v>50</v>
      </c>
      <c r="AM727" s="40" t="s">
        <v>51</v>
      </c>
      <c r="AN727" s="40"/>
    </row>
    <row r="728" customFormat="false" ht="30" hidden="false" customHeight="true" outlineLevel="0" collapsed="false">
      <c r="A728" s="38" t="s">
        <v>788</v>
      </c>
      <c r="B728" s="43" t="n">
        <v>69</v>
      </c>
      <c r="C728" s="32" t="n">
        <f aca="false">B728+IF(H728="IV",-0.2,IF(H728="IP",-0.1,IF(H728="IM",0.1,IF(H728="SC",0.2,IF(H728="IC (cerebral)",-0.3,0)))))</f>
        <v>68.9</v>
      </c>
      <c r="D728" s="33" t="n">
        <f aca="false">VALUE(MID(AJ728,1,FIND(" ",AJ728)))</f>
        <v>2.24</v>
      </c>
      <c r="E728" s="34" t="n">
        <f aca="false">IF(G728="LD50 (median)",1,IF(G728="LDLo (lowest)",0,IF(G728="LD",-1,"")))</f>
        <v>1</v>
      </c>
      <c r="F728" s="34" t="n">
        <f aca="false">IF(O728="🐀 Rat",1,IF(O728="🐭 Mouse",2,IF(O728="🐕 Dog",3,IF(O728="🐵 Monkey",5,IF(O728="🐈 Cat",4,IF(O728="🐇 Rabbit",6,IF(O728="🕊 Pigeon",7,IF(O728="🐹 Guinea Pig",8,IF(O728="🐔 Chicken",9,IF(O728="🐸 Frog",10,IF(O728="🍼 Mammal",10,0)))))))))))</f>
        <v>2</v>
      </c>
      <c r="G728" s="39" t="s">
        <v>47</v>
      </c>
      <c r="H728" s="39" t="s">
        <v>16</v>
      </c>
      <c r="I728" s="14" t="str">
        <f aca="false">IF(H728="IC",-0.3,"")</f>
        <v/>
      </c>
      <c r="J728" s="14" t="str">
        <f aca="false">IF(H728="IV",-0.2,"")</f>
        <v/>
      </c>
      <c r="K728" s="14" t="n">
        <f aca="false">IF(H728="IP",-0.1,"")</f>
        <v>-0.1</v>
      </c>
      <c r="L728" s="14" t="str">
        <f aca="false">IF(H728="IM",0.1,"")</f>
        <v/>
      </c>
      <c r="M728" s="14" t="str">
        <f aca="false">IF(H728="SC",0.2,"")</f>
        <v/>
      </c>
      <c r="N728" s="15" t="str">
        <f aca="false">IF(H728="???",0.2,"")</f>
        <v/>
      </c>
      <c r="O728" s="40" t="s">
        <v>22</v>
      </c>
      <c r="P728" s="17" t="str">
        <f aca="false">IF(SUM(Q728:AI728)&gt;0,"",IF(SUM(Q728:AI728)=0,IF(O728&gt;0,1,"")))</f>
        <v/>
      </c>
      <c r="Q728" s="16" t="n">
        <f aca="false">IF(O728="🐭 Mouse",2,"")</f>
        <v>2</v>
      </c>
      <c r="R728" s="16" t="str">
        <f aca="false">IF(O728="🕊 Pigeon",7,"")</f>
        <v/>
      </c>
      <c r="S728" s="16" t="str">
        <f aca="false">IF(O728="🐇 Rabbit",6,"")</f>
        <v/>
      </c>
      <c r="T728" s="16" t="str">
        <f aca="false">IF(O728="🍼 Mammal",16,"")</f>
        <v/>
      </c>
      <c r="U728" s="16" t="str">
        <f aca="false">IF(O728="🐀 Rat",1,"")</f>
        <v/>
      </c>
      <c r="V728" s="16" t="str">
        <f aca="false">IF(O728="🐕 Dog",3,"")</f>
        <v/>
      </c>
      <c r="W728" s="16" t="str">
        <f aca="false">IF(O728="🐹 Guinea Pig",8,"")</f>
        <v/>
      </c>
      <c r="X728" s="16" t="str">
        <f aca="false">IF(O728="🐔 Chicken",9,"")</f>
        <v/>
      </c>
      <c r="Y728" s="16" t="str">
        <f aca="false">IF(O728="🐵 Monkey",5,"")</f>
        <v/>
      </c>
      <c r="Z728" s="16" t="str">
        <f aca="false">IF(O728="🐸 Frog",10,"")</f>
        <v/>
      </c>
      <c r="AA728" s="16" t="str">
        <f aca="false">IF(O728="🐈 Cat",4,"")</f>
        <v/>
      </c>
      <c r="AB728" s="16" t="str">
        <f aca="false">IF(O728="Gecko",15,"")</f>
        <v/>
      </c>
      <c r="AC728" s="16" t="str">
        <f aca="false">IF(O728="Skink",14,"")</f>
        <v/>
      </c>
      <c r="AD728" s="16" t="str">
        <f aca="false">IF(O728="🐄 Cattle",17,"")</f>
        <v/>
      </c>
      <c r="AE728" s="16" t="str">
        <f aca="false">IF(O728="🐷 Pig",19,"")</f>
        <v/>
      </c>
      <c r="AF728" s="16" t="str">
        <f aca="false">IF(O728="Squirrel",11,"")</f>
        <v/>
      </c>
      <c r="AG728" s="16" t="str">
        <f aca="false">IF(O728="🐝 Honey Bee",20,"")</f>
        <v/>
      </c>
      <c r="AH728" s="16" t="str">
        <f aca="false">IF(O728="🦆 Duck",12,"")</f>
        <v/>
      </c>
      <c r="AI728" s="16" t="str">
        <f aca="false">IF(O728="🐦 Bird",13,"")</f>
        <v/>
      </c>
      <c r="AJ728" s="41" t="s">
        <v>789</v>
      </c>
      <c r="AK728" s="40" t="s">
        <v>484</v>
      </c>
      <c r="AL728" s="42" t="s">
        <v>50</v>
      </c>
      <c r="AM728" s="40" t="s">
        <v>51</v>
      </c>
      <c r="AN728" s="40"/>
    </row>
    <row r="729" customFormat="false" ht="30" hidden="false" customHeight="true" outlineLevel="0" collapsed="false">
      <c r="A729" s="38" t="s">
        <v>788</v>
      </c>
      <c r="B729" s="43" t="n">
        <v>69</v>
      </c>
      <c r="C729" s="32" t="n">
        <f aca="false">B729+IF(H729="IV",-0.2,IF(H729="IP",-0.1,IF(H729="IM",0.1,IF(H729="SC",0.2,IF(H729="IC (cerebral)",-0.3,0)))))</f>
        <v>69.2</v>
      </c>
      <c r="D729" s="33" t="n">
        <f aca="false">VALUE(MID(AJ729,1,FIND(" ",AJ729)))</f>
        <v>12.85</v>
      </c>
      <c r="E729" s="34" t="n">
        <f aca="false">IF(G729="LD50 (median)",1,IF(G729="LDLo (lowest)",0,IF(G729="LD",-1,"")))</f>
        <v>1</v>
      </c>
      <c r="F729" s="34" t="n">
        <f aca="false">IF(O729="🐀 Rat",1,IF(O729="🐭 Mouse",2,IF(O729="🐕 Dog",3,IF(O729="🐵 Monkey",5,IF(O729="🐈 Cat",4,IF(O729="🐇 Rabbit",6,IF(O729="🕊 Pigeon",7,IF(O729="🐹 Guinea Pig",8,IF(O729="🐔 Chicken",9,IF(O729="🐸 Frog",10,IF(O729="🍼 Mammal",10,0)))))))))))</f>
        <v>2</v>
      </c>
      <c r="G729" s="39" t="s">
        <v>47</v>
      </c>
      <c r="H729" s="39" t="s">
        <v>18</v>
      </c>
      <c r="I729" s="14" t="str">
        <f aca="false">IF(H729="IC",-0.3,"")</f>
        <v/>
      </c>
      <c r="J729" s="14" t="str">
        <f aca="false">IF(H729="IV",-0.2,"")</f>
        <v/>
      </c>
      <c r="K729" s="14" t="str">
        <f aca="false">IF(H729="IP",-0.1,"")</f>
        <v/>
      </c>
      <c r="L729" s="14" t="str">
        <f aca="false">IF(H729="IM",0.1,"")</f>
        <v/>
      </c>
      <c r="M729" s="14" t="n">
        <f aca="false">IF(H729="SC",0.2,"")</f>
        <v>0.2</v>
      </c>
      <c r="N729" s="15" t="str">
        <f aca="false">IF(H729="???",0.2,"")</f>
        <v/>
      </c>
      <c r="O729" s="40" t="s">
        <v>22</v>
      </c>
      <c r="P729" s="17" t="str">
        <f aca="false">IF(SUM(Q729:AI729)&gt;0,"",IF(SUM(Q729:AI729)=0,IF(O729&gt;0,1,"")))</f>
        <v/>
      </c>
      <c r="Q729" s="16" t="n">
        <f aca="false">IF(O729="🐭 Mouse",2,"")</f>
        <v>2</v>
      </c>
      <c r="R729" s="16" t="str">
        <f aca="false">IF(O729="🕊 Pigeon",7,"")</f>
        <v/>
      </c>
      <c r="S729" s="16" t="str">
        <f aca="false">IF(O729="🐇 Rabbit",6,"")</f>
        <v/>
      </c>
      <c r="T729" s="16" t="str">
        <f aca="false">IF(O729="🍼 Mammal",16,"")</f>
        <v/>
      </c>
      <c r="U729" s="16" t="str">
        <f aca="false">IF(O729="🐀 Rat",1,"")</f>
        <v/>
      </c>
      <c r="V729" s="16" t="str">
        <f aca="false">IF(O729="🐕 Dog",3,"")</f>
        <v/>
      </c>
      <c r="W729" s="16" t="str">
        <f aca="false">IF(O729="🐹 Guinea Pig",8,"")</f>
        <v/>
      </c>
      <c r="X729" s="16" t="str">
        <f aca="false">IF(O729="🐔 Chicken",9,"")</f>
        <v/>
      </c>
      <c r="Y729" s="16" t="str">
        <f aca="false">IF(O729="🐵 Monkey",5,"")</f>
        <v/>
      </c>
      <c r="Z729" s="16" t="str">
        <f aca="false">IF(O729="🐸 Frog",10,"")</f>
        <v/>
      </c>
      <c r="AA729" s="16" t="str">
        <f aca="false">IF(O729="🐈 Cat",4,"")</f>
        <v/>
      </c>
      <c r="AB729" s="16" t="str">
        <f aca="false">IF(O729="Gecko",15,"")</f>
        <v/>
      </c>
      <c r="AC729" s="16" t="str">
        <f aca="false">IF(O729="Skink",14,"")</f>
        <v/>
      </c>
      <c r="AD729" s="16" t="str">
        <f aca="false">IF(O729="🐄 Cattle",17,"")</f>
        <v/>
      </c>
      <c r="AE729" s="16" t="str">
        <f aca="false">IF(O729="🐷 Pig",19,"")</f>
        <v/>
      </c>
      <c r="AF729" s="16" t="str">
        <f aca="false">IF(O729="Squirrel",11,"")</f>
        <v/>
      </c>
      <c r="AG729" s="16" t="str">
        <f aca="false">IF(O729="🐝 Honey Bee",20,"")</f>
        <v/>
      </c>
      <c r="AH729" s="16" t="str">
        <f aca="false">IF(O729="🦆 Duck",12,"")</f>
        <v/>
      </c>
      <c r="AI729" s="16" t="str">
        <f aca="false">IF(O729="🐦 Bird",13,"")</f>
        <v/>
      </c>
      <c r="AJ729" s="41" t="s">
        <v>790</v>
      </c>
      <c r="AK729" s="40" t="s">
        <v>294</v>
      </c>
      <c r="AL729" s="42" t="s">
        <v>50</v>
      </c>
      <c r="AM729" s="40" t="s">
        <v>51</v>
      </c>
      <c r="AN729" s="40"/>
    </row>
    <row r="730" customFormat="false" ht="30" hidden="false" customHeight="true" outlineLevel="0" collapsed="false">
      <c r="A730" s="38" t="s">
        <v>788</v>
      </c>
      <c r="B730" s="43" t="n">
        <v>69</v>
      </c>
      <c r="C730" s="32" t="n">
        <f aca="false">B730+IF(H730="IV",-0.2,IF(H730="IP",-0.1,IF(H730="IM",0.1,IF(H730="SC",0.2,IF(H730="IC (cerebral)",-0.3,0)))))</f>
        <v>69.2</v>
      </c>
      <c r="D730" s="33" t="n">
        <f aca="false">VALUE(MID(AJ730,1,FIND(" ",AJ730)))</f>
        <v>25</v>
      </c>
      <c r="E730" s="34" t="n">
        <f aca="false">IF(G730="LD50 (median)",1,IF(G730="LDLo (lowest)",0,IF(G730="LD",-1,"")))</f>
        <v>0</v>
      </c>
      <c r="F730" s="34" t="n">
        <f aca="false">IF(O730="🐀 Rat",1,IF(O730="🐭 Mouse",2,IF(O730="🐕 Dog",3,IF(O730="🐵 Monkey",5,IF(O730="🐈 Cat",4,IF(O730="🐇 Rabbit",6,IF(O730="🕊 Pigeon",7,IF(O730="🐹 Guinea Pig",8,IF(O730="🐔 Chicken",9,IF(O730="🐸 Frog",10,IF(O730="🍼 Mammal",10,0)))))))))))</f>
        <v>2</v>
      </c>
      <c r="G730" s="39" t="s">
        <v>53</v>
      </c>
      <c r="H730" s="39" t="s">
        <v>18</v>
      </c>
      <c r="I730" s="14" t="str">
        <f aca="false">IF(H730="IC",-0.3,"")</f>
        <v/>
      </c>
      <c r="J730" s="14" t="str">
        <f aca="false">IF(H730="IV",-0.2,"")</f>
        <v/>
      </c>
      <c r="K730" s="14" t="str">
        <f aca="false">IF(H730="IP",-0.1,"")</f>
        <v/>
      </c>
      <c r="L730" s="14" t="str">
        <f aca="false">IF(H730="IM",0.1,"")</f>
        <v/>
      </c>
      <c r="M730" s="14" t="n">
        <f aca="false">IF(H730="SC",0.2,"")</f>
        <v>0.2</v>
      </c>
      <c r="N730" s="15" t="str">
        <f aca="false">IF(H730="???",0.2,"")</f>
        <v/>
      </c>
      <c r="O730" s="40" t="s">
        <v>22</v>
      </c>
      <c r="P730" s="17" t="str">
        <f aca="false">IF(SUM(Q730:AI730)&gt;0,"",IF(SUM(Q730:AI730)=0,IF(O730&gt;0,1,"")))</f>
        <v/>
      </c>
      <c r="Q730" s="16" t="n">
        <f aca="false">IF(O730="🐭 Mouse",2,"")</f>
        <v>2</v>
      </c>
      <c r="R730" s="16" t="str">
        <f aca="false">IF(O730="🕊 Pigeon",7,"")</f>
        <v/>
      </c>
      <c r="S730" s="16" t="str">
        <f aca="false">IF(O730="🐇 Rabbit",6,"")</f>
        <v/>
      </c>
      <c r="T730" s="16" t="str">
        <f aca="false">IF(O730="🍼 Mammal",16,"")</f>
        <v/>
      </c>
      <c r="U730" s="16" t="str">
        <f aca="false">IF(O730="🐀 Rat",1,"")</f>
        <v/>
      </c>
      <c r="V730" s="16" t="str">
        <f aca="false">IF(O730="🐕 Dog",3,"")</f>
        <v/>
      </c>
      <c r="W730" s="16" t="str">
        <f aca="false">IF(O730="🐹 Guinea Pig",8,"")</f>
        <v/>
      </c>
      <c r="X730" s="16" t="str">
        <f aca="false">IF(O730="🐔 Chicken",9,"")</f>
        <v/>
      </c>
      <c r="Y730" s="16" t="str">
        <f aca="false">IF(O730="🐵 Monkey",5,"")</f>
        <v/>
      </c>
      <c r="Z730" s="16" t="str">
        <f aca="false">IF(O730="🐸 Frog",10,"")</f>
        <v/>
      </c>
      <c r="AA730" s="16" t="str">
        <f aca="false">IF(O730="🐈 Cat",4,"")</f>
        <v/>
      </c>
      <c r="AB730" s="16" t="str">
        <f aca="false">IF(O730="Gecko",15,"")</f>
        <v/>
      </c>
      <c r="AC730" s="16" t="str">
        <f aca="false">IF(O730="Skink",14,"")</f>
        <v/>
      </c>
      <c r="AD730" s="16" t="str">
        <f aca="false">IF(O730="🐄 Cattle",17,"")</f>
        <v/>
      </c>
      <c r="AE730" s="16" t="str">
        <f aca="false">IF(O730="🐷 Pig",19,"")</f>
        <v/>
      </c>
      <c r="AF730" s="16" t="str">
        <f aca="false">IF(O730="Squirrel",11,"")</f>
        <v/>
      </c>
      <c r="AG730" s="16" t="str">
        <f aca="false">IF(O730="🐝 Honey Bee",20,"")</f>
        <v/>
      </c>
      <c r="AH730" s="16" t="str">
        <f aca="false">IF(O730="🦆 Duck",12,"")</f>
        <v/>
      </c>
      <c r="AI730" s="16" t="str">
        <f aca="false">IF(O730="🐦 Bird",13,"")</f>
        <v/>
      </c>
      <c r="AJ730" s="41" t="s">
        <v>647</v>
      </c>
      <c r="AK730" s="40" t="s">
        <v>791</v>
      </c>
      <c r="AL730" s="42" t="s">
        <v>50</v>
      </c>
      <c r="AM730" s="40" t="s">
        <v>51</v>
      </c>
      <c r="AN730" s="40"/>
    </row>
    <row r="731" customFormat="false" ht="30" hidden="false" customHeight="true" outlineLevel="0" collapsed="false">
      <c r="A731" s="38" t="s">
        <v>788</v>
      </c>
      <c r="B731" s="43" t="n">
        <v>69</v>
      </c>
      <c r="C731" s="32" t="n">
        <f aca="false">B731+IF(H731="IV",-0.2,IF(H731="IP",-0.1,IF(H731="IM",0.1,IF(H731="SC",0.2,IF(H731="IC (cerebral)",-0.3,0)))))</f>
        <v>68.9</v>
      </c>
      <c r="D731" s="33" t="n">
        <f aca="false">VALUE(MID(AJ731,1,FIND(" ",AJ731)))</f>
        <v>63.7</v>
      </c>
      <c r="E731" s="34" t="n">
        <f aca="false">IF(G731="LD50 (median)",1,IF(G731="LDLo (lowest)",0,IF(G731="LD",-1,"")))</f>
        <v>1</v>
      </c>
      <c r="F731" s="34" t="n">
        <f aca="false">IF(O731="🐀 Rat",1,IF(O731="🐭 Mouse",2,IF(O731="🐕 Dog",3,IF(O731="🐵 Monkey",5,IF(O731="🐈 Cat",4,IF(O731="🐇 Rabbit",6,IF(O731="🕊 Pigeon",7,IF(O731="🐹 Guinea Pig",8,IF(O731="🐔 Chicken",9,IF(O731="🐸 Frog",10,IF(O731="🍼 Mammal",10,0)))))))))))</f>
        <v>2</v>
      </c>
      <c r="G731" s="39" t="s">
        <v>47</v>
      </c>
      <c r="H731" s="39" t="s">
        <v>16</v>
      </c>
      <c r="I731" s="14" t="str">
        <f aca="false">IF(H731="IC",-0.3,"")</f>
        <v/>
      </c>
      <c r="J731" s="14" t="str">
        <f aca="false">IF(H731="IV",-0.2,"")</f>
        <v/>
      </c>
      <c r="K731" s="14" t="n">
        <f aca="false">IF(H731="IP",-0.1,"")</f>
        <v>-0.1</v>
      </c>
      <c r="L731" s="14" t="str">
        <f aca="false">IF(H731="IM",0.1,"")</f>
        <v/>
      </c>
      <c r="M731" s="14" t="str">
        <f aca="false">IF(H731="SC",0.2,"")</f>
        <v/>
      </c>
      <c r="N731" s="15" t="str">
        <f aca="false">IF(H731="???",0.2,"")</f>
        <v/>
      </c>
      <c r="O731" s="40" t="s">
        <v>22</v>
      </c>
      <c r="P731" s="17" t="str">
        <f aca="false">IF(SUM(Q731:AI731)&gt;0,"",IF(SUM(Q731:AI731)=0,IF(O731&gt;0,1,"")))</f>
        <v/>
      </c>
      <c r="Q731" s="16" t="n">
        <f aca="false">IF(O731="🐭 Mouse",2,"")</f>
        <v>2</v>
      </c>
      <c r="R731" s="16" t="str">
        <f aca="false">IF(O731="🕊 Pigeon",7,"")</f>
        <v/>
      </c>
      <c r="S731" s="16" t="str">
        <f aca="false">IF(O731="🐇 Rabbit",6,"")</f>
        <v/>
      </c>
      <c r="T731" s="16" t="str">
        <f aca="false">IF(O731="🍼 Mammal",16,"")</f>
        <v/>
      </c>
      <c r="U731" s="16" t="str">
        <f aca="false">IF(O731="🐀 Rat",1,"")</f>
        <v/>
      </c>
      <c r="V731" s="16" t="str">
        <f aca="false">IF(O731="🐕 Dog",3,"")</f>
        <v/>
      </c>
      <c r="W731" s="16" t="str">
        <f aca="false">IF(O731="🐹 Guinea Pig",8,"")</f>
        <v/>
      </c>
      <c r="X731" s="16" t="str">
        <f aca="false">IF(O731="🐔 Chicken",9,"")</f>
        <v/>
      </c>
      <c r="Y731" s="16" t="str">
        <f aca="false">IF(O731="🐵 Monkey",5,"")</f>
        <v/>
      </c>
      <c r="Z731" s="16" t="str">
        <f aca="false">IF(O731="🐸 Frog",10,"")</f>
        <v/>
      </c>
      <c r="AA731" s="16" t="str">
        <f aca="false">IF(O731="🐈 Cat",4,"")</f>
        <v/>
      </c>
      <c r="AB731" s="16" t="str">
        <f aca="false">IF(O731="Gecko",15,"")</f>
        <v/>
      </c>
      <c r="AC731" s="16" t="str">
        <f aca="false">IF(O731="Skink",14,"")</f>
        <v/>
      </c>
      <c r="AD731" s="16" t="str">
        <f aca="false">IF(O731="🐄 Cattle",17,"")</f>
        <v/>
      </c>
      <c r="AE731" s="16" t="str">
        <f aca="false">IF(O731="🐷 Pig",19,"")</f>
        <v/>
      </c>
      <c r="AF731" s="16" t="str">
        <f aca="false">IF(O731="Squirrel",11,"")</f>
        <v/>
      </c>
      <c r="AG731" s="16" t="str">
        <f aca="false">IF(O731="🐝 Honey Bee",20,"")</f>
        <v/>
      </c>
      <c r="AH731" s="16" t="str">
        <f aca="false">IF(O731="🦆 Duck",12,"")</f>
        <v/>
      </c>
      <c r="AI731" s="16" t="str">
        <f aca="false">IF(O731="🐦 Bird",13,"")</f>
        <v/>
      </c>
      <c r="AJ731" s="41" t="s">
        <v>792</v>
      </c>
      <c r="AK731" s="40"/>
      <c r="AL731" s="42" t="s">
        <v>793</v>
      </c>
      <c r="AM731" s="40" t="s">
        <v>158</v>
      </c>
      <c r="AN731" s="40"/>
    </row>
    <row r="732" customFormat="false" ht="15.75" hidden="false" customHeight="false" outlineLevel="0" collapsed="false">
      <c r="C732" s="32"/>
      <c r="D732" s="33"/>
      <c r="E732" s="34"/>
      <c r="F732" s="34"/>
      <c r="G732" s="0"/>
      <c r="H732" s="0"/>
      <c r="I732" s="14" t="str">
        <f aca="false">IF(H732="IC",-0.3,"")</f>
        <v/>
      </c>
      <c r="J732" s="14" t="str">
        <f aca="false">IF(H732="IV",-0.2,"")</f>
        <v/>
      </c>
      <c r="K732" s="14" t="str">
        <f aca="false">IF(H732="IP",-0.1,"")</f>
        <v/>
      </c>
      <c r="L732" s="14" t="str">
        <f aca="false">IF(H732="IM",0.1,"")</f>
        <v/>
      </c>
      <c r="M732" s="14" t="str">
        <f aca="false">IF(H732="SC",0.2,"")</f>
        <v/>
      </c>
      <c r="N732" s="15" t="str">
        <f aca="false">IF(H732="???",0.2,"")</f>
        <v/>
      </c>
      <c r="O732" s="0"/>
      <c r="P732" s="17" t="str">
        <f aca="false">IF(SUM(Q732:AI732)&gt;0,"",IF(SUM(Q732:AI732)=0,IF(O732&gt;0,1,"")))</f>
        <v/>
      </c>
      <c r="Q732" s="16" t="str">
        <f aca="false">IF(O732="🐭 Mouse",2,"")</f>
        <v/>
      </c>
      <c r="R732" s="16" t="str">
        <f aca="false">IF(O732="🕊 Pigeon",7,"")</f>
        <v/>
      </c>
      <c r="S732" s="16" t="str">
        <f aca="false">IF(O732="🐇 Rabbit",6,"")</f>
        <v/>
      </c>
      <c r="T732" s="16" t="str">
        <f aca="false">IF(O732="🍼 Mammal",16,"")</f>
        <v/>
      </c>
      <c r="U732" s="16" t="str">
        <f aca="false">IF(O732="🐀 Rat",1,"")</f>
        <v/>
      </c>
      <c r="V732" s="16" t="str">
        <f aca="false">IF(O732="🐕 Dog",3,"")</f>
        <v/>
      </c>
      <c r="W732" s="16" t="str">
        <f aca="false">IF(O732="🐹 Guinea Pig",8,"")</f>
        <v/>
      </c>
      <c r="X732" s="16" t="str">
        <f aca="false">IF(O732="🐔 Chicken",9,"")</f>
        <v/>
      </c>
      <c r="Y732" s="16" t="str">
        <f aca="false">IF(O732="🐵 Monkey",5,"")</f>
        <v/>
      </c>
      <c r="Z732" s="16" t="str">
        <f aca="false">IF(O732="🐸 Frog",10,"")</f>
        <v/>
      </c>
      <c r="AA732" s="16" t="str">
        <f aca="false">IF(O732="🐈 Cat",4,"")</f>
        <v/>
      </c>
      <c r="AB732" s="16" t="str">
        <f aca="false">IF(O732="Gecko",15,"")</f>
        <v/>
      </c>
      <c r="AC732" s="16" t="str">
        <f aca="false">IF(O732="Skink",14,"")</f>
        <v/>
      </c>
      <c r="AD732" s="16" t="str">
        <f aca="false">IF(O732="🐄 Cattle",17,"")</f>
        <v/>
      </c>
      <c r="AE732" s="16" t="str">
        <f aca="false">IF(O732="🐷 Pig",19,"")</f>
        <v/>
      </c>
      <c r="AF732" s="16" t="str">
        <f aca="false">IF(O732="Squirrel",11,"")</f>
        <v/>
      </c>
      <c r="AG732" s="16" t="str">
        <f aca="false">IF(O732="🐝 Honey Bee",20,"")</f>
        <v/>
      </c>
      <c r="AH732" s="16" t="str">
        <f aca="false">IF(O732="🦆 Duck",12,"")</f>
        <v/>
      </c>
      <c r="AI732" s="16" t="str">
        <f aca="false">IF(O732="🐦 Bird",13,"")</f>
        <v/>
      </c>
      <c r="AJ732" s="0"/>
      <c r="AK732" s="0"/>
      <c r="AL732" s="0"/>
      <c r="AM732" s="0"/>
      <c r="AN732" s="0"/>
    </row>
    <row r="733" customFormat="false" ht="30" hidden="false" customHeight="true" outlineLevel="0" collapsed="false">
      <c r="A733" s="38" t="s">
        <v>794</v>
      </c>
      <c r="B733" s="38" t="n">
        <v>70</v>
      </c>
      <c r="C733" s="32" t="n">
        <f aca="false">B733+IF(H733="IV",-0.2,IF(H733="IP",-0.1,IF(H733="IM",0.1,IF(H733="SC",0.2,IF(H733="IC (cerebral)",-0.3,0)))))</f>
        <v>69.8</v>
      </c>
      <c r="D733" s="33" t="n">
        <f aca="false">VALUE(MID(AJ733,1,FIND(" ",AJ733)))</f>
        <v>0.175</v>
      </c>
      <c r="E733" s="34" t="n">
        <f aca="false">IF(G733="LD50 (median)",1,IF(G733="LDLo (lowest)",0,IF(G733="LD",-1,"")))</f>
        <v>0</v>
      </c>
      <c r="F733" s="34" t="n">
        <f aca="false">IF(O733="🐀 Rat",1,IF(O733="🐭 Mouse",2,IF(O733="🐕 Dog",3,IF(O733="🐵 Monkey",5,IF(O733="🐈 Cat",4,IF(O733="🐇 Rabbit",6,IF(O733="🕊 Pigeon",7,IF(O733="🐹 Guinea Pig",8,IF(O733="🐔 Chicken",9,IF(O733="🐸 Frog",10,IF(O733="🍼 Mammal",10,0)))))))))))</f>
        <v>6</v>
      </c>
      <c r="G733" s="39" t="s">
        <v>53</v>
      </c>
      <c r="H733" s="39" t="s">
        <v>15</v>
      </c>
      <c r="I733" s="14" t="str">
        <f aca="false">IF(H733="IC",-0.3,"")</f>
        <v/>
      </c>
      <c r="J733" s="14" t="n">
        <f aca="false">IF(H733="IV",-0.2,"")</f>
        <v>-0.2</v>
      </c>
      <c r="K733" s="14" t="str">
        <f aca="false">IF(H733="IP",-0.1,"")</f>
        <v/>
      </c>
      <c r="L733" s="14" t="str">
        <f aca="false">IF(H733="IM",0.1,"")</f>
        <v/>
      </c>
      <c r="M733" s="14" t="str">
        <f aca="false">IF(H733="SC",0.2,"")</f>
        <v/>
      </c>
      <c r="N733" s="15" t="str">
        <f aca="false">IF(H733="???",0.2,"")</f>
        <v/>
      </c>
      <c r="O733" s="40" t="s">
        <v>24</v>
      </c>
      <c r="P733" s="17" t="str">
        <f aca="false">IF(SUM(Q733:AI733)&gt;0,"",IF(SUM(Q733:AI733)=0,IF(O733&gt;0,1,"")))</f>
        <v/>
      </c>
      <c r="Q733" s="16" t="str">
        <f aca="false">IF(O733="🐭 Mouse",2,"")</f>
        <v/>
      </c>
      <c r="R733" s="16" t="str">
        <f aca="false">IF(O733="🕊 Pigeon",7,"")</f>
        <v/>
      </c>
      <c r="S733" s="16" t="n">
        <f aca="false">IF(O733="🐇 Rabbit",6,"")</f>
        <v>6</v>
      </c>
      <c r="T733" s="16" t="str">
        <f aca="false">IF(O733="🍼 Mammal",16,"")</f>
        <v/>
      </c>
      <c r="U733" s="16" t="str">
        <f aca="false">IF(O733="🐀 Rat",1,"")</f>
        <v/>
      </c>
      <c r="V733" s="16" t="str">
        <f aca="false">IF(O733="🐕 Dog",3,"")</f>
        <v/>
      </c>
      <c r="W733" s="16" t="str">
        <f aca="false">IF(O733="🐹 Guinea Pig",8,"")</f>
        <v/>
      </c>
      <c r="X733" s="16" t="str">
        <f aca="false">IF(O733="🐔 Chicken",9,"")</f>
        <v/>
      </c>
      <c r="Y733" s="16" t="str">
        <f aca="false">IF(O733="🐵 Monkey",5,"")</f>
        <v/>
      </c>
      <c r="Z733" s="16" t="str">
        <f aca="false">IF(O733="🐸 Frog",10,"")</f>
        <v/>
      </c>
      <c r="AA733" s="16" t="str">
        <f aca="false">IF(O733="🐈 Cat",4,"")</f>
        <v/>
      </c>
      <c r="AB733" s="16" t="str">
        <f aca="false">IF(O733="Gecko",15,"")</f>
        <v/>
      </c>
      <c r="AC733" s="16" t="str">
        <f aca="false">IF(O733="Skink",14,"")</f>
        <v/>
      </c>
      <c r="AD733" s="16" t="str">
        <f aca="false">IF(O733="🐄 Cattle",17,"")</f>
        <v/>
      </c>
      <c r="AE733" s="16" t="str">
        <f aca="false">IF(O733="🐷 Pig",19,"")</f>
        <v/>
      </c>
      <c r="AF733" s="16" t="str">
        <f aca="false">IF(O733="Squirrel",11,"")</f>
        <v/>
      </c>
      <c r="AG733" s="16" t="str">
        <f aca="false">IF(O733="🐝 Honey Bee",20,"")</f>
        <v/>
      </c>
      <c r="AH733" s="16" t="str">
        <f aca="false">IF(O733="🦆 Duck",12,"")</f>
        <v/>
      </c>
      <c r="AI733" s="16" t="str">
        <f aca="false">IF(O733="🐦 Bird",13,"")</f>
        <v/>
      </c>
      <c r="AJ733" s="41" t="s">
        <v>386</v>
      </c>
      <c r="AK733" s="40" t="s">
        <v>186</v>
      </c>
      <c r="AL733" s="42" t="s">
        <v>50</v>
      </c>
      <c r="AM733" s="40" t="s">
        <v>51</v>
      </c>
      <c r="AN733" s="40"/>
    </row>
    <row r="734" customFormat="false" ht="30" hidden="false" customHeight="true" outlineLevel="0" collapsed="false">
      <c r="A734" s="38" t="s">
        <v>794</v>
      </c>
      <c r="B734" s="38" t="n">
        <v>70</v>
      </c>
      <c r="C734" s="32" t="n">
        <f aca="false">B734+IF(H734="IV",-0.2,IF(H734="IP",-0.1,IF(H734="IM",0.1,IF(H734="SC",0.2,IF(H734="IC (cerebral)",-0.3,0)))))</f>
        <v>69.9</v>
      </c>
      <c r="D734" s="33" t="n">
        <f aca="false">VALUE(MID(AJ734,1,FIND(" ",AJ734)))</f>
        <v>0.2</v>
      </c>
      <c r="E734" s="34" t="n">
        <f aca="false">IF(G734="LD50 (median)",1,IF(G734="LDLo (lowest)",0,IF(G734="LD",-1,"")))</f>
        <v>1</v>
      </c>
      <c r="F734" s="34" t="n">
        <f aca="false">IF(O734="🐀 Rat",1,IF(O734="🐭 Mouse",2,IF(O734="🐕 Dog",3,IF(O734="🐵 Monkey",5,IF(O734="🐈 Cat",4,IF(O734="🐇 Rabbit",6,IF(O734="🕊 Pigeon",7,IF(O734="🐹 Guinea Pig",8,IF(O734="🐔 Chicken",9,IF(O734="🐸 Frog",10,IF(O734="🍼 Mammal",10,0)))))))))))</f>
        <v>2</v>
      </c>
      <c r="G734" s="39" t="s">
        <v>47</v>
      </c>
      <c r="H734" s="39" t="s">
        <v>16</v>
      </c>
      <c r="I734" s="14" t="str">
        <f aca="false">IF(H734="IC",-0.3,"")</f>
        <v/>
      </c>
      <c r="J734" s="14" t="str">
        <f aca="false">IF(H734="IV",-0.2,"")</f>
        <v/>
      </c>
      <c r="K734" s="14" t="n">
        <f aca="false">IF(H734="IP",-0.1,"")</f>
        <v>-0.1</v>
      </c>
      <c r="L734" s="14" t="str">
        <f aca="false">IF(H734="IM",0.1,"")</f>
        <v/>
      </c>
      <c r="M734" s="14" t="str">
        <f aca="false">IF(H734="SC",0.2,"")</f>
        <v/>
      </c>
      <c r="N734" s="15" t="str">
        <f aca="false">IF(H734="???",0.2,"")</f>
        <v/>
      </c>
      <c r="O734" s="40" t="s">
        <v>22</v>
      </c>
      <c r="P734" s="17" t="str">
        <f aca="false">IF(SUM(Q734:AI734)&gt;0,"",IF(SUM(Q734:AI734)=0,IF(O734&gt;0,1,"")))</f>
        <v/>
      </c>
      <c r="Q734" s="16" t="n">
        <f aca="false">IF(O734="🐭 Mouse",2,"")</f>
        <v>2</v>
      </c>
      <c r="R734" s="16" t="str">
        <f aca="false">IF(O734="🕊 Pigeon",7,"")</f>
        <v/>
      </c>
      <c r="S734" s="16" t="str">
        <f aca="false">IF(O734="🐇 Rabbit",6,"")</f>
        <v/>
      </c>
      <c r="T734" s="16" t="str">
        <f aca="false">IF(O734="🍼 Mammal",16,"")</f>
        <v/>
      </c>
      <c r="U734" s="16" t="str">
        <f aca="false">IF(O734="🐀 Rat",1,"")</f>
        <v/>
      </c>
      <c r="V734" s="16" t="str">
        <f aca="false">IF(O734="🐕 Dog",3,"")</f>
        <v/>
      </c>
      <c r="W734" s="16" t="str">
        <f aca="false">IF(O734="🐹 Guinea Pig",8,"")</f>
        <v/>
      </c>
      <c r="X734" s="16" t="str">
        <f aca="false">IF(O734="🐔 Chicken",9,"")</f>
        <v/>
      </c>
      <c r="Y734" s="16" t="str">
        <f aca="false">IF(O734="🐵 Monkey",5,"")</f>
        <v/>
      </c>
      <c r="Z734" s="16" t="str">
        <f aca="false">IF(O734="🐸 Frog",10,"")</f>
        <v/>
      </c>
      <c r="AA734" s="16" t="str">
        <f aca="false">IF(O734="🐈 Cat",4,"")</f>
        <v/>
      </c>
      <c r="AB734" s="16" t="str">
        <f aca="false">IF(O734="Gecko",15,"")</f>
        <v/>
      </c>
      <c r="AC734" s="16" t="str">
        <f aca="false">IF(O734="Skink",14,"")</f>
        <v/>
      </c>
      <c r="AD734" s="16" t="str">
        <f aca="false">IF(O734="🐄 Cattle",17,"")</f>
        <v/>
      </c>
      <c r="AE734" s="16" t="str">
        <f aca="false">IF(O734="🐷 Pig",19,"")</f>
        <v/>
      </c>
      <c r="AF734" s="16" t="str">
        <f aca="false">IF(O734="Squirrel",11,"")</f>
        <v/>
      </c>
      <c r="AG734" s="16" t="str">
        <f aca="false">IF(O734="🐝 Honey Bee",20,"")</f>
        <v/>
      </c>
      <c r="AH734" s="16" t="str">
        <f aca="false">IF(O734="🦆 Duck",12,"")</f>
        <v/>
      </c>
      <c r="AI734" s="16" t="str">
        <f aca="false">IF(O734="🐦 Bird",13,"")</f>
        <v/>
      </c>
      <c r="AJ734" s="41" t="s">
        <v>171</v>
      </c>
      <c r="AK734" s="40" t="s">
        <v>795</v>
      </c>
      <c r="AL734" s="42" t="s">
        <v>50</v>
      </c>
      <c r="AM734" s="40" t="s">
        <v>51</v>
      </c>
      <c r="AN734" s="40"/>
    </row>
    <row r="735" customFormat="false" ht="30" hidden="false" customHeight="true" outlineLevel="0" collapsed="false">
      <c r="A735" s="38" t="s">
        <v>796</v>
      </c>
      <c r="B735" s="38" t="n">
        <v>70</v>
      </c>
      <c r="C735" s="32" t="n">
        <f aca="false">B735+IF(H735="IV",-0.2,IF(H735="IP",-0.1,IF(H735="IM",0.1,IF(H735="SC",0.2,IF(H735="IC (cerebral)",-0.3,0)))))</f>
        <v>69.8</v>
      </c>
      <c r="D735" s="33" t="n">
        <f aca="false">VALUE(MID(AJ735,1,FIND(" ",AJ735)))</f>
        <v>0.78</v>
      </c>
      <c r="E735" s="34" t="n">
        <f aca="false">IF(G735="LD50 (median)",1,IF(G735="LDLo (lowest)",0,IF(G735="LD",-1,"")))</f>
        <v>1</v>
      </c>
      <c r="F735" s="34" t="n">
        <f aca="false">IF(O735="🐀 Rat",1,IF(O735="🐭 Mouse",2,IF(O735="🐕 Dog",3,IF(O735="🐵 Monkey",5,IF(O735="🐈 Cat",4,IF(O735="🐇 Rabbit",6,IF(O735="🕊 Pigeon",7,IF(O735="🐹 Guinea Pig",8,IF(O735="🐔 Chicken",9,IF(O735="🐸 Frog",10,IF(O735="🍼 Mammal",10,0)))))))))))</f>
        <v>2</v>
      </c>
      <c r="G735" s="39" t="s">
        <v>47</v>
      </c>
      <c r="H735" s="39" t="s">
        <v>15</v>
      </c>
      <c r="I735" s="14" t="str">
        <f aca="false">IF(H735="IC",-0.3,"")</f>
        <v/>
      </c>
      <c r="J735" s="14" t="n">
        <f aca="false">IF(H735="IV",-0.2,"")</f>
        <v>-0.2</v>
      </c>
      <c r="K735" s="14" t="str">
        <f aca="false">IF(H735="IP",-0.1,"")</f>
        <v/>
      </c>
      <c r="L735" s="14" t="str">
        <f aca="false">IF(H735="IM",0.1,"")</f>
        <v/>
      </c>
      <c r="M735" s="14" t="str">
        <f aca="false">IF(H735="SC",0.2,"")</f>
        <v/>
      </c>
      <c r="N735" s="15" t="str">
        <f aca="false">IF(H735="???",0.2,"")</f>
        <v/>
      </c>
      <c r="O735" s="40" t="s">
        <v>22</v>
      </c>
      <c r="P735" s="17" t="str">
        <f aca="false">IF(SUM(Q735:AI735)&gt;0,"",IF(SUM(Q735:AI735)=0,IF(O735&gt;0,1,"")))</f>
        <v/>
      </c>
      <c r="Q735" s="16" t="n">
        <f aca="false">IF(O735="🐭 Mouse",2,"")</f>
        <v>2</v>
      </c>
      <c r="R735" s="16" t="str">
        <f aca="false">IF(O735="🕊 Pigeon",7,"")</f>
        <v/>
      </c>
      <c r="S735" s="16" t="str">
        <f aca="false">IF(O735="🐇 Rabbit",6,"")</f>
        <v/>
      </c>
      <c r="T735" s="16" t="str">
        <f aca="false">IF(O735="🍼 Mammal",16,"")</f>
        <v/>
      </c>
      <c r="U735" s="16" t="str">
        <f aca="false">IF(O735="🐀 Rat",1,"")</f>
        <v/>
      </c>
      <c r="V735" s="16" t="str">
        <f aca="false">IF(O735="🐕 Dog",3,"")</f>
        <v/>
      </c>
      <c r="W735" s="16" t="str">
        <f aca="false">IF(O735="🐹 Guinea Pig",8,"")</f>
        <v/>
      </c>
      <c r="X735" s="16" t="str">
        <f aca="false">IF(O735="🐔 Chicken",9,"")</f>
        <v/>
      </c>
      <c r="Y735" s="16" t="str">
        <f aca="false">IF(O735="🐵 Monkey",5,"")</f>
        <v/>
      </c>
      <c r="Z735" s="16" t="str">
        <f aca="false">IF(O735="🐸 Frog",10,"")</f>
        <v/>
      </c>
      <c r="AA735" s="16" t="str">
        <f aca="false">IF(O735="🐈 Cat",4,"")</f>
        <v/>
      </c>
      <c r="AB735" s="16" t="str">
        <f aca="false">IF(O735="Gecko",15,"")</f>
        <v/>
      </c>
      <c r="AC735" s="16" t="str">
        <f aca="false">IF(O735="Skink",14,"")</f>
        <v/>
      </c>
      <c r="AD735" s="16" t="str">
        <f aca="false">IF(O735="🐄 Cattle",17,"")</f>
        <v/>
      </c>
      <c r="AE735" s="16" t="str">
        <f aca="false">IF(O735="🐷 Pig",19,"")</f>
        <v/>
      </c>
      <c r="AF735" s="16" t="str">
        <f aca="false">IF(O735="Squirrel",11,"")</f>
        <v/>
      </c>
      <c r="AG735" s="16" t="str">
        <f aca="false">IF(O735="🐝 Honey Bee",20,"")</f>
        <v/>
      </c>
      <c r="AH735" s="16" t="str">
        <f aca="false">IF(O735="🦆 Duck",12,"")</f>
        <v/>
      </c>
      <c r="AI735" s="16" t="str">
        <f aca="false">IF(O735="🐦 Bird",13,"")</f>
        <v/>
      </c>
      <c r="AJ735" s="41" t="s">
        <v>747</v>
      </c>
      <c r="AK735" s="40"/>
      <c r="AL735" s="42" t="s">
        <v>105</v>
      </c>
      <c r="AM735" s="40" t="s">
        <v>59</v>
      </c>
      <c r="AN735" s="40" t="s">
        <v>121</v>
      </c>
    </row>
    <row r="736" customFormat="false" ht="30" hidden="false" customHeight="true" outlineLevel="0" collapsed="false">
      <c r="A736" s="38" t="s">
        <v>794</v>
      </c>
      <c r="B736" s="38" t="n">
        <v>70</v>
      </c>
      <c r="C736" s="32" t="n">
        <f aca="false">B736+IF(H736="IV",-0.2,IF(H736="IP",-0.1,IF(H736="IM",0.1,IF(H736="SC",0.2,IF(H736="IC (cerebral)",-0.3,0)))))</f>
        <v>69.8</v>
      </c>
      <c r="D736" s="33" t="n">
        <f aca="false">VALUE(MID(AJ736,1,FIND(" ",AJ736)))</f>
        <v>0.85</v>
      </c>
      <c r="E736" s="34" t="n">
        <f aca="false">IF(G736="LD50 (median)",1,IF(G736="LDLo (lowest)",0,IF(G736="LD",-1,"")))</f>
        <v>1</v>
      </c>
      <c r="F736" s="34" t="n">
        <f aca="false">IF(O736="🐀 Rat",1,IF(O736="🐭 Mouse",2,IF(O736="🐕 Dog",3,IF(O736="🐵 Monkey",5,IF(O736="🐈 Cat",4,IF(O736="🐇 Rabbit",6,IF(O736="🕊 Pigeon",7,IF(O736="🐹 Guinea Pig",8,IF(O736="🐔 Chicken",9,IF(O736="🐸 Frog",10,IF(O736="🍼 Mammal",10,0)))))))))))</f>
        <v>2</v>
      </c>
      <c r="G736" s="39" t="s">
        <v>47</v>
      </c>
      <c r="H736" s="39" t="s">
        <v>15</v>
      </c>
      <c r="I736" s="14" t="str">
        <f aca="false">IF(H736="IC",-0.3,"")</f>
        <v/>
      </c>
      <c r="J736" s="14" t="n">
        <f aca="false">IF(H736="IV",-0.2,"")</f>
        <v>-0.2</v>
      </c>
      <c r="K736" s="14" t="str">
        <f aca="false">IF(H736="IP",-0.1,"")</f>
        <v/>
      </c>
      <c r="L736" s="14" t="str">
        <f aca="false">IF(H736="IM",0.1,"")</f>
        <v/>
      </c>
      <c r="M736" s="14" t="str">
        <f aca="false">IF(H736="SC",0.2,"")</f>
        <v/>
      </c>
      <c r="N736" s="15" t="str">
        <f aca="false">IF(H736="???",0.2,"")</f>
        <v/>
      </c>
      <c r="O736" s="40" t="s">
        <v>22</v>
      </c>
      <c r="P736" s="17" t="str">
        <f aca="false">IF(SUM(Q736:AI736)&gt;0,"",IF(SUM(Q736:AI736)=0,IF(O736&gt;0,1,"")))</f>
        <v/>
      </c>
      <c r="Q736" s="16" t="n">
        <f aca="false">IF(O736="🐭 Mouse",2,"")</f>
        <v>2</v>
      </c>
      <c r="R736" s="16" t="str">
        <f aca="false">IF(O736="🕊 Pigeon",7,"")</f>
        <v/>
      </c>
      <c r="S736" s="16" t="str">
        <f aca="false">IF(O736="🐇 Rabbit",6,"")</f>
        <v/>
      </c>
      <c r="T736" s="16" t="str">
        <f aca="false">IF(O736="🍼 Mammal",16,"")</f>
        <v/>
      </c>
      <c r="U736" s="16" t="str">
        <f aca="false">IF(O736="🐀 Rat",1,"")</f>
        <v/>
      </c>
      <c r="V736" s="16" t="str">
        <f aca="false">IF(O736="🐕 Dog",3,"")</f>
        <v/>
      </c>
      <c r="W736" s="16" t="str">
        <f aca="false">IF(O736="🐹 Guinea Pig",8,"")</f>
        <v/>
      </c>
      <c r="X736" s="16" t="str">
        <f aca="false">IF(O736="🐔 Chicken",9,"")</f>
        <v/>
      </c>
      <c r="Y736" s="16" t="str">
        <f aca="false">IF(O736="🐵 Monkey",5,"")</f>
        <v/>
      </c>
      <c r="Z736" s="16" t="str">
        <f aca="false">IF(O736="🐸 Frog",10,"")</f>
        <v/>
      </c>
      <c r="AA736" s="16" t="str">
        <f aca="false">IF(O736="🐈 Cat",4,"")</f>
        <v/>
      </c>
      <c r="AB736" s="16" t="str">
        <f aca="false">IF(O736="Gecko",15,"")</f>
        <v/>
      </c>
      <c r="AC736" s="16" t="str">
        <f aca="false">IF(O736="Skink",14,"")</f>
        <v/>
      </c>
      <c r="AD736" s="16" t="str">
        <f aca="false">IF(O736="🐄 Cattle",17,"")</f>
        <v/>
      </c>
      <c r="AE736" s="16" t="str">
        <f aca="false">IF(O736="🐷 Pig",19,"")</f>
        <v/>
      </c>
      <c r="AF736" s="16" t="str">
        <f aca="false">IF(O736="Squirrel",11,"")</f>
        <v/>
      </c>
      <c r="AG736" s="16" t="str">
        <f aca="false">IF(O736="🐝 Honey Bee",20,"")</f>
        <v/>
      </c>
      <c r="AH736" s="16" t="str">
        <f aca="false">IF(O736="🦆 Duck",12,"")</f>
        <v/>
      </c>
      <c r="AI736" s="16" t="str">
        <f aca="false">IF(O736="🐦 Bird",13,"")</f>
        <v/>
      </c>
      <c r="AJ736" s="41" t="s">
        <v>699</v>
      </c>
      <c r="AK736" s="40" t="s">
        <v>797</v>
      </c>
      <c r="AL736" s="42" t="s">
        <v>50</v>
      </c>
      <c r="AM736" s="40" t="s">
        <v>51</v>
      </c>
      <c r="AN736" s="40"/>
    </row>
    <row r="737" customFormat="false" ht="15" hidden="false" customHeight="true" outlineLevel="0" collapsed="false">
      <c r="A737" s="38" t="s">
        <v>794</v>
      </c>
      <c r="B737" s="38" t="n">
        <v>70</v>
      </c>
      <c r="C737" s="32" t="n">
        <f aca="false">B737+IF(H737="IV",-0.2,IF(H737="IP",-0.1,IF(H737="IM",0.1,IF(H737="SC",0.2,IF(H737="IC (cerebral)",-0.3,0)))))</f>
        <v>70.2</v>
      </c>
      <c r="D737" s="33" t="n">
        <f aca="false">VALUE(MID(AJ737,1,FIND(" ",AJ737)))</f>
        <v>1</v>
      </c>
      <c r="E737" s="34" t="n">
        <f aca="false">IF(G737="LD50 (median)",1,IF(G737="LDLo (lowest)",0,IF(G737="LD",-1,"")))</f>
        <v>1</v>
      </c>
      <c r="F737" s="34" t="n">
        <f aca="false">IF(O737="🐀 Rat",1,IF(O737="🐭 Mouse",2,IF(O737="🐕 Dog",3,IF(O737="🐵 Monkey",5,IF(O737="🐈 Cat",4,IF(O737="🐇 Rabbit",6,IF(O737="🕊 Pigeon",7,IF(O737="🐹 Guinea Pig",8,IF(O737="🐔 Chicken",9,IF(O737="🐸 Frog",10,IF(O737="🍼 Mammal",10,0)))))))))))</f>
        <v>2</v>
      </c>
      <c r="G737" s="39" t="s">
        <v>47</v>
      </c>
      <c r="H737" s="39" t="s">
        <v>18</v>
      </c>
      <c r="I737" s="14" t="str">
        <f aca="false">IF(H737="IC",-0.3,"")</f>
        <v/>
      </c>
      <c r="J737" s="14" t="str">
        <f aca="false">IF(H737="IV",-0.2,"")</f>
        <v/>
      </c>
      <c r="K737" s="14" t="str">
        <f aca="false">IF(H737="IP",-0.1,"")</f>
        <v/>
      </c>
      <c r="L737" s="14" t="str">
        <f aca="false">IF(H737="IM",0.1,"")</f>
        <v/>
      </c>
      <c r="M737" s="14" t="n">
        <f aca="false">IF(H737="SC",0.2,"")</f>
        <v>0.2</v>
      </c>
      <c r="N737" s="15" t="str">
        <f aca="false">IF(H737="???",0.2,"")</f>
        <v/>
      </c>
      <c r="O737" s="40" t="s">
        <v>22</v>
      </c>
      <c r="P737" s="17" t="str">
        <f aca="false">IF(SUM(Q737:AI737)&gt;0,"",IF(SUM(Q737:AI737)=0,IF(O737&gt;0,1,"")))</f>
        <v/>
      </c>
      <c r="Q737" s="16" t="n">
        <f aca="false">IF(O737="🐭 Mouse",2,"")</f>
        <v>2</v>
      </c>
      <c r="R737" s="16" t="str">
        <f aca="false">IF(O737="🕊 Pigeon",7,"")</f>
        <v/>
      </c>
      <c r="S737" s="16" t="str">
        <f aca="false">IF(O737="🐇 Rabbit",6,"")</f>
        <v/>
      </c>
      <c r="T737" s="16" t="str">
        <f aca="false">IF(O737="🍼 Mammal",16,"")</f>
        <v/>
      </c>
      <c r="U737" s="16" t="str">
        <f aca="false">IF(O737="🐀 Rat",1,"")</f>
        <v/>
      </c>
      <c r="V737" s="16" t="str">
        <f aca="false">IF(O737="🐕 Dog",3,"")</f>
        <v/>
      </c>
      <c r="W737" s="16" t="str">
        <f aca="false">IF(O737="🐹 Guinea Pig",8,"")</f>
        <v/>
      </c>
      <c r="X737" s="16" t="str">
        <f aca="false">IF(O737="🐔 Chicken",9,"")</f>
        <v/>
      </c>
      <c r="Y737" s="16" t="str">
        <f aca="false">IF(O737="🐵 Monkey",5,"")</f>
        <v/>
      </c>
      <c r="Z737" s="16" t="str">
        <f aca="false">IF(O737="🐸 Frog",10,"")</f>
        <v/>
      </c>
      <c r="AA737" s="16" t="str">
        <f aca="false">IF(O737="🐈 Cat",4,"")</f>
        <v/>
      </c>
      <c r="AB737" s="16" t="str">
        <f aca="false">IF(O737="Gecko",15,"")</f>
        <v/>
      </c>
      <c r="AC737" s="16" t="str">
        <f aca="false">IF(O737="Skink",14,"")</f>
        <v/>
      </c>
      <c r="AD737" s="16" t="str">
        <f aca="false">IF(O737="🐄 Cattle",17,"")</f>
        <v/>
      </c>
      <c r="AE737" s="16" t="str">
        <f aca="false">IF(O737="🐷 Pig",19,"")</f>
        <v/>
      </c>
      <c r="AF737" s="16" t="str">
        <f aca="false">IF(O737="Squirrel",11,"")</f>
        <v/>
      </c>
      <c r="AG737" s="16" t="str">
        <f aca="false">IF(O737="🐝 Honey Bee",20,"")</f>
        <v/>
      </c>
      <c r="AH737" s="16" t="str">
        <f aca="false">IF(O737="🦆 Duck",12,"")</f>
        <v/>
      </c>
      <c r="AI737" s="16" t="str">
        <f aca="false">IF(O737="🐦 Bird",13,"")</f>
        <v/>
      </c>
      <c r="AJ737" s="41" t="s">
        <v>129</v>
      </c>
      <c r="AK737" s="40" t="s">
        <v>113</v>
      </c>
      <c r="AL737" s="42" t="s">
        <v>50</v>
      </c>
      <c r="AM737" s="40" t="s">
        <v>51</v>
      </c>
      <c r="AN737" s="40"/>
    </row>
    <row r="738" customFormat="false" ht="15.75" hidden="false" customHeight="false" outlineLevel="0" collapsed="false">
      <c r="C738" s="32"/>
      <c r="D738" s="33"/>
      <c r="E738" s="34"/>
      <c r="F738" s="34"/>
      <c r="G738" s="0"/>
      <c r="H738" s="0"/>
      <c r="I738" s="14" t="str">
        <f aca="false">IF(H738="IC",-0.3,"")</f>
        <v/>
      </c>
      <c r="J738" s="14" t="str">
        <f aca="false">IF(H738="IV",-0.2,"")</f>
        <v/>
      </c>
      <c r="K738" s="14" t="str">
        <f aca="false">IF(H738="IP",-0.1,"")</f>
        <v/>
      </c>
      <c r="L738" s="14" t="str">
        <f aca="false">IF(H738="IM",0.1,"")</f>
        <v/>
      </c>
      <c r="M738" s="14" t="str">
        <f aca="false">IF(H738="SC",0.2,"")</f>
        <v/>
      </c>
      <c r="N738" s="15" t="str">
        <f aca="false">IF(H738="???",0.2,"")</f>
        <v/>
      </c>
      <c r="O738" s="0"/>
      <c r="P738" s="17" t="str">
        <f aca="false">IF(SUM(Q738:AI738)&gt;0,"",IF(SUM(Q738:AI738)=0,IF(O738&gt;0,1,"")))</f>
        <v/>
      </c>
      <c r="Q738" s="16" t="str">
        <f aca="false">IF(O738="🐭 Mouse",2,"")</f>
        <v/>
      </c>
      <c r="R738" s="16" t="str">
        <f aca="false">IF(O738="🕊 Pigeon",7,"")</f>
        <v/>
      </c>
      <c r="S738" s="16" t="str">
        <f aca="false">IF(O738="🐇 Rabbit",6,"")</f>
        <v/>
      </c>
      <c r="T738" s="16" t="str">
        <f aca="false">IF(O738="🍼 Mammal",16,"")</f>
        <v/>
      </c>
      <c r="U738" s="16" t="str">
        <f aca="false">IF(O738="🐀 Rat",1,"")</f>
        <v/>
      </c>
      <c r="V738" s="16" t="str">
        <f aca="false">IF(O738="🐕 Dog",3,"")</f>
        <v/>
      </c>
      <c r="W738" s="16" t="str">
        <f aca="false">IF(O738="🐹 Guinea Pig",8,"")</f>
        <v/>
      </c>
      <c r="X738" s="16" t="str">
        <f aca="false">IF(O738="🐔 Chicken",9,"")</f>
        <v/>
      </c>
      <c r="Y738" s="16" t="str">
        <f aca="false">IF(O738="🐵 Monkey",5,"")</f>
        <v/>
      </c>
      <c r="Z738" s="16" t="str">
        <f aca="false">IF(O738="🐸 Frog",10,"")</f>
        <v/>
      </c>
      <c r="AA738" s="16" t="str">
        <f aca="false">IF(O738="🐈 Cat",4,"")</f>
        <v/>
      </c>
      <c r="AB738" s="16" t="str">
        <f aca="false">IF(O738="Gecko",15,"")</f>
        <v/>
      </c>
      <c r="AC738" s="16" t="str">
        <f aca="false">IF(O738="Skink",14,"")</f>
        <v/>
      </c>
      <c r="AD738" s="16" t="str">
        <f aca="false">IF(O738="🐄 Cattle",17,"")</f>
        <v/>
      </c>
      <c r="AE738" s="16" t="str">
        <f aca="false">IF(O738="🐷 Pig",19,"")</f>
        <v/>
      </c>
      <c r="AF738" s="16" t="str">
        <f aca="false">IF(O738="Squirrel",11,"")</f>
        <v/>
      </c>
      <c r="AG738" s="16" t="str">
        <f aca="false">IF(O738="🐝 Honey Bee",20,"")</f>
        <v/>
      </c>
      <c r="AH738" s="16" t="str">
        <f aca="false">IF(O738="🦆 Duck",12,"")</f>
        <v/>
      </c>
      <c r="AI738" s="16" t="str">
        <f aca="false">IF(O738="🐦 Bird",13,"")</f>
        <v/>
      </c>
      <c r="AJ738" s="0"/>
      <c r="AK738" s="0"/>
      <c r="AL738" s="0"/>
      <c r="AM738" s="0"/>
      <c r="AN738" s="0"/>
    </row>
    <row r="739" customFormat="false" ht="30" hidden="false" customHeight="true" outlineLevel="0" collapsed="false">
      <c r="A739" s="38" t="s">
        <v>798</v>
      </c>
      <c r="B739" s="38" t="n">
        <v>71</v>
      </c>
      <c r="C739" s="32" t="n">
        <f aca="false">B739+IF(H739="IV",-0.2,IF(H739="IP",-0.1,IF(H739="IM",0.1,IF(H739="SC",0.2,IF(H739="IC (cerebral)",-0.3,0)))))</f>
        <v>70.8</v>
      </c>
      <c r="D739" s="33" t="n">
        <f aca="false">VALUE(MID(AJ739,1,FIND(" ",AJ739)))</f>
        <v>0.314</v>
      </c>
      <c r="E739" s="34" t="n">
        <f aca="false">IF(G739="LD50 (median)",1,IF(G739="LDLo (lowest)",0,IF(G739="LD",-1,"")))</f>
        <v>1</v>
      </c>
      <c r="F739" s="34" t="n">
        <f aca="false">IF(O739="🐀 Rat",1,IF(O739="🐭 Mouse",2,IF(O739="🐕 Dog",3,IF(O739="🐵 Monkey",5,IF(O739="🐈 Cat",4,IF(O739="🐇 Rabbit",6,IF(O739="🕊 Pigeon",7,IF(O739="🐹 Guinea Pig",8,IF(O739="🐔 Chicken",9,IF(O739="🐸 Frog",10,IF(O739="🍼 Mammal",10,0)))))))))))</f>
        <v>7</v>
      </c>
      <c r="G739" s="39" t="s">
        <v>47</v>
      </c>
      <c r="H739" s="39" t="s">
        <v>15</v>
      </c>
      <c r="I739" s="14" t="str">
        <f aca="false">IF(H739="IC",-0.3,"")</f>
        <v/>
      </c>
      <c r="J739" s="14" t="n">
        <f aca="false">IF(H739="IV",-0.2,"")</f>
        <v>-0.2</v>
      </c>
      <c r="K739" s="14" t="str">
        <f aca="false">IF(H739="IP",-0.1,"")</f>
        <v/>
      </c>
      <c r="L739" s="14" t="str">
        <f aca="false">IF(H739="IM",0.1,"")</f>
        <v/>
      </c>
      <c r="M739" s="14" t="str">
        <f aca="false">IF(H739="SC",0.2,"")</f>
        <v/>
      </c>
      <c r="N739" s="15" t="str">
        <f aca="false">IF(H739="???",0.2,"")</f>
        <v/>
      </c>
      <c r="O739" s="40" t="s">
        <v>23</v>
      </c>
      <c r="P739" s="17" t="str">
        <f aca="false">IF(SUM(Q739:AI739)&gt;0,"",IF(SUM(Q739:AI739)=0,IF(O739&gt;0,1,"")))</f>
        <v/>
      </c>
      <c r="Q739" s="16" t="str">
        <f aca="false">IF(O739="🐭 Mouse",2,"")</f>
        <v/>
      </c>
      <c r="R739" s="16" t="n">
        <f aca="false">IF(O739="🕊 Pigeon",7,"")</f>
        <v>7</v>
      </c>
      <c r="S739" s="16" t="str">
        <f aca="false">IF(O739="🐇 Rabbit",6,"")</f>
        <v/>
      </c>
      <c r="T739" s="16" t="str">
        <f aca="false">IF(O739="🍼 Mammal",16,"")</f>
        <v/>
      </c>
      <c r="U739" s="16" t="str">
        <f aca="false">IF(O739="🐀 Rat",1,"")</f>
        <v/>
      </c>
      <c r="V739" s="16" t="str">
        <f aca="false">IF(O739="🐕 Dog",3,"")</f>
        <v/>
      </c>
      <c r="W739" s="16" t="str">
        <f aca="false">IF(O739="🐹 Guinea Pig",8,"")</f>
        <v/>
      </c>
      <c r="X739" s="16" t="str">
        <f aca="false">IF(O739="🐔 Chicken",9,"")</f>
        <v/>
      </c>
      <c r="Y739" s="16" t="str">
        <f aca="false">IF(O739="🐵 Monkey",5,"")</f>
        <v/>
      </c>
      <c r="Z739" s="16" t="str">
        <f aca="false">IF(O739="🐸 Frog",10,"")</f>
        <v/>
      </c>
      <c r="AA739" s="16" t="str">
        <f aca="false">IF(O739="🐈 Cat",4,"")</f>
        <v/>
      </c>
      <c r="AB739" s="16" t="str">
        <f aca="false">IF(O739="Gecko",15,"")</f>
        <v/>
      </c>
      <c r="AC739" s="16" t="str">
        <f aca="false">IF(O739="Skink",14,"")</f>
        <v/>
      </c>
      <c r="AD739" s="16" t="str">
        <f aca="false">IF(O739="🐄 Cattle",17,"")</f>
        <v/>
      </c>
      <c r="AE739" s="16" t="str">
        <f aca="false">IF(O739="🐷 Pig",19,"")</f>
        <v/>
      </c>
      <c r="AF739" s="16" t="str">
        <f aca="false">IF(O739="Squirrel",11,"")</f>
        <v/>
      </c>
      <c r="AG739" s="16" t="str">
        <f aca="false">IF(O739="🐝 Honey Bee",20,"")</f>
        <v/>
      </c>
      <c r="AH739" s="16" t="str">
        <f aca="false">IF(O739="🦆 Duck",12,"")</f>
        <v/>
      </c>
      <c r="AI739" s="16" t="str">
        <f aca="false">IF(O739="🐦 Bird",13,"")</f>
        <v/>
      </c>
      <c r="AJ739" s="41" t="s">
        <v>244</v>
      </c>
      <c r="AK739" s="40" t="s">
        <v>160</v>
      </c>
      <c r="AL739" s="42" t="s">
        <v>50</v>
      </c>
      <c r="AM739" s="40" t="s">
        <v>51</v>
      </c>
      <c r="AN739" s="40"/>
    </row>
    <row r="740" customFormat="false" ht="30" hidden="false" customHeight="true" outlineLevel="0" collapsed="false">
      <c r="A740" s="38" t="s">
        <v>798</v>
      </c>
      <c r="B740" s="38" t="n">
        <v>71</v>
      </c>
      <c r="C740" s="32" t="n">
        <f aca="false">B740+IF(H740="IV",-0.2,IF(H740="IP",-0.1,IF(H740="IM",0.1,IF(H740="SC",0.2,IF(H740="IC (cerebral)",-0.3,0)))))</f>
        <v>70.8</v>
      </c>
      <c r="D740" s="33" t="n">
        <f aca="false">VALUE(MID(AJ740,1,FIND(" ",AJ740)))</f>
        <v>0.8</v>
      </c>
      <c r="E740" s="34" t="n">
        <f aca="false">IF(G740="LD50 (median)",1,IF(G740="LDLo (lowest)",0,IF(G740="LD",-1,"")))</f>
        <v>1</v>
      </c>
      <c r="F740" s="34" t="n">
        <f aca="false">IF(O740="🐀 Rat",1,IF(O740="🐭 Mouse",2,IF(O740="🐕 Dog",3,IF(O740="🐵 Monkey",5,IF(O740="🐈 Cat",4,IF(O740="🐇 Rabbit",6,IF(O740="🕊 Pigeon",7,IF(O740="🐹 Guinea Pig",8,IF(O740="🐔 Chicken",9,IF(O740="🐸 Frog",10,IF(O740="🍼 Mammal",10,0)))))))))))</f>
        <v>2</v>
      </c>
      <c r="G740" s="39" t="s">
        <v>47</v>
      </c>
      <c r="H740" s="39" t="s">
        <v>15</v>
      </c>
      <c r="I740" s="14" t="str">
        <f aca="false">IF(H740="IC",-0.3,"")</f>
        <v/>
      </c>
      <c r="J740" s="14" t="n">
        <f aca="false">IF(H740="IV",-0.2,"")</f>
        <v>-0.2</v>
      </c>
      <c r="K740" s="14" t="str">
        <f aca="false">IF(H740="IP",-0.1,"")</f>
        <v/>
      </c>
      <c r="L740" s="14" t="str">
        <f aca="false">IF(H740="IM",0.1,"")</f>
        <v/>
      </c>
      <c r="M740" s="14" t="str">
        <f aca="false">IF(H740="SC",0.2,"")</f>
        <v/>
      </c>
      <c r="N740" s="15" t="str">
        <f aca="false">IF(H740="???",0.2,"")</f>
        <v/>
      </c>
      <c r="O740" s="40" t="s">
        <v>22</v>
      </c>
      <c r="P740" s="17" t="str">
        <f aca="false">IF(SUM(Q740:AI740)&gt;0,"",IF(SUM(Q740:AI740)=0,IF(O740&gt;0,1,"")))</f>
        <v/>
      </c>
      <c r="Q740" s="16" t="n">
        <f aca="false">IF(O740="🐭 Mouse",2,"")</f>
        <v>2</v>
      </c>
      <c r="R740" s="16" t="str">
        <f aca="false">IF(O740="🕊 Pigeon",7,"")</f>
        <v/>
      </c>
      <c r="S740" s="16" t="str">
        <f aca="false">IF(O740="🐇 Rabbit",6,"")</f>
        <v/>
      </c>
      <c r="T740" s="16" t="str">
        <f aca="false">IF(O740="🍼 Mammal",16,"")</f>
        <v/>
      </c>
      <c r="U740" s="16" t="str">
        <f aca="false">IF(O740="🐀 Rat",1,"")</f>
        <v/>
      </c>
      <c r="V740" s="16" t="str">
        <f aca="false">IF(O740="🐕 Dog",3,"")</f>
        <v/>
      </c>
      <c r="W740" s="16" t="str">
        <f aca="false">IF(O740="🐹 Guinea Pig",8,"")</f>
        <v/>
      </c>
      <c r="X740" s="16" t="str">
        <f aca="false">IF(O740="🐔 Chicken",9,"")</f>
        <v/>
      </c>
      <c r="Y740" s="16" t="str">
        <f aca="false">IF(O740="🐵 Monkey",5,"")</f>
        <v/>
      </c>
      <c r="Z740" s="16" t="str">
        <f aca="false">IF(O740="🐸 Frog",10,"")</f>
        <v/>
      </c>
      <c r="AA740" s="16" t="str">
        <f aca="false">IF(O740="🐈 Cat",4,"")</f>
        <v/>
      </c>
      <c r="AB740" s="16" t="str">
        <f aca="false">IF(O740="Gecko",15,"")</f>
        <v/>
      </c>
      <c r="AC740" s="16" t="str">
        <f aca="false">IF(O740="Skink",14,"")</f>
        <v/>
      </c>
      <c r="AD740" s="16" t="str">
        <f aca="false">IF(O740="🐄 Cattle",17,"")</f>
        <v/>
      </c>
      <c r="AE740" s="16" t="str">
        <f aca="false">IF(O740="🐷 Pig",19,"")</f>
        <v/>
      </c>
      <c r="AF740" s="16" t="str">
        <f aca="false">IF(O740="Squirrel",11,"")</f>
        <v/>
      </c>
      <c r="AG740" s="16" t="str">
        <f aca="false">IF(O740="🐝 Honey Bee",20,"")</f>
        <v/>
      </c>
      <c r="AH740" s="16" t="str">
        <f aca="false">IF(O740="🦆 Duck",12,"")</f>
        <v/>
      </c>
      <c r="AI740" s="16" t="str">
        <f aca="false">IF(O740="🐦 Bird",13,"")</f>
        <v/>
      </c>
      <c r="AJ740" s="41" t="s">
        <v>124</v>
      </c>
      <c r="AK740" s="40" t="s">
        <v>168</v>
      </c>
      <c r="AL740" s="42" t="s">
        <v>50</v>
      </c>
      <c r="AM740" s="40" t="s">
        <v>51</v>
      </c>
      <c r="AN740" s="40"/>
    </row>
    <row r="741" customFormat="false" ht="30" hidden="false" customHeight="true" outlineLevel="0" collapsed="false">
      <c r="A741" s="38" t="s">
        <v>798</v>
      </c>
      <c r="B741" s="38" t="n">
        <v>71</v>
      </c>
      <c r="C741" s="32" t="n">
        <f aca="false">B741+IF(H741="IV",-0.2,IF(H741="IP",-0.1,IF(H741="IM",0.1,IF(H741="SC",0.2,IF(H741="IC (cerebral)",-0.3,0)))))</f>
        <v>70.9</v>
      </c>
      <c r="D741" s="33" t="n">
        <f aca="false">VALUE(MID(AJ741,1,FIND(" ",AJ741)))</f>
        <v>1.155</v>
      </c>
      <c r="E741" s="34" t="n">
        <f aca="false">IF(G741="LD50 (median)",1,IF(G741="LDLo (lowest)",0,IF(G741="LD",-1,"")))</f>
        <v>1</v>
      </c>
      <c r="F741" s="34" t="n">
        <f aca="false">IF(O741="🐀 Rat",1,IF(O741="🐭 Mouse",2,IF(O741="🐕 Dog",3,IF(O741="🐵 Monkey",5,IF(O741="🐈 Cat",4,IF(O741="🐇 Rabbit",6,IF(O741="🕊 Pigeon",7,IF(O741="🐹 Guinea Pig",8,IF(O741="🐔 Chicken",9,IF(O741="🐸 Frog",10,IF(O741="🍼 Mammal",10,0)))))))))))</f>
        <v>2</v>
      </c>
      <c r="G741" s="39" t="s">
        <v>47</v>
      </c>
      <c r="H741" s="39" t="s">
        <v>16</v>
      </c>
      <c r="I741" s="14" t="str">
        <f aca="false">IF(H741="IC",-0.3,"")</f>
        <v/>
      </c>
      <c r="J741" s="14" t="str">
        <f aca="false">IF(H741="IV",-0.2,"")</f>
        <v/>
      </c>
      <c r="K741" s="14" t="n">
        <f aca="false">IF(H741="IP",-0.1,"")</f>
        <v>-0.1</v>
      </c>
      <c r="L741" s="14" t="str">
        <f aca="false">IF(H741="IM",0.1,"")</f>
        <v/>
      </c>
      <c r="M741" s="14" t="str">
        <f aca="false">IF(H741="SC",0.2,"")</f>
        <v/>
      </c>
      <c r="N741" s="15" t="str">
        <f aca="false">IF(H741="???",0.2,"")</f>
        <v/>
      </c>
      <c r="O741" s="40" t="s">
        <v>22</v>
      </c>
      <c r="P741" s="17" t="str">
        <f aca="false">IF(SUM(Q741:AI741)&gt;0,"",IF(SUM(Q741:AI741)=0,IF(O741&gt;0,1,"")))</f>
        <v/>
      </c>
      <c r="Q741" s="16" t="n">
        <f aca="false">IF(O741="🐭 Mouse",2,"")</f>
        <v>2</v>
      </c>
      <c r="R741" s="16" t="str">
        <f aca="false">IF(O741="🕊 Pigeon",7,"")</f>
        <v/>
      </c>
      <c r="S741" s="16" t="str">
        <f aca="false">IF(O741="🐇 Rabbit",6,"")</f>
        <v/>
      </c>
      <c r="T741" s="16" t="str">
        <f aca="false">IF(O741="🍼 Mammal",16,"")</f>
        <v/>
      </c>
      <c r="U741" s="16" t="str">
        <f aca="false">IF(O741="🐀 Rat",1,"")</f>
        <v/>
      </c>
      <c r="V741" s="16" t="str">
        <f aca="false">IF(O741="🐕 Dog",3,"")</f>
        <v/>
      </c>
      <c r="W741" s="16" t="str">
        <f aca="false">IF(O741="🐹 Guinea Pig",8,"")</f>
        <v/>
      </c>
      <c r="X741" s="16" t="str">
        <f aca="false">IF(O741="🐔 Chicken",9,"")</f>
        <v/>
      </c>
      <c r="Y741" s="16" t="str">
        <f aca="false">IF(O741="🐵 Monkey",5,"")</f>
        <v/>
      </c>
      <c r="Z741" s="16" t="str">
        <f aca="false">IF(O741="🐸 Frog",10,"")</f>
        <v/>
      </c>
      <c r="AA741" s="16" t="str">
        <f aca="false">IF(O741="🐈 Cat",4,"")</f>
        <v/>
      </c>
      <c r="AB741" s="16" t="str">
        <f aca="false">IF(O741="Gecko",15,"")</f>
        <v/>
      </c>
      <c r="AC741" s="16" t="str">
        <f aca="false">IF(O741="Skink",14,"")</f>
        <v/>
      </c>
      <c r="AD741" s="16" t="str">
        <f aca="false">IF(O741="🐄 Cattle",17,"")</f>
        <v/>
      </c>
      <c r="AE741" s="16" t="str">
        <f aca="false">IF(O741="🐷 Pig",19,"")</f>
        <v/>
      </c>
      <c r="AF741" s="16" t="str">
        <f aca="false">IF(O741="Squirrel",11,"")</f>
        <v/>
      </c>
      <c r="AG741" s="16" t="str">
        <f aca="false">IF(O741="🐝 Honey Bee",20,"")</f>
        <v/>
      </c>
      <c r="AH741" s="16" t="str">
        <f aca="false">IF(O741="🦆 Duck",12,"")</f>
        <v/>
      </c>
      <c r="AI741" s="16" t="str">
        <f aca="false">IF(O741="🐦 Bird",13,"")</f>
        <v/>
      </c>
      <c r="AJ741" s="41" t="s">
        <v>799</v>
      </c>
      <c r="AK741" s="40" t="s">
        <v>168</v>
      </c>
      <c r="AL741" s="42" t="s">
        <v>50</v>
      </c>
      <c r="AM741" s="40" t="s">
        <v>51</v>
      </c>
      <c r="AN741" s="40"/>
    </row>
    <row r="742" customFormat="false" ht="30" hidden="false" customHeight="true" outlineLevel="0" collapsed="false">
      <c r="A742" s="38" t="s">
        <v>798</v>
      </c>
      <c r="B742" s="38" t="n">
        <v>71</v>
      </c>
      <c r="C742" s="32" t="n">
        <f aca="false">B742+IF(H742="IV",-0.2,IF(H742="IP",-0.1,IF(H742="IM",0.1,IF(H742="SC",0.2,IF(H742="IC (cerebral)",-0.3,0)))))</f>
        <v>70.8</v>
      </c>
      <c r="D742" s="33" t="n">
        <f aca="false">VALUE(MID(AJ742,1,FIND(" ",AJ742)))</f>
        <v>1.322</v>
      </c>
      <c r="E742" s="34" t="n">
        <f aca="false">IF(G742="LD50 (median)",1,IF(G742="LDLo (lowest)",0,IF(G742="LD",-1,"")))</f>
        <v>1</v>
      </c>
      <c r="F742" s="34" t="n">
        <f aca="false">IF(O742="🐀 Rat",1,IF(O742="🐭 Mouse",2,IF(O742="🐕 Dog",3,IF(O742="🐵 Monkey",5,IF(O742="🐈 Cat",4,IF(O742="🐇 Rabbit",6,IF(O742="🕊 Pigeon",7,IF(O742="🐹 Guinea Pig",8,IF(O742="🐔 Chicken",9,IF(O742="🐸 Frog",10,IF(O742="🍼 Mammal",10,0)))))))))))</f>
        <v>2</v>
      </c>
      <c r="G742" s="39" t="s">
        <v>47</v>
      </c>
      <c r="H742" s="39" t="s">
        <v>15</v>
      </c>
      <c r="I742" s="14" t="str">
        <f aca="false">IF(H742="IC",-0.3,"")</f>
        <v/>
      </c>
      <c r="J742" s="14" t="n">
        <f aca="false">IF(H742="IV",-0.2,"")</f>
        <v>-0.2</v>
      </c>
      <c r="K742" s="14" t="str">
        <f aca="false">IF(H742="IP",-0.1,"")</f>
        <v/>
      </c>
      <c r="L742" s="14" t="str">
        <f aca="false">IF(H742="IM",0.1,"")</f>
        <v/>
      </c>
      <c r="M742" s="14" t="str">
        <f aca="false">IF(H742="SC",0.2,"")</f>
        <v/>
      </c>
      <c r="N742" s="15" t="str">
        <f aca="false">IF(H742="???",0.2,"")</f>
        <v/>
      </c>
      <c r="O742" s="40" t="s">
        <v>22</v>
      </c>
      <c r="P742" s="17" t="str">
        <f aca="false">IF(SUM(Q742:AI742)&gt;0,"",IF(SUM(Q742:AI742)=0,IF(O742&gt;0,1,"")))</f>
        <v/>
      </c>
      <c r="Q742" s="16" t="n">
        <f aca="false">IF(O742="🐭 Mouse",2,"")</f>
        <v>2</v>
      </c>
      <c r="R742" s="16" t="str">
        <f aca="false">IF(O742="🕊 Pigeon",7,"")</f>
        <v/>
      </c>
      <c r="S742" s="16" t="str">
        <f aca="false">IF(O742="🐇 Rabbit",6,"")</f>
        <v/>
      </c>
      <c r="T742" s="16" t="str">
        <f aca="false">IF(O742="🍼 Mammal",16,"")</f>
        <v/>
      </c>
      <c r="U742" s="16" t="str">
        <f aca="false">IF(O742="🐀 Rat",1,"")</f>
        <v/>
      </c>
      <c r="V742" s="16" t="str">
        <f aca="false">IF(O742="🐕 Dog",3,"")</f>
        <v/>
      </c>
      <c r="W742" s="16" t="str">
        <f aca="false">IF(O742="🐹 Guinea Pig",8,"")</f>
        <v/>
      </c>
      <c r="X742" s="16" t="str">
        <f aca="false">IF(O742="🐔 Chicken",9,"")</f>
        <v/>
      </c>
      <c r="Y742" s="16" t="str">
        <f aca="false">IF(O742="🐵 Monkey",5,"")</f>
        <v/>
      </c>
      <c r="Z742" s="16" t="str">
        <f aca="false">IF(O742="🐸 Frog",10,"")</f>
        <v/>
      </c>
      <c r="AA742" s="16" t="str">
        <f aca="false">IF(O742="🐈 Cat",4,"")</f>
        <v/>
      </c>
      <c r="AB742" s="16" t="str">
        <f aca="false">IF(O742="Gecko",15,"")</f>
        <v/>
      </c>
      <c r="AC742" s="16" t="str">
        <f aca="false">IF(O742="Skink",14,"")</f>
        <v/>
      </c>
      <c r="AD742" s="16" t="str">
        <f aca="false">IF(O742="🐄 Cattle",17,"")</f>
        <v/>
      </c>
      <c r="AE742" s="16" t="str">
        <f aca="false">IF(O742="🐷 Pig",19,"")</f>
        <v/>
      </c>
      <c r="AF742" s="16" t="str">
        <f aca="false">IF(O742="Squirrel",11,"")</f>
        <v/>
      </c>
      <c r="AG742" s="16" t="str">
        <f aca="false">IF(O742="🐝 Honey Bee",20,"")</f>
        <v/>
      </c>
      <c r="AH742" s="16" t="str">
        <f aca="false">IF(O742="🦆 Duck",12,"")</f>
        <v/>
      </c>
      <c r="AI742" s="16" t="str">
        <f aca="false">IF(O742="🐦 Bird",13,"")</f>
        <v/>
      </c>
      <c r="AJ742" s="41" t="s">
        <v>800</v>
      </c>
      <c r="AK742" s="40" t="s">
        <v>801</v>
      </c>
      <c r="AL742" s="42" t="s">
        <v>50</v>
      </c>
      <c r="AM742" s="40" t="s">
        <v>51</v>
      </c>
      <c r="AN742" s="40"/>
    </row>
    <row r="743" customFormat="false" ht="30" hidden="false" customHeight="true" outlineLevel="0" collapsed="false">
      <c r="A743" s="38" t="s">
        <v>798</v>
      </c>
      <c r="B743" s="38" t="n">
        <v>71</v>
      </c>
      <c r="C743" s="32" t="n">
        <f aca="false">B743+IF(H743="IV",-0.2,IF(H743="IP",-0.1,IF(H743="IM",0.1,IF(H743="SC",0.2,IF(H743="IC (cerebral)",-0.3,0)))))</f>
        <v>70.9</v>
      </c>
      <c r="D743" s="33" t="n">
        <f aca="false">VALUE(MID(AJ743,1,FIND(" ",AJ743)))</f>
        <v>1.813</v>
      </c>
      <c r="E743" s="34" t="n">
        <f aca="false">IF(G743="LD50 (median)",1,IF(G743="LDLo (lowest)",0,IF(G743="LD",-1,"")))</f>
        <v>1</v>
      </c>
      <c r="F743" s="34" t="n">
        <f aca="false">IF(O743="🐀 Rat",1,IF(O743="🐭 Mouse",2,IF(O743="🐕 Dog",3,IF(O743="🐵 Monkey",5,IF(O743="🐈 Cat",4,IF(O743="🐇 Rabbit",6,IF(O743="🕊 Pigeon",7,IF(O743="🐹 Guinea Pig",8,IF(O743="🐔 Chicken",9,IF(O743="🐸 Frog",10,IF(O743="🍼 Mammal",10,0)))))))))))</f>
        <v>2</v>
      </c>
      <c r="G743" s="39" t="s">
        <v>47</v>
      </c>
      <c r="H743" s="39" t="s">
        <v>16</v>
      </c>
      <c r="I743" s="14" t="str">
        <f aca="false">IF(H743="IC",-0.3,"")</f>
        <v/>
      </c>
      <c r="J743" s="14" t="str">
        <f aca="false">IF(H743="IV",-0.2,"")</f>
        <v/>
      </c>
      <c r="K743" s="14" t="n">
        <f aca="false">IF(H743="IP",-0.1,"")</f>
        <v>-0.1</v>
      </c>
      <c r="L743" s="14" t="str">
        <f aca="false">IF(H743="IM",0.1,"")</f>
        <v/>
      </c>
      <c r="M743" s="14" t="str">
        <f aca="false">IF(H743="SC",0.2,"")</f>
        <v/>
      </c>
      <c r="N743" s="15" t="str">
        <f aca="false">IF(H743="???",0.2,"")</f>
        <v/>
      </c>
      <c r="O743" s="40" t="s">
        <v>22</v>
      </c>
      <c r="P743" s="17" t="str">
        <f aca="false">IF(SUM(Q743:AI743)&gt;0,"",IF(SUM(Q743:AI743)=0,IF(O743&gt;0,1,"")))</f>
        <v/>
      </c>
      <c r="Q743" s="16" t="n">
        <f aca="false">IF(O743="🐭 Mouse",2,"")</f>
        <v>2</v>
      </c>
      <c r="R743" s="16" t="str">
        <f aca="false">IF(O743="🕊 Pigeon",7,"")</f>
        <v/>
      </c>
      <c r="S743" s="16" t="str">
        <f aca="false">IF(O743="🐇 Rabbit",6,"")</f>
        <v/>
      </c>
      <c r="T743" s="16" t="str">
        <f aca="false">IF(O743="🍼 Mammal",16,"")</f>
        <v/>
      </c>
      <c r="U743" s="16" t="str">
        <f aca="false">IF(O743="🐀 Rat",1,"")</f>
        <v/>
      </c>
      <c r="V743" s="16" t="str">
        <f aca="false">IF(O743="🐕 Dog",3,"")</f>
        <v/>
      </c>
      <c r="W743" s="16" t="str">
        <f aca="false">IF(O743="🐹 Guinea Pig",8,"")</f>
        <v/>
      </c>
      <c r="X743" s="16" t="str">
        <f aca="false">IF(O743="🐔 Chicken",9,"")</f>
        <v/>
      </c>
      <c r="Y743" s="16" t="str">
        <f aca="false">IF(O743="🐵 Monkey",5,"")</f>
        <v/>
      </c>
      <c r="Z743" s="16" t="str">
        <f aca="false">IF(O743="🐸 Frog",10,"")</f>
        <v/>
      </c>
      <c r="AA743" s="16" t="str">
        <f aca="false">IF(O743="🐈 Cat",4,"")</f>
        <v/>
      </c>
      <c r="AB743" s="16" t="str">
        <f aca="false">IF(O743="Gecko",15,"")</f>
        <v/>
      </c>
      <c r="AC743" s="16" t="str">
        <f aca="false">IF(O743="Skink",14,"")</f>
        <v/>
      </c>
      <c r="AD743" s="16" t="str">
        <f aca="false">IF(O743="🐄 Cattle",17,"")</f>
        <v/>
      </c>
      <c r="AE743" s="16" t="str">
        <f aca="false">IF(O743="🐷 Pig",19,"")</f>
        <v/>
      </c>
      <c r="AF743" s="16" t="str">
        <f aca="false">IF(O743="Squirrel",11,"")</f>
        <v/>
      </c>
      <c r="AG743" s="16" t="str">
        <f aca="false">IF(O743="🐝 Honey Bee",20,"")</f>
        <v/>
      </c>
      <c r="AH743" s="16" t="str">
        <f aca="false">IF(O743="🦆 Duck",12,"")</f>
        <v/>
      </c>
      <c r="AI743" s="16" t="str">
        <f aca="false">IF(O743="🐦 Bird",13,"")</f>
        <v/>
      </c>
      <c r="AJ743" s="41" t="s">
        <v>802</v>
      </c>
      <c r="AK743" s="40" t="s">
        <v>801</v>
      </c>
      <c r="AL743" s="42" t="s">
        <v>50</v>
      </c>
      <c r="AM743" s="40" t="s">
        <v>51</v>
      </c>
      <c r="AN743" s="40"/>
    </row>
    <row r="744" customFormat="false" ht="30" hidden="false" customHeight="true" outlineLevel="0" collapsed="false">
      <c r="A744" s="38" t="s">
        <v>798</v>
      </c>
      <c r="B744" s="38" t="n">
        <v>71</v>
      </c>
      <c r="C744" s="32" t="n">
        <f aca="false">B744+IF(H744="IV",-0.2,IF(H744="IP",-0.1,IF(H744="IM",0.1,IF(H744="SC",0.2,IF(H744="IC (cerebral)",-0.3,0)))))</f>
        <v>70.9</v>
      </c>
      <c r="D744" s="33" t="n">
        <f aca="false">VALUE(MID(AJ744,1,FIND(" ",AJ744)))</f>
        <v>5</v>
      </c>
      <c r="E744" s="34" t="n">
        <f aca="false">IF(G744="LD50 (median)",1,IF(G744="LDLo (lowest)",0,IF(G744="LD",-1,"")))</f>
        <v>1</v>
      </c>
      <c r="F744" s="34" t="n">
        <f aca="false">IF(O744="🐀 Rat",1,IF(O744="🐭 Mouse",2,IF(O744="🐕 Dog",3,IF(O744="🐵 Monkey",5,IF(O744="🐈 Cat",4,IF(O744="🐇 Rabbit",6,IF(O744="🕊 Pigeon",7,IF(O744="🐹 Guinea Pig",8,IF(O744="🐔 Chicken",9,IF(O744="🐸 Frog",10,IF(O744="🍼 Mammal",10,0)))))))))))</f>
        <v>2</v>
      </c>
      <c r="G744" s="39" t="s">
        <v>47</v>
      </c>
      <c r="H744" s="39" t="s">
        <v>16</v>
      </c>
      <c r="I744" s="14" t="str">
        <f aca="false">IF(H744="IC",-0.3,"")</f>
        <v/>
      </c>
      <c r="J744" s="14" t="str">
        <f aca="false">IF(H744="IV",-0.2,"")</f>
        <v/>
      </c>
      <c r="K744" s="14" t="n">
        <f aca="false">IF(H744="IP",-0.1,"")</f>
        <v>-0.1</v>
      </c>
      <c r="L744" s="14" t="str">
        <f aca="false">IF(H744="IM",0.1,"")</f>
        <v/>
      </c>
      <c r="M744" s="14" t="str">
        <f aca="false">IF(H744="SC",0.2,"")</f>
        <v/>
      </c>
      <c r="N744" s="15" t="str">
        <f aca="false">IF(H744="???",0.2,"")</f>
        <v/>
      </c>
      <c r="O744" s="40" t="s">
        <v>22</v>
      </c>
      <c r="P744" s="17" t="str">
        <f aca="false">IF(SUM(Q744:AI744)&gt;0,"",IF(SUM(Q744:AI744)=0,IF(O744&gt;0,1,"")))</f>
        <v/>
      </c>
      <c r="Q744" s="16" t="n">
        <f aca="false">IF(O744="🐭 Mouse",2,"")</f>
        <v>2</v>
      </c>
      <c r="R744" s="16" t="str">
        <f aca="false">IF(O744="🕊 Pigeon",7,"")</f>
        <v/>
      </c>
      <c r="S744" s="16" t="str">
        <f aca="false">IF(O744="🐇 Rabbit",6,"")</f>
        <v/>
      </c>
      <c r="T744" s="16" t="str">
        <f aca="false">IF(O744="🍼 Mammal",16,"")</f>
        <v/>
      </c>
      <c r="U744" s="16" t="str">
        <f aca="false">IF(O744="🐀 Rat",1,"")</f>
        <v/>
      </c>
      <c r="V744" s="16" t="str">
        <f aca="false">IF(O744="🐕 Dog",3,"")</f>
        <v/>
      </c>
      <c r="W744" s="16" t="str">
        <f aca="false">IF(O744="🐹 Guinea Pig",8,"")</f>
        <v/>
      </c>
      <c r="X744" s="16" t="str">
        <f aca="false">IF(O744="🐔 Chicken",9,"")</f>
        <v/>
      </c>
      <c r="Y744" s="16" t="str">
        <f aca="false">IF(O744="🐵 Monkey",5,"")</f>
        <v/>
      </c>
      <c r="Z744" s="16" t="str">
        <f aca="false">IF(O744="🐸 Frog",10,"")</f>
        <v/>
      </c>
      <c r="AA744" s="16" t="str">
        <f aca="false">IF(O744="🐈 Cat",4,"")</f>
        <v/>
      </c>
      <c r="AB744" s="16" t="str">
        <f aca="false">IF(O744="Gecko",15,"")</f>
        <v/>
      </c>
      <c r="AC744" s="16" t="str">
        <f aca="false">IF(O744="Skink",14,"")</f>
        <v/>
      </c>
      <c r="AD744" s="16" t="str">
        <f aca="false">IF(O744="🐄 Cattle",17,"")</f>
        <v/>
      </c>
      <c r="AE744" s="16" t="str">
        <f aca="false">IF(O744="🐷 Pig",19,"")</f>
        <v/>
      </c>
      <c r="AF744" s="16" t="str">
        <f aca="false">IF(O744="Squirrel",11,"")</f>
        <v/>
      </c>
      <c r="AG744" s="16" t="str">
        <f aca="false">IF(O744="🐝 Honey Bee",20,"")</f>
        <v/>
      </c>
      <c r="AH744" s="16" t="str">
        <f aca="false">IF(O744="🦆 Duck",12,"")</f>
        <v/>
      </c>
      <c r="AI744" s="16" t="str">
        <f aca="false">IF(O744="🐦 Bird",13,"")</f>
        <v/>
      </c>
      <c r="AJ744" s="41" t="s">
        <v>726</v>
      </c>
      <c r="AK744" s="40" t="s">
        <v>253</v>
      </c>
      <c r="AL744" s="42" t="s">
        <v>50</v>
      </c>
      <c r="AM744" s="40" t="s">
        <v>51</v>
      </c>
      <c r="AN744" s="40"/>
    </row>
    <row r="745" customFormat="false" ht="30" hidden="false" customHeight="true" outlineLevel="0" collapsed="false">
      <c r="A745" s="38" t="s">
        <v>798</v>
      </c>
      <c r="B745" s="38" t="n">
        <v>71</v>
      </c>
      <c r="C745" s="32" t="n">
        <f aca="false">B745+IF(H745="IV",-0.2,IF(H745="IP",-0.1,IF(H745="IM",0.1,IF(H745="SC",0.2,IF(H745="IC (cerebral)",-0.3,0)))))</f>
        <v>71.2</v>
      </c>
      <c r="D745" s="33" t="n">
        <f aca="false">VALUE(MID(AJ745,1,FIND(" ",AJ745)))</f>
        <v>19.2</v>
      </c>
      <c r="E745" s="34" t="n">
        <f aca="false">IF(G745="LD50 (median)",1,IF(G745="LDLo (lowest)",0,IF(G745="LD",-1,"")))</f>
        <v>1</v>
      </c>
      <c r="F745" s="34" t="n">
        <f aca="false">IF(O745="🐀 Rat",1,IF(O745="🐭 Mouse",2,IF(O745="🐕 Dog",3,IF(O745="🐵 Monkey",5,IF(O745="🐈 Cat",4,IF(O745="🐇 Rabbit",6,IF(O745="🕊 Pigeon",7,IF(O745="🐹 Guinea Pig",8,IF(O745="🐔 Chicken",9,IF(O745="🐸 Frog",10,IF(O745="🍼 Mammal",10,0)))))))))))</f>
        <v>2</v>
      </c>
      <c r="G745" s="39" t="s">
        <v>47</v>
      </c>
      <c r="H745" s="39" t="s">
        <v>18</v>
      </c>
      <c r="I745" s="14" t="str">
        <f aca="false">IF(H745="IC",-0.3,"")</f>
        <v/>
      </c>
      <c r="J745" s="14" t="str">
        <f aca="false">IF(H745="IV",-0.2,"")</f>
        <v/>
      </c>
      <c r="K745" s="14" t="str">
        <f aca="false">IF(H745="IP",-0.1,"")</f>
        <v/>
      </c>
      <c r="L745" s="14" t="str">
        <f aca="false">IF(H745="IM",0.1,"")</f>
        <v/>
      </c>
      <c r="M745" s="14" t="n">
        <f aca="false">IF(H745="SC",0.2,"")</f>
        <v>0.2</v>
      </c>
      <c r="N745" s="15" t="str">
        <f aca="false">IF(H745="???",0.2,"")</f>
        <v/>
      </c>
      <c r="O745" s="40" t="s">
        <v>22</v>
      </c>
      <c r="P745" s="17" t="str">
        <f aca="false">IF(SUM(Q745:AI745)&gt;0,"",IF(SUM(Q745:AI745)=0,IF(O745&gt;0,1,"")))</f>
        <v/>
      </c>
      <c r="Q745" s="16" t="n">
        <f aca="false">IF(O745="🐭 Mouse",2,"")</f>
        <v>2</v>
      </c>
      <c r="R745" s="16" t="str">
        <f aca="false">IF(O745="🕊 Pigeon",7,"")</f>
        <v/>
      </c>
      <c r="S745" s="16" t="str">
        <f aca="false">IF(O745="🐇 Rabbit",6,"")</f>
        <v/>
      </c>
      <c r="T745" s="16" t="str">
        <f aca="false">IF(O745="🍼 Mammal",16,"")</f>
        <v/>
      </c>
      <c r="U745" s="16" t="str">
        <f aca="false">IF(O745="🐀 Rat",1,"")</f>
        <v/>
      </c>
      <c r="V745" s="16" t="str">
        <f aca="false">IF(O745="🐕 Dog",3,"")</f>
        <v/>
      </c>
      <c r="W745" s="16" t="str">
        <f aca="false">IF(O745="🐹 Guinea Pig",8,"")</f>
        <v/>
      </c>
      <c r="X745" s="16" t="str">
        <f aca="false">IF(O745="🐔 Chicken",9,"")</f>
        <v/>
      </c>
      <c r="Y745" s="16" t="str">
        <f aca="false">IF(O745="🐵 Monkey",5,"")</f>
        <v/>
      </c>
      <c r="Z745" s="16" t="str">
        <f aca="false">IF(O745="🐸 Frog",10,"")</f>
        <v/>
      </c>
      <c r="AA745" s="16" t="str">
        <f aca="false">IF(O745="🐈 Cat",4,"")</f>
        <v/>
      </c>
      <c r="AB745" s="16" t="str">
        <f aca="false">IF(O745="Gecko",15,"")</f>
        <v/>
      </c>
      <c r="AC745" s="16" t="str">
        <f aca="false">IF(O745="Skink",14,"")</f>
        <v/>
      </c>
      <c r="AD745" s="16" t="str">
        <f aca="false">IF(O745="🐄 Cattle",17,"")</f>
        <v/>
      </c>
      <c r="AE745" s="16" t="str">
        <f aca="false">IF(O745="🐷 Pig",19,"")</f>
        <v/>
      </c>
      <c r="AF745" s="16" t="str">
        <f aca="false">IF(O745="Squirrel",11,"")</f>
        <v/>
      </c>
      <c r="AG745" s="16" t="str">
        <f aca="false">IF(O745="🐝 Honey Bee",20,"")</f>
        <v/>
      </c>
      <c r="AH745" s="16" t="str">
        <f aca="false">IF(O745="🦆 Duck",12,"")</f>
        <v/>
      </c>
      <c r="AI745" s="16" t="str">
        <f aca="false">IF(O745="🐦 Bird",13,"")</f>
        <v/>
      </c>
      <c r="AJ745" s="41" t="s">
        <v>803</v>
      </c>
      <c r="AK745" s="40" t="s">
        <v>253</v>
      </c>
      <c r="AL745" s="42" t="s">
        <v>50</v>
      </c>
      <c r="AM745" s="40" t="s">
        <v>51</v>
      </c>
      <c r="AN745" s="40"/>
    </row>
    <row r="746" customFormat="false" ht="15.75" hidden="false" customHeight="false" outlineLevel="0" collapsed="false">
      <c r="C746" s="32"/>
      <c r="D746" s="33"/>
      <c r="E746" s="34"/>
      <c r="F746" s="34"/>
      <c r="G746" s="0"/>
      <c r="H746" s="0"/>
      <c r="I746" s="14" t="str">
        <f aca="false">IF(H746="IC",-0.3,"")</f>
        <v/>
      </c>
      <c r="J746" s="14" t="str">
        <f aca="false">IF(H746="IV",-0.2,"")</f>
        <v/>
      </c>
      <c r="K746" s="14" t="str">
        <f aca="false">IF(H746="IP",-0.1,"")</f>
        <v/>
      </c>
      <c r="L746" s="14" t="str">
        <f aca="false">IF(H746="IM",0.1,"")</f>
        <v/>
      </c>
      <c r="M746" s="14" t="str">
        <f aca="false">IF(H746="SC",0.2,"")</f>
        <v/>
      </c>
      <c r="N746" s="15" t="str">
        <f aca="false">IF(H746="???",0.2,"")</f>
        <v/>
      </c>
      <c r="O746" s="0"/>
      <c r="P746" s="17" t="str">
        <f aca="false">IF(SUM(Q746:AI746)&gt;0,"",IF(SUM(Q746:AI746)=0,IF(O746&gt;0,1,"")))</f>
        <v/>
      </c>
      <c r="Q746" s="16" t="str">
        <f aca="false">IF(O746="🐭 Mouse",2,"")</f>
        <v/>
      </c>
      <c r="R746" s="16" t="str">
        <f aca="false">IF(O746="🕊 Pigeon",7,"")</f>
        <v/>
      </c>
      <c r="S746" s="16" t="str">
        <f aca="false">IF(O746="🐇 Rabbit",6,"")</f>
        <v/>
      </c>
      <c r="T746" s="16" t="str">
        <f aca="false">IF(O746="🍼 Mammal",16,"")</f>
        <v/>
      </c>
      <c r="U746" s="16" t="str">
        <f aca="false">IF(O746="🐀 Rat",1,"")</f>
        <v/>
      </c>
      <c r="V746" s="16" t="str">
        <f aca="false">IF(O746="🐕 Dog",3,"")</f>
        <v/>
      </c>
      <c r="W746" s="16" t="str">
        <f aca="false">IF(O746="🐹 Guinea Pig",8,"")</f>
        <v/>
      </c>
      <c r="X746" s="16" t="str">
        <f aca="false">IF(O746="🐔 Chicken",9,"")</f>
        <v/>
      </c>
      <c r="Y746" s="16" t="str">
        <f aca="false">IF(O746="🐵 Monkey",5,"")</f>
        <v/>
      </c>
      <c r="Z746" s="16" t="str">
        <f aca="false">IF(O746="🐸 Frog",10,"")</f>
        <v/>
      </c>
      <c r="AA746" s="16" t="str">
        <f aca="false">IF(O746="🐈 Cat",4,"")</f>
        <v/>
      </c>
      <c r="AB746" s="16" t="str">
        <f aca="false">IF(O746="Gecko",15,"")</f>
        <v/>
      </c>
      <c r="AC746" s="16" t="str">
        <f aca="false">IF(O746="Skink",14,"")</f>
        <v/>
      </c>
      <c r="AD746" s="16" t="str">
        <f aca="false">IF(O746="🐄 Cattle",17,"")</f>
        <v/>
      </c>
      <c r="AE746" s="16" t="str">
        <f aca="false">IF(O746="🐷 Pig",19,"")</f>
        <v/>
      </c>
      <c r="AF746" s="16" t="str">
        <f aca="false">IF(O746="Squirrel",11,"")</f>
        <v/>
      </c>
      <c r="AG746" s="16" t="str">
        <f aca="false">IF(O746="🐝 Honey Bee",20,"")</f>
        <v/>
      </c>
      <c r="AH746" s="16" t="str">
        <f aca="false">IF(O746="🦆 Duck",12,"")</f>
        <v/>
      </c>
      <c r="AI746" s="16" t="str">
        <f aca="false">IF(O746="🐦 Bird",13,"")</f>
        <v/>
      </c>
      <c r="AJ746" s="0"/>
      <c r="AK746" s="0"/>
      <c r="AL746" s="0"/>
      <c r="AM746" s="0"/>
      <c r="AN746" s="0"/>
    </row>
    <row r="747" customFormat="false" ht="15" hidden="false" customHeight="true" outlineLevel="0" collapsed="false">
      <c r="A747" s="38" t="s">
        <v>804</v>
      </c>
      <c r="B747" s="38" t="n">
        <v>72</v>
      </c>
      <c r="C747" s="32" t="n">
        <f aca="false">B747+IF(H747="IV",-0.2,IF(H747="IP",-0.1,IF(H747="IM",0.1,IF(H747="SC",0.2,IF(H747="IC (cerebral)",-0.3,0)))))</f>
        <v>71.8</v>
      </c>
      <c r="D747" s="33" t="n">
        <f aca="false">VALUE(MID(AJ747,1,FIND(" ",AJ747)))</f>
        <v>0.8</v>
      </c>
      <c r="E747" s="34" t="n">
        <f aca="false">IF(G747="LD50 (median)",1,IF(G747="LDLo (lowest)",0,IF(G747="LD",-1,"")))</f>
        <v>1</v>
      </c>
      <c r="F747" s="34" t="n">
        <f aca="false">IF(O747="🐀 Rat",1,IF(O747="🐭 Mouse",2,IF(O747="🐕 Dog",3,IF(O747="🐵 Monkey",5,IF(O747="🐈 Cat",4,IF(O747="🐇 Rabbit",6,IF(O747="🕊 Pigeon",7,IF(O747="🐹 Guinea Pig",8,IF(O747="🐔 Chicken",9,IF(O747="🐸 Frog",10,IF(O747="🍼 Mammal",10,0)))))))))))</f>
        <v>2</v>
      </c>
      <c r="G747" s="39" t="s">
        <v>47</v>
      </c>
      <c r="H747" s="39" t="s">
        <v>15</v>
      </c>
      <c r="I747" s="14" t="str">
        <f aca="false">IF(H747="IC",-0.3,"")</f>
        <v/>
      </c>
      <c r="J747" s="14" t="n">
        <f aca="false">IF(H747="IV",-0.2,"")</f>
        <v>-0.2</v>
      </c>
      <c r="K747" s="14" t="str">
        <f aca="false">IF(H747="IP",-0.1,"")</f>
        <v/>
      </c>
      <c r="L747" s="14" t="str">
        <f aca="false">IF(H747="IM",0.1,"")</f>
        <v/>
      </c>
      <c r="M747" s="14" t="str">
        <f aca="false">IF(H747="SC",0.2,"")</f>
        <v/>
      </c>
      <c r="N747" s="15" t="str">
        <f aca="false">IF(H747="???",0.2,"")</f>
        <v/>
      </c>
      <c r="O747" s="40" t="s">
        <v>22</v>
      </c>
      <c r="P747" s="17" t="str">
        <f aca="false">IF(SUM(Q747:AI747)&gt;0,"",IF(SUM(Q747:AI747)=0,IF(O747&gt;0,1,"")))</f>
        <v/>
      </c>
      <c r="Q747" s="16" t="n">
        <f aca="false">IF(O747="🐭 Mouse",2,"")</f>
        <v>2</v>
      </c>
      <c r="R747" s="16" t="str">
        <f aca="false">IF(O747="🕊 Pigeon",7,"")</f>
        <v/>
      </c>
      <c r="S747" s="16" t="str">
        <f aca="false">IF(O747="🐇 Rabbit",6,"")</f>
        <v/>
      </c>
      <c r="T747" s="16" t="str">
        <f aca="false">IF(O747="🍼 Mammal",16,"")</f>
        <v/>
      </c>
      <c r="U747" s="16" t="str">
        <f aca="false">IF(O747="🐀 Rat",1,"")</f>
        <v/>
      </c>
      <c r="V747" s="16" t="str">
        <f aca="false">IF(O747="🐕 Dog",3,"")</f>
        <v/>
      </c>
      <c r="W747" s="16" t="str">
        <f aca="false">IF(O747="🐹 Guinea Pig",8,"")</f>
        <v/>
      </c>
      <c r="X747" s="16" t="str">
        <f aca="false">IF(O747="🐔 Chicken",9,"")</f>
        <v/>
      </c>
      <c r="Y747" s="16" t="str">
        <f aca="false">IF(O747="🐵 Monkey",5,"")</f>
        <v/>
      </c>
      <c r="Z747" s="16" t="str">
        <f aca="false">IF(O747="🐸 Frog",10,"")</f>
        <v/>
      </c>
      <c r="AA747" s="16" t="str">
        <f aca="false">IF(O747="🐈 Cat",4,"")</f>
        <v/>
      </c>
      <c r="AB747" s="16" t="str">
        <f aca="false">IF(O747="Gecko",15,"")</f>
        <v/>
      </c>
      <c r="AC747" s="16" t="str">
        <f aca="false">IF(O747="Skink",14,"")</f>
        <v/>
      </c>
      <c r="AD747" s="16" t="str">
        <f aca="false">IF(O747="🐄 Cattle",17,"")</f>
        <v/>
      </c>
      <c r="AE747" s="16" t="str">
        <f aca="false">IF(O747="🐷 Pig",19,"")</f>
        <v/>
      </c>
      <c r="AF747" s="16" t="str">
        <f aca="false">IF(O747="Squirrel",11,"")</f>
        <v/>
      </c>
      <c r="AG747" s="16" t="str">
        <f aca="false">IF(O747="🐝 Honey Bee",20,"")</f>
        <v/>
      </c>
      <c r="AH747" s="16" t="str">
        <f aca="false">IF(O747="🦆 Duck",12,"")</f>
        <v/>
      </c>
      <c r="AI747" s="16" t="str">
        <f aca="false">IF(O747="🐦 Bird",13,"")</f>
        <v/>
      </c>
      <c r="AJ747" s="41" t="s">
        <v>124</v>
      </c>
      <c r="AK747" s="40" t="s">
        <v>766</v>
      </c>
      <c r="AL747" s="42" t="s">
        <v>50</v>
      </c>
      <c r="AM747" s="40" t="s">
        <v>51</v>
      </c>
      <c r="AN747" s="40"/>
    </row>
    <row r="748" customFormat="false" ht="30.75" hidden="false" customHeight="false" outlineLevel="0" collapsed="false">
      <c r="A748" s="38" t="s">
        <v>804</v>
      </c>
      <c r="B748" s="38" t="n">
        <v>72</v>
      </c>
      <c r="C748" s="32" t="n">
        <f aca="false">B748+IF(H748="IV",-0.2,IF(H748="IP",-0.1,IF(H748="IM",0.1,IF(H748="SC",0.2,IF(H748="IC (cerebral)",-0.3,0)))))</f>
        <v>71.8</v>
      </c>
      <c r="D748" s="33" t="n">
        <f aca="false">VALUE(MID(AJ748,1,FIND(" ",AJ748)))</f>
        <v>1.5</v>
      </c>
      <c r="E748" s="34" t="n">
        <f aca="false">IF(G748="LD50 (median)",1,IF(G748="LDLo (lowest)",0,IF(G748="LD",-1,"")))</f>
        <v>1</v>
      </c>
      <c r="F748" s="34" t="n">
        <f aca="false">IF(O748="🐀 Rat",1,IF(O748="🐭 Mouse",2,IF(O748="🐕 Dog",3,IF(O748="🐵 Monkey",5,IF(O748="🐈 Cat",4,IF(O748="🐇 Rabbit",6,IF(O748="🕊 Pigeon",7,IF(O748="🐹 Guinea Pig",8,IF(O748="🐔 Chicken",9,IF(O748="🐸 Frog",10,IF(O748="🍼 Mammal",10,0)))))))))))</f>
        <v>2</v>
      </c>
      <c r="G748" s="39" t="s">
        <v>47</v>
      </c>
      <c r="H748" s="39" t="s">
        <v>15</v>
      </c>
      <c r="I748" s="14" t="str">
        <f aca="false">IF(H748="IC",-0.3,"")</f>
        <v/>
      </c>
      <c r="J748" s="14" t="n">
        <f aca="false">IF(H748="IV",-0.2,"")</f>
        <v>-0.2</v>
      </c>
      <c r="K748" s="14" t="str">
        <f aca="false">IF(H748="IP",-0.1,"")</f>
        <v/>
      </c>
      <c r="L748" s="14" t="str">
        <f aca="false">IF(H748="IM",0.1,"")</f>
        <v/>
      </c>
      <c r="M748" s="14" t="str">
        <f aca="false">IF(H748="SC",0.2,"")</f>
        <v/>
      </c>
      <c r="N748" s="15" t="str">
        <f aca="false">IF(H748="???",0.2,"")</f>
        <v/>
      </c>
      <c r="O748" s="40" t="s">
        <v>22</v>
      </c>
      <c r="P748" s="17" t="str">
        <f aca="false">IF(SUM(Q748:AI748)&gt;0,"",IF(SUM(Q748:AI748)=0,IF(O748&gt;0,1,"")))</f>
        <v/>
      </c>
      <c r="Q748" s="16" t="n">
        <f aca="false">IF(O748="🐭 Mouse",2,"")</f>
        <v>2</v>
      </c>
      <c r="R748" s="16" t="str">
        <f aca="false">IF(O748="🕊 Pigeon",7,"")</f>
        <v/>
      </c>
      <c r="S748" s="16" t="str">
        <f aca="false">IF(O748="🐇 Rabbit",6,"")</f>
        <v/>
      </c>
      <c r="T748" s="16" t="str">
        <f aca="false">IF(O748="🍼 Mammal",16,"")</f>
        <v/>
      </c>
      <c r="U748" s="16" t="str">
        <f aca="false">IF(O748="🐀 Rat",1,"")</f>
        <v/>
      </c>
      <c r="V748" s="16" t="str">
        <f aca="false">IF(O748="🐕 Dog",3,"")</f>
        <v/>
      </c>
      <c r="W748" s="16" t="str">
        <f aca="false">IF(O748="🐹 Guinea Pig",8,"")</f>
        <v/>
      </c>
      <c r="X748" s="16" t="str">
        <f aca="false">IF(O748="🐔 Chicken",9,"")</f>
        <v/>
      </c>
      <c r="Y748" s="16" t="str">
        <f aca="false">IF(O748="🐵 Monkey",5,"")</f>
        <v/>
      </c>
      <c r="Z748" s="16" t="str">
        <f aca="false">IF(O748="🐸 Frog",10,"")</f>
        <v/>
      </c>
      <c r="AA748" s="16" t="str">
        <f aca="false">IF(O748="🐈 Cat",4,"")</f>
        <v/>
      </c>
      <c r="AB748" s="16" t="str">
        <f aca="false">IF(O748="Gecko",15,"")</f>
        <v/>
      </c>
      <c r="AC748" s="16" t="str">
        <f aca="false">IF(O748="Skink",14,"")</f>
        <v/>
      </c>
      <c r="AD748" s="16" t="str">
        <f aca="false">IF(O748="🐄 Cattle",17,"")</f>
        <v/>
      </c>
      <c r="AE748" s="16" t="str">
        <f aca="false">IF(O748="🐷 Pig",19,"")</f>
        <v/>
      </c>
      <c r="AF748" s="16" t="str">
        <f aca="false">IF(O748="Squirrel",11,"")</f>
        <v/>
      </c>
      <c r="AG748" s="16" t="str">
        <f aca="false">IF(O748="🐝 Honey Bee",20,"")</f>
        <v/>
      </c>
      <c r="AH748" s="16" t="str">
        <f aca="false">IF(O748="🦆 Duck",12,"")</f>
        <v/>
      </c>
      <c r="AI748" s="16" t="str">
        <f aca="false">IF(O748="🐦 Bird",13,"")</f>
        <v/>
      </c>
      <c r="AJ748" s="41" t="s">
        <v>153</v>
      </c>
      <c r="AK748" s="40"/>
      <c r="AL748" s="42" t="s">
        <v>76</v>
      </c>
      <c r="AM748" s="40" t="s">
        <v>59</v>
      </c>
      <c r="AN748" s="40" t="s">
        <v>805</v>
      </c>
    </row>
    <row r="749" customFormat="false" ht="30" hidden="false" customHeight="true" outlineLevel="0" collapsed="false">
      <c r="A749" s="38" t="s">
        <v>804</v>
      </c>
      <c r="B749" s="38" t="n">
        <v>72</v>
      </c>
      <c r="C749" s="32" t="n">
        <f aca="false">B749+IF(H749="IV",-0.2,IF(H749="IP",-0.1,IF(H749="IM",0.1,IF(H749="SC",0.2,IF(H749="IC (cerebral)",-0.3,0)))))</f>
        <v>71.8</v>
      </c>
      <c r="D749" s="33" t="n">
        <f aca="false">VALUE(MID(AJ749,1,FIND(" ",AJ749)))</f>
        <v>1.78</v>
      </c>
      <c r="E749" s="34" t="n">
        <f aca="false">IF(G749="LD50 (median)",1,IF(G749="LDLo (lowest)",0,IF(G749="LD",-1,"")))</f>
        <v>1</v>
      </c>
      <c r="F749" s="34" t="n">
        <f aca="false">IF(O749="🐀 Rat",1,IF(O749="🐭 Mouse",2,IF(O749="🐕 Dog",3,IF(O749="🐵 Monkey",5,IF(O749="🐈 Cat",4,IF(O749="🐇 Rabbit",6,IF(O749="🕊 Pigeon",7,IF(O749="🐹 Guinea Pig",8,IF(O749="🐔 Chicken",9,IF(O749="🐸 Frog",10,IF(O749="🍼 Mammal",10,0)))))))))))</f>
        <v>2</v>
      </c>
      <c r="G749" s="39" t="s">
        <v>47</v>
      </c>
      <c r="H749" s="39" t="s">
        <v>15</v>
      </c>
      <c r="I749" s="14" t="str">
        <f aca="false">IF(H749="IC",-0.3,"")</f>
        <v/>
      </c>
      <c r="J749" s="14" t="n">
        <f aca="false">IF(H749="IV",-0.2,"")</f>
        <v>-0.2</v>
      </c>
      <c r="K749" s="14" t="str">
        <f aca="false">IF(H749="IP",-0.1,"")</f>
        <v/>
      </c>
      <c r="L749" s="14" t="str">
        <f aca="false">IF(H749="IM",0.1,"")</f>
        <v/>
      </c>
      <c r="M749" s="14" t="str">
        <f aca="false">IF(H749="SC",0.2,"")</f>
        <v/>
      </c>
      <c r="N749" s="15" t="str">
        <f aca="false">IF(H749="???",0.2,"")</f>
        <v/>
      </c>
      <c r="O749" s="40" t="s">
        <v>22</v>
      </c>
      <c r="P749" s="17" t="str">
        <f aca="false">IF(SUM(Q749:AI749)&gt;0,"",IF(SUM(Q749:AI749)=0,IF(O749&gt;0,1,"")))</f>
        <v/>
      </c>
      <c r="Q749" s="16" t="n">
        <f aca="false">IF(O749="🐭 Mouse",2,"")</f>
        <v>2</v>
      </c>
      <c r="R749" s="16" t="str">
        <f aca="false">IF(O749="🕊 Pigeon",7,"")</f>
        <v/>
      </c>
      <c r="S749" s="16" t="str">
        <f aca="false">IF(O749="🐇 Rabbit",6,"")</f>
        <v/>
      </c>
      <c r="T749" s="16" t="str">
        <f aca="false">IF(O749="🍼 Mammal",16,"")</f>
        <v/>
      </c>
      <c r="U749" s="16" t="str">
        <f aca="false">IF(O749="🐀 Rat",1,"")</f>
        <v/>
      </c>
      <c r="V749" s="16" t="str">
        <f aca="false">IF(O749="🐕 Dog",3,"")</f>
        <v/>
      </c>
      <c r="W749" s="16" t="str">
        <f aca="false">IF(O749="🐹 Guinea Pig",8,"")</f>
        <v/>
      </c>
      <c r="X749" s="16" t="str">
        <f aca="false">IF(O749="🐔 Chicken",9,"")</f>
        <v/>
      </c>
      <c r="Y749" s="16" t="str">
        <f aca="false">IF(O749="🐵 Monkey",5,"")</f>
        <v/>
      </c>
      <c r="Z749" s="16" t="str">
        <f aca="false">IF(O749="🐸 Frog",10,"")</f>
        <v/>
      </c>
      <c r="AA749" s="16" t="str">
        <f aca="false">IF(O749="🐈 Cat",4,"")</f>
        <v/>
      </c>
      <c r="AB749" s="16" t="str">
        <f aca="false">IF(O749="Gecko",15,"")</f>
        <v/>
      </c>
      <c r="AC749" s="16" t="str">
        <f aca="false">IF(O749="Skink",14,"")</f>
        <v/>
      </c>
      <c r="AD749" s="16" t="str">
        <f aca="false">IF(O749="🐄 Cattle",17,"")</f>
        <v/>
      </c>
      <c r="AE749" s="16" t="str">
        <f aca="false">IF(O749="🐷 Pig",19,"")</f>
        <v/>
      </c>
      <c r="AF749" s="16" t="str">
        <f aca="false">IF(O749="Squirrel",11,"")</f>
        <v/>
      </c>
      <c r="AG749" s="16" t="str">
        <f aca="false">IF(O749="🐝 Honey Bee",20,"")</f>
        <v/>
      </c>
      <c r="AH749" s="16" t="str">
        <f aca="false">IF(O749="🦆 Duck",12,"")</f>
        <v/>
      </c>
      <c r="AI749" s="16" t="str">
        <f aca="false">IF(O749="🐦 Bird",13,"")</f>
        <v/>
      </c>
      <c r="AJ749" s="41" t="s">
        <v>806</v>
      </c>
      <c r="AK749" s="40" t="s">
        <v>807</v>
      </c>
      <c r="AL749" s="42" t="s">
        <v>50</v>
      </c>
      <c r="AM749" s="40" t="s">
        <v>51</v>
      </c>
      <c r="AN749" s="40"/>
    </row>
    <row r="750" customFormat="false" ht="45" hidden="false" customHeight="true" outlineLevel="0" collapsed="false">
      <c r="A750" s="38" t="s">
        <v>804</v>
      </c>
      <c r="B750" s="38" t="n">
        <v>72</v>
      </c>
      <c r="C750" s="32" t="n">
        <f aca="false">B750+IF(H750="IV",-0.2,IF(H750="IP",-0.1,IF(H750="IM",0.1,IF(H750="SC",0.2,IF(H750="IC (cerebral)",-0.3,0)))))</f>
        <v>71.8</v>
      </c>
      <c r="D750" s="33" t="n">
        <f aca="false">VALUE(MID(AJ750,1,FIND(" ",AJ750)))</f>
        <v>4.5</v>
      </c>
      <c r="E750" s="34" t="n">
        <f aca="false">IF(G750="LD50 (median)",1,IF(G750="LDLo (lowest)",0,IF(G750="LD",-1,"")))</f>
        <v>1</v>
      </c>
      <c r="F750" s="34" t="n">
        <f aca="false">IF(O750="🐀 Rat",1,IF(O750="🐭 Mouse",2,IF(O750="🐕 Dog",3,IF(O750="🐵 Monkey",5,IF(O750="🐈 Cat",4,IF(O750="🐇 Rabbit",6,IF(O750="🕊 Pigeon",7,IF(O750="🐹 Guinea Pig",8,IF(O750="🐔 Chicken",9,IF(O750="🐸 Frog",10,IF(O750="🍼 Mammal",10,0)))))))))))</f>
        <v>2</v>
      </c>
      <c r="G750" s="39" t="s">
        <v>47</v>
      </c>
      <c r="H750" s="39" t="s">
        <v>15</v>
      </c>
      <c r="I750" s="14" t="str">
        <f aca="false">IF(H750="IC",-0.3,"")</f>
        <v/>
      </c>
      <c r="J750" s="14" t="n">
        <f aca="false">IF(H750="IV",-0.2,"")</f>
        <v>-0.2</v>
      </c>
      <c r="K750" s="14" t="str">
        <f aca="false">IF(H750="IP",-0.1,"")</f>
        <v/>
      </c>
      <c r="L750" s="14" t="str">
        <f aca="false">IF(H750="IM",0.1,"")</f>
        <v/>
      </c>
      <c r="M750" s="14" t="str">
        <f aca="false">IF(H750="SC",0.2,"")</f>
        <v/>
      </c>
      <c r="N750" s="15" t="str">
        <f aca="false">IF(H750="???",0.2,"")</f>
        <v/>
      </c>
      <c r="O750" s="40" t="s">
        <v>22</v>
      </c>
      <c r="P750" s="17" t="str">
        <f aca="false">IF(SUM(Q750:AI750)&gt;0,"",IF(SUM(Q750:AI750)=0,IF(O750&gt;0,1,"")))</f>
        <v/>
      </c>
      <c r="Q750" s="16" t="n">
        <f aca="false">IF(O750="🐭 Mouse",2,"")</f>
        <v>2</v>
      </c>
      <c r="R750" s="16" t="str">
        <f aca="false">IF(O750="🕊 Pigeon",7,"")</f>
        <v/>
      </c>
      <c r="S750" s="16" t="str">
        <f aca="false">IF(O750="🐇 Rabbit",6,"")</f>
        <v/>
      </c>
      <c r="T750" s="16" t="str">
        <f aca="false">IF(O750="🍼 Mammal",16,"")</f>
        <v/>
      </c>
      <c r="U750" s="16" t="str">
        <f aca="false">IF(O750="🐀 Rat",1,"")</f>
        <v/>
      </c>
      <c r="V750" s="16" t="str">
        <f aca="false">IF(O750="🐕 Dog",3,"")</f>
        <v/>
      </c>
      <c r="W750" s="16" t="str">
        <f aca="false">IF(O750="🐹 Guinea Pig",8,"")</f>
        <v/>
      </c>
      <c r="X750" s="16" t="str">
        <f aca="false">IF(O750="🐔 Chicken",9,"")</f>
        <v/>
      </c>
      <c r="Y750" s="16" t="str">
        <f aca="false">IF(O750="🐵 Monkey",5,"")</f>
        <v/>
      </c>
      <c r="Z750" s="16" t="str">
        <f aca="false">IF(O750="🐸 Frog",10,"")</f>
        <v/>
      </c>
      <c r="AA750" s="16" t="str">
        <f aca="false">IF(O750="🐈 Cat",4,"")</f>
        <v/>
      </c>
      <c r="AB750" s="16" t="str">
        <f aca="false">IF(O750="Gecko",15,"")</f>
        <v/>
      </c>
      <c r="AC750" s="16" t="str">
        <f aca="false">IF(O750="Skink",14,"")</f>
        <v/>
      </c>
      <c r="AD750" s="16" t="str">
        <f aca="false">IF(O750="🐄 Cattle",17,"")</f>
        <v/>
      </c>
      <c r="AE750" s="16" t="str">
        <f aca="false">IF(O750="🐷 Pig",19,"")</f>
        <v/>
      </c>
      <c r="AF750" s="16" t="str">
        <f aca="false">IF(O750="Squirrel",11,"")</f>
        <v/>
      </c>
      <c r="AG750" s="16" t="str">
        <f aca="false">IF(O750="🐝 Honey Bee",20,"")</f>
        <v/>
      </c>
      <c r="AH750" s="16" t="str">
        <f aca="false">IF(O750="🦆 Duck",12,"")</f>
        <v/>
      </c>
      <c r="AI750" s="16" t="str">
        <f aca="false">IF(O750="🐦 Bird",13,"")</f>
        <v/>
      </c>
      <c r="AJ750" s="41" t="s">
        <v>808</v>
      </c>
      <c r="AK750" s="40"/>
      <c r="AL750" s="42" t="s">
        <v>76</v>
      </c>
      <c r="AM750" s="40" t="s">
        <v>59</v>
      </c>
      <c r="AN750" s="40" t="s">
        <v>809</v>
      </c>
    </row>
    <row r="751" customFormat="false" ht="15.75" hidden="false" customHeight="false" outlineLevel="0" collapsed="false">
      <c r="C751" s="32"/>
      <c r="D751" s="33"/>
      <c r="E751" s="34"/>
      <c r="F751" s="34"/>
      <c r="G751" s="0"/>
      <c r="H751" s="0"/>
      <c r="I751" s="14" t="str">
        <f aca="false">IF(H751="IC",-0.3,"")</f>
        <v/>
      </c>
      <c r="J751" s="14" t="str">
        <f aca="false">IF(H751="IV",-0.2,"")</f>
        <v/>
      </c>
      <c r="K751" s="14" t="str">
        <f aca="false">IF(H751="IP",-0.1,"")</f>
        <v/>
      </c>
      <c r="L751" s="14" t="str">
        <f aca="false">IF(H751="IM",0.1,"")</f>
        <v/>
      </c>
      <c r="M751" s="14" t="str">
        <f aca="false">IF(H751="SC",0.2,"")</f>
        <v/>
      </c>
      <c r="N751" s="15" t="str">
        <f aca="false">IF(H751="???",0.2,"")</f>
        <v/>
      </c>
      <c r="O751" s="0"/>
      <c r="P751" s="17" t="str">
        <f aca="false">IF(SUM(Q751:AI751)&gt;0,"",IF(SUM(Q751:AI751)=0,IF(O751&gt;0,1,"")))</f>
        <v/>
      </c>
      <c r="Q751" s="16" t="str">
        <f aca="false">IF(O751="🐭 Mouse",2,"")</f>
        <v/>
      </c>
      <c r="R751" s="16" t="str">
        <f aca="false">IF(O751="🕊 Pigeon",7,"")</f>
        <v/>
      </c>
      <c r="S751" s="16" t="str">
        <f aca="false">IF(O751="🐇 Rabbit",6,"")</f>
        <v/>
      </c>
      <c r="T751" s="16" t="str">
        <f aca="false">IF(O751="🍼 Mammal",16,"")</f>
        <v/>
      </c>
      <c r="U751" s="16" t="str">
        <f aca="false">IF(O751="🐀 Rat",1,"")</f>
        <v/>
      </c>
      <c r="V751" s="16" t="str">
        <f aca="false">IF(O751="🐕 Dog",3,"")</f>
        <v/>
      </c>
      <c r="W751" s="16" t="str">
        <f aca="false">IF(O751="🐹 Guinea Pig",8,"")</f>
        <v/>
      </c>
      <c r="X751" s="16" t="str">
        <f aca="false">IF(O751="🐔 Chicken",9,"")</f>
        <v/>
      </c>
      <c r="Y751" s="16" t="str">
        <f aca="false">IF(O751="🐵 Monkey",5,"")</f>
        <v/>
      </c>
      <c r="Z751" s="16" t="str">
        <f aca="false">IF(O751="🐸 Frog",10,"")</f>
        <v/>
      </c>
      <c r="AA751" s="16" t="str">
        <f aca="false">IF(O751="🐈 Cat",4,"")</f>
        <v/>
      </c>
      <c r="AB751" s="16" t="str">
        <f aca="false">IF(O751="Gecko",15,"")</f>
        <v/>
      </c>
      <c r="AC751" s="16" t="str">
        <f aca="false">IF(O751="Skink",14,"")</f>
        <v/>
      </c>
      <c r="AD751" s="16" t="str">
        <f aca="false">IF(O751="🐄 Cattle",17,"")</f>
        <v/>
      </c>
      <c r="AE751" s="16" t="str">
        <f aca="false">IF(O751="🐷 Pig",19,"")</f>
        <v/>
      </c>
      <c r="AF751" s="16" t="str">
        <f aca="false">IF(O751="Squirrel",11,"")</f>
        <v/>
      </c>
      <c r="AG751" s="16" t="str">
        <f aca="false">IF(O751="🐝 Honey Bee",20,"")</f>
        <v/>
      </c>
      <c r="AH751" s="16" t="str">
        <f aca="false">IF(O751="🦆 Duck",12,"")</f>
        <v/>
      </c>
      <c r="AI751" s="16" t="str">
        <f aca="false">IF(O751="🐦 Bird",13,"")</f>
        <v/>
      </c>
      <c r="AJ751" s="0"/>
      <c r="AK751" s="0"/>
      <c r="AL751" s="0"/>
      <c r="AM751" s="0"/>
      <c r="AN751" s="0"/>
    </row>
    <row r="752" customFormat="false" ht="30" hidden="false" customHeight="true" outlineLevel="0" collapsed="false">
      <c r="A752" s="38" t="s">
        <v>810</v>
      </c>
      <c r="B752" s="38" t="n">
        <v>73</v>
      </c>
      <c r="C752" s="32" t="n">
        <f aca="false">B752+IF(H752="IV",-0.2,IF(H752="IP",-0.1,IF(H752="IM",0.1,IF(H752="SC",0.2,IF(H752="IC (cerebral)",-0.3,0)))))</f>
        <v>73</v>
      </c>
      <c r="D752" s="33" t="n">
        <f aca="false">VALUE(MID(AJ752,1,FIND(" ",AJ752)))</f>
        <v>0.136</v>
      </c>
      <c r="E752" s="34" t="n">
        <f aca="false">IF(G752="LD50 (median)",1,IF(G752="LDLo (lowest)",0,IF(G752="LD",-1,"")))</f>
        <v>1</v>
      </c>
      <c r="F752" s="34" t="n">
        <f aca="false">IF(O752="🐀 Rat",1,IF(O752="🐭 Mouse",2,IF(O752="🐕 Dog",3,IF(O752="🐵 Monkey",5,IF(O752="🐈 Cat",4,IF(O752="🐇 Rabbit",6,IF(O752="🕊 Pigeon",7,IF(O752="🐹 Guinea Pig",8,IF(O752="🐔 Chicken",9,IF(O752="🐸 Frog",10,IF(O752="🍼 Mammal",10,0)))))))))))</f>
        <v>2</v>
      </c>
      <c r="G752" s="39" t="s">
        <v>47</v>
      </c>
      <c r="H752" s="39" t="s">
        <v>14</v>
      </c>
      <c r="I752" s="14" t="n">
        <f aca="false">IF(H752="IC",-0.3,"")</f>
        <v>-0.3</v>
      </c>
      <c r="J752" s="14" t="str">
        <f aca="false">IF(H752="IV",-0.2,"")</f>
        <v/>
      </c>
      <c r="K752" s="14" t="str">
        <f aca="false">IF(H752="IP",-0.1,"")</f>
        <v/>
      </c>
      <c r="L752" s="14" t="str">
        <f aca="false">IF(H752="IM",0.1,"")</f>
        <v/>
      </c>
      <c r="M752" s="14" t="str">
        <f aca="false">IF(H752="SC",0.2,"")</f>
        <v/>
      </c>
      <c r="N752" s="15" t="str">
        <f aca="false">IF(H752="???",0.2,"")</f>
        <v/>
      </c>
      <c r="O752" s="40" t="s">
        <v>22</v>
      </c>
      <c r="P752" s="17" t="str">
        <f aca="false">IF(SUM(Q752:AI752)&gt;0,"",IF(SUM(Q752:AI752)=0,IF(O752&gt;0,1,"")))</f>
        <v/>
      </c>
      <c r="Q752" s="16" t="n">
        <f aca="false">IF(O752="🐭 Mouse",2,"")</f>
        <v>2</v>
      </c>
      <c r="R752" s="16" t="str">
        <f aca="false">IF(O752="🕊 Pigeon",7,"")</f>
        <v/>
      </c>
      <c r="S752" s="16" t="str">
        <f aca="false">IF(O752="🐇 Rabbit",6,"")</f>
        <v/>
      </c>
      <c r="T752" s="16" t="str">
        <f aca="false">IF(O752="🍼 Mammal",16,"")</f>
        <v/>
      </c>
      <c r="U752" s="16" t="str">
        <f aca="false">IF(O752="🐀 Rat",1,"")</f>
        <v/>
      </c>
      <c r="V752" s="16" t="str">
        <f aca="false">IF(O752="🐕 Dog",3,"")</f>
        <v/>
      </c>
      <c r="W752" s="16" t="str">
        <f aca="false">IF(O752="🐹 Guinea Pig",8,"")</f>
        <v/>
      </c>
      <c r="X752" s="16" t="str">
        <f aca="false">IF(O752="🐔 Chicken",9,"")</f>
        <v/>
      </c>
      <c r="Y752" s="16" t="str">
        <f aca="false">IF(O752="🐵 Monkey",5,"")</f>
        <v/>
      </c>
      <c r="Z752" s="16" t="str">
        <f aca="false">IF(O752="🐸 Frog",10,"")</f>
        <v/>
      </c>
      <c r="AA752" s="16" t="str">
        <f aca="false">IF(O752="🐈 Cat",4,"")</f>
        <v/>
      </c>
      <c r="AB752" s="16" t="str">
        <f aca="false">IF(O752="Gecko",15,"")</f>
        <v/>
      </c>
      <c r="AC752" s="16" t="str">
        <f aca="false">IF(O752="Skink",14,"")</f>
        <v/>
      </c>
      <c r="AD752" s="16" t="str">
        <f aca="false">IF(O752="🐄 Cattle",17,"")</f>
        <v/>
      </c>
      <c r="AE752" s="16" t="str">
        <f aca="false">IF(O752="🐷 Pig",19,"")</f>
        <v/>
      </c>
      <c r="AF752" s="16" t="str">
        <f aca="false">IF(O752="Squirrel",11,"")</f>
        <v/>
      </c>
      <c r="AG752" s="16" t="str">
        <f aca="false">IF(O752="🐝 Honey Bee",20,"")</f>
        <v/>
      </c>
      <c r="AH752" s="16" t="str">
        <f aca="false">IF(O752="🦆 Duck",12,"")</f>
        <v/>
      </c>
      <c r="AI752" s="16" t="str">
        <f aca="false">IF(O752="🐦 Bird",13,"")</f>
        <v/>
      </c>
      <c r="AJ752" s="41" t="s">
        <v>811</v>
      </c>
      <c r="AK752" s="40" t="s">
        <v>78</v>
      </c>
      <c r="AL752" s="42" t="s">
        <v>50</v>
      </c>
      <c r="AM752" s="40" t="s">
        <v>51</v>
      </c>
      <c r="AN752" s="40"/>
    </row>
    <row r="753" customFormat="false" ht="30" hidden="false" customHeight="true" outlineLevel="0" collapsed="false">
      <c r="A753" s="38" t="s">
        <v>810</v>
      </c>
      <c r="B753" s="38" t="n">
        <v>73</v>
      </c>
      <c r="C753" s="32" t="n">
        <f aca="false">B753+IF(H753="IV",-0.2,IF(H753="IP",-0.1,IF(H753="IM",0.1,IF(H753="SC",0.2,IF(H753="IC (cerebral)",-0.3,0)))))</f>
        <v>72.8</v>
      </c>
      <c r="D753" s="33" t="n">
        <f aca="false">VALUE(MID(AJ753,1,FIND(" ",AJ753)))</f>
        <v>0.804</v>
      </c>
      <c r="E753" s="34" t="n">
        <f aca="false">IF(G753="LD50 (median)",1,IF(G753="LDLo (lowest)",0,IF(G753="LD",-1,"")))</f>
        <v>1</v>
      </c>
      <c r="F753" s="34" t="n">
        <f aca="false">IF(O753="🐀 Rat",1,IF(O753="🐭 Mouse",2,IF(O753="🐕 Dog",3,IF(O753="🐵 Monkey",5,IF(O753="🐈 Cat",4,IF(O753="🐇 Rabbit",6,IF(O753="🕊 Pigeon",7,IF(O753="🐹 Guinea Pig",8,IF(O753="🐔 Chicken",9,IF(O753="🐸 Frog",10,IF(O753="🍼 Mammal",10,0)))))))))))</f>
        <v>2</v>
      </c>
      <c r="G753" s="39" t="s">
        <v>47</v>
      </c>
      <c r="H753" s="39" t="s">
        <v>15</v>
      </c>
      <c r="I753" s="14" t="str">
        <f aca="false">IF(H753="IC",-0.3,"")</f>
        <v/>
      </c>
      <c r="J753" s="14" t="n">
        <f aca="false">IF(H753="IV",-0.2,"")</f>
        <v>-0.2</v>
      </c>
      <c r="K753" s="14" t="str">
        <f aca="false">IF(H753="IP",-0.1,"")</f>
        <v/>
      </c>
      <c r="L753" s="14" t="str">
        <f aca="false">IF(H753="IM",0.1,"")</f>
        <v/>
      </c>
      <c r="M753" s="14" t="str">
        <f aca="false">IF(H753="SC",0.2,"")</f>
        <v/>
      </c>
      <c r="N753" s="15" t="str">
        <f aca="false">IF(H753="???",0.2,"")</f>
        <v/>
      </c>
      <c r="O753" s="40" t="s">
        <v>22</v>
      </c>
      <c r="P753" s="17" t="str">
        <f aca="false">IF(SUM(Q753:AI753)&gt;0,"",IF(SUM(Q753:AI753)=0,IF(O753&gt;0,1,"")))</f>
        <v/>
      </c>
      <c r="Q753" s="16" t="n">
        <f aca="false">IF(O753="🐭 Mouse",2,"")</f>
        <v>2</v>
      </c>
      <c r="R753" s="16" t="str">
        <f aca="false">IF(O753="🕊 Pigeon",7,"")</f>
        <v/>
      </c>
      <c r="S753" s="16" t="str">
        <f aca="false">IF(O753="🐇 Rabbit",6,"")</f>
        <v/>
      </c>
      <c r="T753" s="16" t="str">
        <f aca="false">IF(O753="🍼 Mammal",16,"")</f>
        <v/>
      </c>
      <c r="U753" s="16" t="str">
        <f aca="false">IF(O753="🐀 Rat",1,"")</f>
        <v/>
      </c>
      <c r="V753" s="16" t="str">
        <f aca="false">IF(O753="🐕 Dog",3,"")</f>
        <v/>
      </c>
      <c r="W753" s="16" t="str">
        <f aca="false">IF(O753="🐹 Guinea Pig",8,"")</f>
        <v/>
      </c>
      <c r="X753" s="16" t="str">
        <f aca="false">IF(O753="🐔 Chicken",9,"")</f>
        <v/>
      </c>
      <c r="Y753" s="16" t="str">
        <f aca="false">IF(O753="🐵 Monkey",5,"")</f>
        <v/>
      </c>
      <c r="Z753" s="16" t="str">
        <f aca="false">IF(O753="🐸 Frog",10,"")</f>
        <v/>
      </c>
      <c r="AA753" s="16" t="str">
        <f aca="false">IF(O753="🐈 Cat",4,"")</f>
        <v/>
      </c>
      <c r="AB753" s="16" t="str">
        <f aca="false">IF(O753="Gecko",15,"")</f>
        <v/>
      </c>
      <c r="AC753" s="16" t="str">
        <f aca="false">IF(O753="Skink",14,"")</f>
        <v/>
      </c>
      <c r="AD753" s="16" t="str">
        <f aca="false">IF(O753="🐄 Cattle",17,"")</f>
        <v/>
      </c>
      <c r="AE753" s="16" t="str">
        <f aca="false">IF(O753="🐷 Pig",19,"")</f>
        <v/>
      </c>
      <c r="AF753" s="16" t="str">
        <f aca="false">IF(O753="Squirrel",11,"")</f>
        <v/>
      </c>
      <c r="AG753" s="16" t="str">
        <f aca="false">IF(O753="🐝 Honey Bee",20,"")</f>
        <v/>
      </c>
      <c r="AH753" s="16" t="str">
        <f aca="false">IF(O753="🦆 Duck",12,"")</f>
        <v/>
      </c>
      <c r="AI753" s="16" t="str">
        <f aca="false">IF(O753="🐦 Bird",13,"")</f>
        <v/>
      </c>
      <c r="AJ753" s="41" t="s">
        <v>812</v>
      </c>
      <c r="AK753" s="40" t="s">
        <v>813</v>
      </c>
      <c r="AL753" s="42" t="s">
        <v>50</v>
      </c>
      <c r="AM753" s="40" t="s">
        <v>51</v>
      </c>
      <c r="AN753" s="40"/>
    </row>
    <row r="754" customFormat="false" ht="15.75" hidden="false" customHeight="false" outlineLevel="0" collapsed="false">
      <c r="C754" s="32"/>
      <c r="D754" s="33"/>
      <c r="E754" s="34"/>
      <c r="F754" s="34"/>
      <c r="G754" s="0"/>
      <c r="H754" s="0"/>
      <c r="I754" s="14" t="str">
        <f aca="false">IF(H754="IC",-0.3,"")</f>
        <v/>
      </c>
      <c r="J754" s="14" t="str">
        <f aca="false">IF(H754="IV",-0.2,"")</f>
        <v/>
      </c>
      <c r="K754" s="14" t="str">
        <f aca="false">IF(H754="IP",-0.1,"")</f>
        <v/>
      </c>
      <c r="L754" s="14" t="str">
        <f aca="false">IF(H754="IM",0.1,"")</f>
        <v/>
      </c>
      <c r="M754" s="14" t="str">
        <f aca="false">IF(H754="SC",0.2,"")</f>
        <v/>
      </c>
      <c r="N754" s="15" t="str">
        <f aca="false">IF(H754="???",0.2,"")</f>
        <v/>
      </c>
      <c r="O754" s="0"/>
      <c r="P754" s="17" t="str">
        <f aca="false">IF(SUM(Q754:AI754)&gt;0,"",IF(SUM(Q754:AI754)=0,IF(O754&gt;0,1,"")))</f>
        <v/>
      </c>
      <c r="Q754" s="16" t="str">
        <f aca="false">IF(O754="🐭 Mouse",2,"")</f>
        <v/>
      </c>
      <c r="R754" s="16" t="str">
        <f aca="false">IF(O754="🕊 Pigeon",7,"")</f>
        <v/>
      </c>
      <c r="S754" s="16" t="str">
        <f aca="false">IF(O754="🐇 Rabbit",6,"")</f>
        <v/>
      </c>
      <c r="T754" s="16" t="str">
        <f aca="false">IF(O754="🍼 Mammal",16,"")</f>
        <v/>
      </c>
      <c r="U754" s="16" t="str">
        <f aca="false">IF(O754="🐀 Rat",1,"")</f>
        <v/>
      </c>
      <c r="V754" s="16" t="str">
        <f aca="false">IF(O754="🐕 Dog",3,"")</f>
        <v/>
      </c>
      <c r="W754" s="16" t="str">
        <f aca="false">IF(O754="🐹 Guinea Pig",8,"")</f>
        <v/>
      </c>
      <c r="X754" s="16" t="str">
        <f aca="false">IF(O754="🐔 Chicken",9,"")</f>
        <v/>
      </c>
      <c r="Y754" s="16" t="str">
        <f aca="false">IF(O754="🐵 Monkey",5,"")</f>
        <v/>
      </c>
      <c r="Z754" s="16" t="str">
        <f aca="false">IF(O754="🐸 Frog",10,"")</f>
        <v/>
      </c>
      <c r="AA754" s="16" t="str">
        <f aca="false">IF(O754="🐈 Cat",4,"")</f>
        <v/>
      </c>
      <c r="AB754" s="16" t="str">
        <f aca="false">IF(O754="Gecko",15,"")</f>
        <v/>
      </c>
      <c r="AC754" s="16" t="str">
        <f aca="false">IF(O754="Skink",14,"")</f>
        <v/>
      </c>
      <c r="AD754" s="16" t="str">
        <f aca="false">IF(O754="🐄 Cattle",17,"")</f>
        <v/>
      </c>
      <c r="AE754" s="16" t="str">
        <f aca="false">IF(O754="🐷 Pig",19,"")</f>
        <v/>
      </c>
      <c r="AF754" s="16" t="str">
        <f aca="false">IF(O754="Squirrel",11,"")</f>
        <v/>
      </c>
      <c r="AG754" s="16" t="str">
        <f aca="false">IF(O754="🐝 Honey Bee",20,"")</f>
        <v/>
      </c>
      <c r="AH754" s="16" t="str">
        <f aca="false">IF(O754="🦆 Duck",12,"")</f>
        <v/>
      </c>
      <c r="AI754" s="16" t="str">
        <f aca="false">IF(O754="🐦 Bird",13,"")</f>
        <v/>
      </c>
      <c r="AJ754" s="0"/>
      <c r="AK754" s="0"/>
      <c r="AL754" s="0"/>
      <c r="AM754" s="0"/>
      <c r="AN754" s="0"/>
    </row>
    <row r="755" customFormat="false" ht="30" hidden="false" customHeight="true" outlineLevel="0" collapsed="false">
      <c r="A755" s="38" t="s">
        <v>814</v>
      </c>
      <c r="B755" s="38" t="n">
        <v>74</v>
      </c>
      <c r="C755" s="32" t="n">
        <f aca="false">B755+IF(H755="IV",-0.2,IF(H755="IP",-0.1,IF(H755="IM",0.1,IF(H755="SC",0.2,IF(H755="IC (cerebral)",-0.3,0)))))</f>
        <v>74</v>
      </c>
      <c r="D755" s="33" t="n">
        <f aca="false">VALUE(MID(AJ755,1,FIND(" ",AJ755)))</f>
        <v>0.225</v>
      </c>
      <c r="E755" s="34" t="n">
        <f aca="false">IF(G755="LD50 (median)",1,IF(G755="LDLo (lowest)",0,IF(G755="LD",-1,"")))</f>
        <v>1</v>
      </c>
      <c r="F755" s="34" t="n">
        <f aca="false">IF(O755="🐀 Rat",1,IF(O755="🐭 Mouse",2,IF(O755="🐕 Dog",3,IF(O755="🐵 Monkey",5,IF(O755="🐈 Cat",4,IF(O755="🐇 Rabbit",6,IF(O755="🕊 Pigeon",7,IF(O755="🐹 Guinea Pig",8,IF(O755="🐔 Chicken",9,IF(O755="🐸 Frog",10,IF(O755="🍼 Mammal",10,0)))))))))))</f>
        <v>2</v>
      </c>
      <c r="G755" s="39" t="s">
        <v>47</v>
      </c>
      <c r="H755" s="39" t="s">
        <v>14</v>
      </c>
      <c r="I755" s="14" t="n">
        <f aca="false">IF(H755="IC",-0.3,"")</f>
        <v>-0.3</v>
      </c>
      <c r="J755" s="14" t="str">
        <f aca="false">IF(H755="IV",-0.2,"")</f>
        <v/>
      </c>
      <c r="K755" s="14" t="str">
        <f aca="false">IF(H755="IP",-0.1,"")</f>
        <v/>
      </c>
      <c r="L755" s="14" t="str">
        <f aca="false">IF(H755="IM",0.1,"")</f>
        <v/>
      </c>
      <c r="M755" s="14" t="str">
        <f aca="false">IF(H755="SC",0.2,"")</f>
        <v/>
      </c>
      <c r="N755" s="15" t="str">
        <f aca="false">IF(H755="???",0.2,"")</f>
        <v/>
      </c>
      <c r="O755" s="40" t="s">
        <v>22</v>
      </c>
      <c r="P755" s="17" t="str">
        <f aca="false">IF(SUM(Q755:AI755)&gt;0,"",IF(SUM(Q755:AI755)=0,IF(O755&gt;0,1,"")))</f>
        <v/>
      </c>
      <c r="Q755" s="16" t="n">
        <f aca="false">IF(O755="🐭 Mouse",2,"")</f>
        <v>2</v>
      </c>
      <c r="R755" s="16" t="str">
        <f aca="false">IF(O755="🕊 Pigeon",7,"")</f>
        <v/>
      </c>
      <c r="S755" s="16" t="str">
        <f aca="false">IF(O755="🐇 Rabbit",6,"")</f>
        <v/>
      </c>
      <c r="T755" s="16" t="str">
        <f aca="false">IF(O755="🍼 Mammal",16,"")</f>
        <v/>
      </c>
      <c r="U755" s="16" t="str">
        <f aca="false">IF(O755="🐀 Rat",1,"")</f>
        <v/>
      </c>
      <c r="V755" s="16" t="str">
        <f aca="false">IF(O755="🐕 Dog",3,"")</f>
        <v/>
      </c>
      <c r="W755" s="16" t="str">
        <f aca="false">IF(O755="🐹 Guinea Pig",8,"")</f>
        <v/>
      </c>
      <c r="X755" s="16" t="str">
        <f aca="false">IF(O755="🐔 Chicken",9,"")</f>
        <v/>
      </c>
      <c r="Y755" s="16" t="str">
        <f aca="false">IF(O755="🐵 Monkey",5,"")</f>
        <v/>
      </c>
      <c r="Z755" s="16" t="str">
        <f aca="false">IF(O755="🐸 Frog",10,"")</f>
        <v/>
      </c>
      <c r="AA755" s="16" t="str">
        <f aca="false">IF(O755="🐈 Cat",4,"")</f>
        <v/>
      </c>
      <c r="AB755" s="16" t="str">
        <f aca="false">IF(O755="Gecko",15,"")</f>
        <v/>
      </c>
      <c r="AC755" s="16" t="str">
        <f aca="false">IF(O755="Skink",14,"")</f>
        <v/>
      </c>
      <c r="AD755" s="16" t="str">
        <f aca="false">IF(O755="🐄 Cattle",17,"")</f>
        <v/>
      </c>
      <c r="AE755" s="16" t="str">
        <f aca="false">IF(O755="🐷 Pig",19,"")</f>
        <v/>
      </c>
      <c r="AF755" s="16" t="str">
        <f aca="false">IF(O755="Squirrel",11,"")</f>
        <v/>
      </c>
      <c r="AG755" s="16" t="str">
        <f aca="false">IF(O755="🐝 Honey Bee",20,"")</f>
        <v/>
      </c>
      <c r="AH755" s="16" t="str">
        <f aca="false">IF(O755="🦆 Duck",12,"")</f>
        <v/>
      </c>
      <c r="AI755" s="16" t="str">
        <f aca="false">IF(O755="🐦 Bird",13,"")</f>
        <v/>
      </c>
      <c r="AJ755" s="41" t="s">
        <v>90</v>
      </c>
      <c r="AK755" s="40" t="s">
        <v>815</v>
      </c>
      <c r="AL755" s="42" t="s">
        <v>50</v>
      </c>
      <c r="AM755" s="40" t="s">
        <v>51</v>
      </c>
      <c r="AN755" s="40"/>
    </row>
    <row r="756" customFormat="false" ht="30" hidden="false" customHeight="true" outlineLevel="0" collapsed="false">
      <c r="A756" s="38" t="s">
        <v>814</v>
      </c>
      <c r="B756" s="38" t="n">
        <v>74</v>
      </c>
      <c r="C756" s="32" t="n">
        <f aca="false">B756+IF(H756="IV",-0.2,IF(H756="IP",-0.1,IF(H756="IM",0.1,IF(H756="SC",0.2,IF(H756="IC (cerebral)",-0.3,0)))))</f>
        <v>73.8</v>
      </c>
      <c r="D756" s="33" t="n">
        <f aca="false">VALUE(MID(AJ756,1,FIND(" ",AJ756)))</f>
        <v>0.835</v>
      </c>
      <c r="E756" s="34" t="n">
        <f aca="false">IF(G756="LD50 (median)",1,IF(G756="LDLo (lowest)",0,IF(G756="LD",-1,"")))</f>
        <v>1</v>
      </c>
      <c r="F756" s="34" t="n">
        <f aca="false">IF(O756="🐀 Rat",1,IF(O756="🐭 Mouse",2,IF(O756="🐕 Dog",3,IF(O756="🐵 Monkey",5,IF(O756="🐈 Cat",4,IF(O756="🐇 Rabbit",6,IF(O756="🕊 Pigeon",7,IF(O756="🐹 Guinea Pig",8,IF(O756="🐔 Chicken",9,IF(O756="🐸 Frog",10,IF(O756="🍼 Mammal",10,0)))))))))))</f>
        <v>2</v>
      </c>
      <c r="G756" s="39" t="s">
        <v>47</v>
      </c>
      <c r="H756" s="39" t="s">
        <v>15</v>
      </c>
      <c r="I756" s="14" t="str">
        <f aca="false">IF(H756="IC",-0.3,"")</f>
        <v/>
      </c>
      <c r="J756" s="14" t="n">
        <f aca="false">IF(H756="IV",-0.2,"")</f>
        <v>-0.2</v>
      </c>
      <c r="K756" s="14" t="str">
        <f aca="false">IF(H756="IP",-0.1,"")</f>
        <v/>
      </c>
      <c r="L756" s="14" t="str">
        <f aca="false">IF(H756="IM",0.1,"")</f>
        <v/>
      </c>
      <c r="M756" s="14" t="str">
        <f aca="false">IF(H756="SC",0.2,"")</f>
        <v/>
      </c>
      <c r="N756" s="15" t="str">
        <f aca="false">IF(H756="???",0.2,"")</f>
        <v/>
      </c>
      <c r="O756" s="40" t="s">
        <v>22</v>
      </c>
      <c r="P756" s="17" t="str">
        <f aca="false">IF(SUM(Q756:AI756)&gt;0,"",IF(SUM(Q756:AI756)=0,IF(O756&gt;0,1,"")))</f>
        <v/>
      </c>
      <c r="Q756" s="16" t="n">
        <f aca="false">IF(O756="🐭 Mouse",2,"")</f>
        <v>2</v>
      </c>
      <c r="R756" s="16" t="str">
        <f aca="false">IF(O756="🕊 Pigeon",7,"")</f>
        <v/>
      </c>
      <c r="S756" s="16" t="str">
        <f aca="false">IF(O756="🐇 Rabbit",6,"")</f>
        <v/>
      </c>
      <c r="T756" s="16" t="str">
        <f aca="false">IF(O756="🍼 Mammal",16,"")</f>
        <v/>
      </c>
      <c r="U756" s="16" t="str">
        <f aca="false">IF(O756="🐀 Rat",1,"")</f>
        <v/>
      </c>
      <c r="V756" s="16" t="str">
        <f aca="false">IF(O756="🐕 Dog",3,"")</f>
        <v/>
      </c>
      <c r="W756" s="16" t="str">
        <f aca="false">IF(O756="🐹 Guinea Pig",8,"")</f>
        <v/>
      </c>
      <c r="X756" s="16" t="str">
        <f aca="false">IF(O756="🐔 Chicken",9,"")</f>
        <v/>
      </c>
      <c r="Y756" s="16" t="str">
        <f aca="false">IF(O756="🐵 Monkey",5,"")</f>
        <v/>
      </c>
      <c r="Z756" s="16" t="str">
        <f aca="false">IF(O756="🐸 Frog",10,"")</f>
        <v/>
      </c>
      <c r="AA756" s="16" t="str">
        <f aca="false">IF(O756="🐈 Cat",4,"")</f>
        <v/>
      </c>
      <c r="AB756" s="16" t="str">
        <f aca="false">IF(O756="Gecko",15,"")</f>
        <v/>
      </c>
      <c r="AC756" s="16" t="str">
        <f aca="false">IF(O756="Skink",14,"")</f>
        <v/>
      </c>
      <c r="AD756" s="16" t="str">
        <f aca="false">IF(O756="🐄 Cattle",17,"")</f>
        <v/>
      </c>
      <c r="AE756" s="16" t="str">
        <f aca="false">IF(O756="🐷 Pig",19,"")</f>
        <v/>
      </c>
      <c r="AF756" s="16" t="str">
        <f aca="false">IF(O756="Squirrel",11,"")</f>
        <v/>
      </c>
      <c r="AG756" s="16" t="str">
        <f aca="false">IF(O756="🐝 Honey Bee",20,"")</f>
        <v/>
      </c>
      <c r="AH756" s="16" t="str">
        <f aca="false">IF(O756="🦆 Duck",12,"")</f>
        <v/>
      </c>
      <c r="AI756" s="16" t="str">
        <f aca="false">IF(O756="🐦 Bird",13,"")</f>
        <v/>
      </c>
      <c r="AJ756" s="41" t="s">
        <v>816</v>
      </c>
      <c r="AK756" s="40" t="s">
        <v>78</v>
      </c>
      <c r="AL756" s="42" t="s">
        <v>50</v>
      </c>
      <c r="AM756" s="40" t="s">
        <v>51</v>
      </c>
      <c r="AN756" s="40"/>
    </row>
    <row r="757" customFormat="false" ht="30.75" hidden="false" customHeight="false" outlineLevel="0" collapsed="false">
      <c r="A757" s="38" t="s">
        <v>814</v>
      </c>
      <c r="B757" s="38" t="n">
        <v>74</v>
      </c>
      <c r="C757" s="32" t="n">
        <f aca="false">B757+IF(H757="IV",-0.2,IF(H757="IP",-0.1,IF(H757="IM",0.1,IF(H757="SC",0.2,IF(H757="IC (cerebral)",-0.3,0)))))</f>
        <v>73.8</v>
      </c>
      <c r="D757" s="33" t="n">
        <f aca="false">VALUE(MID(AJ757,1,FIND(" ",AJ757)))</f>
        <v>1</v>
      </c>
      <c r="E757" s="34" t="n">
        <f aca="false">IF(G757="LD50 (median)",1,IF(G757="LDLo (lowest)",0,IF(G757="LD",-1,"")))</f>
        <v>0</v>
      </c>
      <c r="F757" s="34" t="n">
        <f aca="false">IF(O757="🐀 Rat",1,IF(O757="🐭 Mouse",2,IF(O757="🐕 Dog",3,IF(O757="🐵 Monkey",5,IF(O757="🐈 Cat",4,IF(O757="🐇 Rabbit",6,IF(O757="🕊 Pigeon",7,IF(O757="🐹 Guinea Pig",8,IF(O757="🐔 Chicken",9,IF(O757="🐸 Frog",10,IF(O757="🍼 Mammal",10,0)))))))))))</f>
        <v>1</v>
      </c>
      <c r="G757" s="39" t="s">
        <v>53</v>
      </c>
      <c r="H757" s="39" t="s">
        <v>15</v>
      </c>
      <c r="I757" s="14" t="str">
        <f aca="false">IF(H757="IC",-0.3,"")</f>
        <v/>
      </c>
      <c r="J757" s="14" t="n">
        <f aca="false">IF(H757="IV",-0.2,"")</f>
        <v>-0.2</v>
      </c>
      <c r="K757" s="14" t="str">
        <f aca="false">IF(H757="IP",-0.1,"")</f>
        <v/>
      </c>
      <c r="L757" s="14" t="str">
        <f aca="false">IF(H757="IM",0.1,"")</f>
        <v/>
      </c>
      <c r="M757" s="14" t="str">
        <f aca="false">IF(H757="SC",0.2,"")</f>
        <v/>
      </c>
      <c r="N757" s="15" t="str">
        <f aca="false">IF(H757="???",0.2,"")</f>
        <v/>
      </c>
      <c r="O757" s="40" t="s">
        <v>26</v>
      </c>
      <c r="P757" s="17" t="str">
        <f aca="false">IF(SUM(Q757:AI757)&gt;0,"",IF(SUM(Q757:AI757)=0,IF(O757&gt;0,1,"")))</f>
        <v/>
      </c>
      <c r="Q757" s="16" t="str">
        <f aca="false">IF(O757="🐭 Mouse",2,"")</f>
        <v/>
      </c>
      <c r="R757" s="16" t="str">
        <f aca="false">IF(O757="🕊 Pigeon",7,"")</f>
        <v/>
      </c>
      <c r="S757" s="16" t="str">
        <f aca="false">IF(O757="🐇 Rabbit",6,"")</f>
        <v/>
      </c>
      <c r="T757" s="16" t="str">
        <f aca="false">IF(O757="🍼 Mammal",16,"")</f>
        <v/>
      </c>
      <c r="U757" s="16" t="n">
        <f aca="false">IF(O757="🐀 Rat",1,"")</f>
        <v>1</v>
      </c>
      <c r="V757" s="16" t="str">
        <f aca="false">IF(O757="🐕 Dog",3,"")</f>
        <v/>
      </c>
      <c r="W757" s="16" t="str">
        <f aca="false">IF(O757="🐹 Guinea Pig",8,"")</f>
        <v/>
      </c>
      <c r="X757" s="16" t="str">
        <f aca="false">IF(O757="🐔 Chicken",9,"")</f>
        <v/>
      </c>
      <c r="Y757" s="16" t="str">
        <f aca="false">IF(O757="🐵 Monkey",5,"")</f>
        <v/>
      </c>
      <c r="Z757" s="16" t="str">
        <f aca="false">IF(O757="🐸 Frog",10,"")</f>
        <v/>
      </c>
      <c r="AA757" s="16" t="str">
        <f aca="false">IF(O757="🐈 Cat",4,"")</f>
        <v/>
      </c>
      <c r="AB757" s="16" t="str">
        <f aca="false">IF(O757="Gecko",15,"")</f>
        <v/>
      </c>
      <c r="AC757" s="16" t="str">
        <f aca="false">IF(O757="Skink",14,"")</f>
        <v/>
      </c>
      <c r="AD757" s="16" t="str">
        <f aca="false">IF(O757="🐄 Cattle",17,"")</f>
        <v/>
      </c>
      <c r="AE757" s="16" t="str">
        <f aca="false">IF(O757="🐷 Pig",19,"")</f>
        <v/>
      </c>
      <c r="AF757" s="16" t="str">
        <f aca="false">IF(O757="Squirrel",11,"")</f>
        <v/>
      </c>
      <c r="AG757" s="16" t="str">
        <f aca="false">IF(O757="🐝 Honey Bee",20,"")</f>
        <v/>
      </c>
      <c r="AH757" s="16" t="str">
        <f aca="false">IF(O757="🦆 Duck",12,"")</f>
        <v/>
      </c>
      <c r="AI757" s="16" t="str">
        <f aca="false">IF(O757="🐦 Bird",13,"")</f>
        <v/>
      </c>
      <c r="AJ757" s="41" t="s">
        <v>129</v>
      </c>
      <c r="AK757" s="40" t="s">
        <v>817</v>
      </c>
      <c r="AL757" s="42" t="s">
        <v>50</v>
      </c>
      <c r="AM757" s="40" t="s">
        <v>51</v>
      </c>
      <c r="AN757" s="40"/>
    </row>
    <row r="758" customFormat="false" ht="30.75" hidden="false" customHeight="false" outlineLevel="0" collapsed="false">
      <c r="A758" s="38" t="s">
        <v>814</v>
      </c>
      <c r="B758" s="38" t="n">
        <v>74</v>
      </c>
      <c r="C758" s="32" t="n">
        <f aca="false">B758+IF(H758="IV",-0.2,IF(H758="IP",-0.1,IF(H758="IM",0.1,IF(H758="SC",0.2,IF(H758="IC (cerebral)",-0.3,0)))))</f>
        <v>73.9</v>
      </c>
      <c r="D758" s="33" t="n">
        <f aca="false">VALUE(MID(AJ758,1,FIND(" ",AJ758)))</f>
        <v>1.63</v>
      </c>
      <c r="E758" s="34" t="n">
        <f aca="false">IF(G758="LD50 (median)",1,IF(G758="LDLo (lowest)",0,IF(G758="LD",-1,"")))</f>
        <v>1</v>
      </c>
      <c r="F758" s="34" t="n">
        <f aca="false">IF(O758="🐀 Rat",1,IF(O758="🐭 Mouse",2,IF(O758="🐕 Dog",3,IF(O758="🐵 Monkey",5,IF(O758="🐈 Cat",4,IF(O758="🐇 Rabbit",6,IF(O758="🕊 Pigeon",7,IF(O758="🐹 Guinea Pig",8,IF(O758="🐔 Chicken",9,IF(O758="🐸 Frog",10,IF(O758="🍼 Mammal",10,0)))))))))))</f>
        <v>2</v>
      </c>
      <c r="G758" s="39" t="s">
        <v>47</v>
      </c>
      <c r="H758" s="39" t="s">
        <v>16</v>
      </c>
      <c r="I758" s="14" t="str">
        <f aca="false">IF(H758="IC",-0.3,"")</f>
        <v/>
      </c>
      <c r="J758" s="14" t="str">
        <f aca="false">IF(H758="IV",-0.2,"")</f>
        <v/>
      </c>
      <c r="K758" s="14" t="n">
        <f aca="false">IF(H758="IP",-0.1,"")</f>
        <v>-0.1</v>
      </c>
      <c r="L758" s="14" t="str">
        <f aca="false">IF(H758="IM",0.1,"")</f>
        <v/>
      </c>
      <c r="M758" s="14" t="str">
        <f aca="false">IF(H758="SC",0.2,"")</f>
        <v/>
      </c>
      <c r="N758" s="15" t="str">
        <f aca="false">IF(H758="???",0.2,"")</f>
        <v/>
      </c>
      <c r="O758" s="40" t="s">
        <v>22</v>
      </c>
      <c r="P758" s="17" t="str">
        <f aca="false">IF(SUM(Q758:AI758)&gt;0,"",IF(SUM(Q758:AI758)=0,IF(O758&gt;0,1,"")))</f>
        <v/>
      </c>
      <c r="Q758" s="16" t="n">
        <f aca="false">IF(O758="🐭 Mouse",2,"")</f>
        <v>2</v>
      </c>
      <c r="R758" s="16" t="str">
        <f aca="false">IF(O758="🕊 Pigeon",7,"")</f>
        <v/>
      </c>
      <c r="S758" s="16" t="str">
        <f aca="false">IF(O758="🐇 Rabbit",6,"")</f>
        <v/>
      </c>
      <c r="T758" s="16" t="str">
        <f aca="false">IF(O758="🍼 Mammal",16,"")</f>
        <v/>
      </c>
      <c r="U758" s="16" t="str">
        <f aca="false">IF(O758="🐀 Rat",1,"")</f>
        <v/>
      </c>
      <c r="V758" s="16" t="str">
        <f aca="false">IF(O758="🐕 Dog",3,"")</f>
        <v/>
      </c>
      <c r="W758" s="16" t="str">
        <f aca="false">IF(O758="🐹 Guinea Pig",8,"")</f>
        <v/>
      </c>
      <c r="X758" s="16" t="str">
        <f aca="false">IF(O758="🐔 Chicken",9,"")</f>
        <v/>
      </c>
      <c r="Y758" s="16" t="str">
        <f aca="false">IF(O758="🐵 Monkey",5,"")</f>
        <v/>
      </c>
      <c r="Z758" s="16" t="str">
        <f aca="false">IF(O758="🐸 Frog",10,"")</f>
        <v/>
      </c>
      <c r="AA758" s="16" t="str">
        <f aca="false">IF(O758="🐈 Cat",4,"")</f>
        <v/>
      </c>
      <c r="AB758" s="16" t="str">
        <f aca="false">IF(O758="Gecko",15,"")</f>
        <v/>
      </c>
      <c r="AC758" s="16" t="str">
        <f aca="false">IF(O758="Skink",14,"")</f>
        <v/>
      </c>
      <c r="AD758" s="16" t="str">
        <f aca="false">IF(O758="🐄 Cattle",17,"")</f>
        <v/>
      </c>
      <c r="AE758" s="16" t="str">
        <f aca="false">IF(O758="🐷 Pig",19,"")</f>
        <v/>
      </c>
      <c r="AF758" s="16" t="str">
        <f aca="false">IF(O758="Squirrel",11,"")</f>
        <v/>
      </c>
      <c r="AG758" s="16" t="str">
        <f aca="false">IF(O758="🐝 Honey Bee",20,"")</f>
        <v/>
      </c>
      <c r="AH758" s="16" t="str">
        <f aca="false">IF(O758="🦆 Duck",12,"")</f>
        <v/>
      </c>
      <c r="AI758" s="16" t="str">
        <f aca="false">IF(O758="🐦 Bird",13,"")</f>
        <v/>
      </c>
      <c r="AJ758" s="41" t="s">
        <v>818</v>
      </c>
      <c r="AK758" s="40" t="s">
        <v>819</v>
      </c>
      <c r="AL758" s="42" t="s">
        <v>50</v>
      </c>
      <c r="AM758" s="40" t="s">
        <v>51</v>
      </c>
      <c r="AN758" s="40"/>
    </row>
    <row r="759" customFormat="false" ht="30.75" hidden="false" customHeight="false" outlineLevel="0" collapsed="false">
      <c r="A759" s="38" t="s">
        <v>814</v>
      </c>
      <c r="B759" s="38" t="n">
        <v>74</v>
      </c>
      <c r="C759" s="32" t="n">
        <f aca="false">B759+IF(H759="IV",-0.2,IF(H759="IP",-0.1,IF(H759="IM",0.1,IF(H759="SC",0.2,IF(H759="IC (cerebral)",-0.3,0)))))</f>
        <v>74.2</v>
      </c>
      <c r="D759" s="33" t="n">
        <f aca="false">VALUE(MID(AJ759,1,FIND(" ",AJ759)))</f>
        <v>4.32</v>
      </c>
      <c r="E759" s="34" t="n">
        <f aca="false">IF(G759="LD50 (median)",1,IF(G759="LDLo (lowest)",0,IF(G759="LD",-1,"")))</f>
        <v>1</v>
      </c>
      <c r="F759" s="34" t="n">
        <f aca="false">IF(O759="🐀 Rat",1,IF(O759="🐭 Mouse",2,IF(O759="🐕 Dog",3,IF(O759="🐵 Monkey",5,IF(O759="🐈 Cat",4,IF(O759="🐇 Rabbit",6,IF(O759="🕊 Pigeon",7,IF(O759="🐹 Guinea Pig",8,IF(O759="🐔 Chicken",9,IF(O759="🐸 Frog",10,IF(O759="🍼 Mammal",10,0)))))))))))</f>
        <v>2</v>
      </c>
      <c r="G759" s="39" t="s">
        <v>47</v>
      </c>
      <c r="H759" s="39" t="s">
        <v>18</v>
      </c>
      <c r="I759" s="14" t="str">
        <f aca="false">IF(H759="IC",-0.3,"")</f>
        <v/>
      </c>
      <c r="J759" s="14" t="str">
        <f aca="false">IF(H759="IV",-0.2,"")</f>
        <v/>
      </c>
      <c r="K759" s="14" t="str">
        <f aca="false">IF(H759="IP",-0.1,"")</f>
        <v/>
      </c>
      <c r="L759" s="14" t="str">
        <f aca="false">IF(H759="IM",0.1,"")</f>
        <v/>
      </c>
      <c r="M759" s="14" t="n">
        <f aca="false">IF(H759="SC",0.2,"")</f>
        <v>0.2</v>
      </c>
      <c r="N759" s="15" t="str">
        <f aca="false">IF(H759="???",0.2,"")</f>
        <v/>
      </c>
      <c r="O759" s="40" t="s">
        <v>22</v>
      </c>
      <c r="P759" s="17" t="str">
        <f aca="false">IF(SUM(Q759:AI759)&gt;0,"",IF(SUM(Q759:AI759)=0,IF(O759&gt;0,1,"")))</f>
        <v/>
      </c>
      <c r="Q759" s="16" t="n">
        <f aca="false">IF(O759="🐭 Mouse",2,"")</f>
        <v>2</v>
      </c>
      <c r="R759" s="16" t="str">
        <f aca="false">IF(O759="🕊 Pigeon",7,"")</f>
        <v/>
      </c>
      <c r="S759" s="16" t="str">
        <f aca="false">IF(O759="🐇 Rabbit",6,"")</f>
        <v/>
      </c>
      <c r="T759" s="16" t="str">
        <f aca="false">IF(O759="🍼 Mammal",16,"")</f>
        <v/>
      </c>
      <c r="U759" s="16" t="str">
        <f aca="false">IF(O759="🐀 Rat",1,"")</f>
        <v/>
      </c>
      <c r="V759" s="16" t="str">
        <f aca="false">IF(O759="🐕 Dog",3,"")</f>
        <v/>
      </c>
      <c r="W759" s="16" t="str">
        <f aca="false">IF(O759="🐹 Guinea Pig",8,"")</f>
        <v/>
      </c>
      <c r="X759" s="16" t="str">
        <f aca="false">IF(O759="🐔 Chicken",9,"")</f>
        <v/>
      </c>
      <c r="Y759" s="16" t="str">
        <f aca="false">IF(O759="🐵 Monkey",5,"")</f>
        <v/>
      </c>
      <c r="Z759" s="16" t="str">
        <f aca="false">IF(O759="🐸 Frog",10,"")</f>
        <v/>
      </c>
      <c r="AA759" s="16" t="str">
        <f aca="false">IF(O759="🐈 Cat",4,"")</f>
        <v/>
      </c>
      <c r="AB759" s="16" t="str">
        <f aca="false">IF(O759="Gecko",15,"")</f>
        <v/>
      </c>
      <c r="AC759" s="16" t="str">
        <f aca="false">IF(O759="Skink",14,"")</f>
        <v/>
      </c>
      <c r="AD759" s="16" t="str">
        <f aca="false">IF(O759="🐄 Cattle",17,"")</f>
        <v/>
      </c>
      <c r="AE759" s="16" t="str">
        <f aca="false">IF(O759="🐷 Pig",19,"")</f>
        <v/>
      </c>
      <c r="AF759" s="16" t="str">
        <f aca="false">IF(O759="Squirrel",11,"")</f>
        <v/>
      </c>
      <c r="AG759" s="16" t="str">
        <f aca="false">IF(O759="🐝 Honey Bee",20,"")</f>
        <v/>
      </c>
      <c r="AH759" s="16" t="str">
        <f aca="false">IF(O759="🦆 Duck",12,"")</f>
        <v/>
      </c>
      <c r="AI759" s="16" t="str">
        <f aca="false">IF(O759="🐦 Bird",13,"")</f>
        <v/>
      </c>
      <c r="AJ759" s="41" t="s">
        <v>820</v>
      </c>
      <c r="AK759" s="40" t="s">
        <v>294</v>
      </c>
      <c r="AL759" s="42" t="s">
        <v>50</v>
      </c>
      <c r="AM759" s="40" t="s">
        <v>51</v>
      </c>
      <c r="AN759" s="40"/>
    </row>
    <row r="760" customFormat="false" ht="15.75" hidden="false" customHeight="false" outlineLevel="0" collapsed="false">
      <c r="C760" s="32"/>
      <c r="D760" s="33"/>
      <c r="E760" s="34"/>
      <c r="F760" s="34"/>
      <c r="G760" s="0"/>
      <c r="H760" s="0"/>
      <c r="I760" s="14" t="str">
        <f aca="false">IF(H760="IC",-0.3,"")</f>
        <v/>
      </c>
      <c r="J760" s="14" t="str">
        <f aca="false">IF(H760="IV",-0.2,"")</f>
        <v/>
      </c>
      <c r="K760" s="14" t="str">
        <f aca="false">IF(H760="IP",-0.1,"")</f>
        <v/>
      </c>
      <c r="L760" s="14" t="str">
        <f aca="false">IF(H760="IM",0.1,"")</f>
        <v/>
      </c>
      <c r="M760" s="14" t="str">
        <f aca="false">IF(H760="SC",0.2,"")</f>
        <v/>
      </c>
      <c r="N760" s="15" t="str">
        <f aca="false">IF(H760="???",0.2,"")</f>
        <v/>
      </c>
      <c r="O760" s="0"/>
      <c r="P760" s="17" t="str">
        <f aca="false">IF(SUM(Q760:AI760)&gt;0,"",IF(SUM(Q760:AI760)=0,IF(O760&gt;0,1,"")))</f>
        <v/>
      </c>
      <c r="Q760" s="16" t="str">
        <f aca="false">IF(O760="🐭 Mouse",2,"")</f>
        <v/>
      </c>
      <c r="R760" s="16" t="str">
        <f aca="false">IF(O760="🕊 Pigeon",7,"")</f>
        <v/>
      </c>
      <c r="S760" s="16" t="str">
        <f aca="false">IF(O760="🐇 Rabbit",6,"")</f>
        <v/>
      </c>
      <c r="T760" s="16" t="str">
        <f aca="false">IF(O760="🍼 Mammal",16,"")</f>
        <v/>
      </c>
      <c r="U760" s="16" t="str">
        <f aca="false">IF(O760="🐀 Rat",1,"")</f>
        <v/>
      </c>
      <c r="V760" s="16" t="str">
        <f aca="false">IF(O760="🐕 Dog",3,"")</f>
        <v/>
      </c>
      <c r="W760" s="16" t="str">
        <f aca="false">IF(O760="🐹 Guinea Pig",8,"")</f>
        <v/>
      </c>
      <c r="X760" s="16" t="str">
        <f aca="false">IF(O760="🐔 Chicken",9,"")</f>
        <v/>
      </c>
      <c r="Y760" s="16" t="str">
        <f aca="false">IF(O760="🐵 Monkey",5,"")</f>
        <v/>
      </c>
      <c r="Z760" s="16" t="str">
        <f aca="false">IF(O760="🐸 Frog",10,"")</f>
        <v/>
      </c>
      <c r="AA760" s="16" t="str">
        <f aca="false">IF(O760="🐈 Cat",4,"")</f>
        <v/>
      </c>
      <c r="AB760" s="16" t="str">
        <f aca="false">IF(O760="Gecko",15,"")</f>
        <v/>
      </c>
      <c r="AC760" s="16" t="str">
        <f aca="false">IF(O760="Skink",14,"")</f>
        <v/>
      </c>
      <c r="AD760" s="16" t="str">
        <f aca="false">IF(O760="🐄 Cattle",17,"")</f>
        <v/>
      </c>
      <c r="AE760" s="16" t="str">
        <f aca="false">IF(O760="🐷 Pig",19,"")</f>
        <v/>
      </c>
      <c r="AF760" s="16" t="str">
        <f aca="false">IF(O760="Squirrel",11,"")</f>
        <v/>
      </c>
      <c r="AG760" s="16" t="str">
        <f aca="false">IF(O760="🐝 Honey Bee",20,"")</f>
        <v/>
      </c>
      <c r="AH760" s="16" t="str">
        <f aca="false">IF(O760="🦆 Duck",12,"")</f>
        <v/>
      </c>
      <c r="AI760" s="16" t="str">
        <f aca="false">IF(O760="🐦 Bird",13,"")</f>
        <v/>
      </c>
      <c r="AJ760" s="0"/>
      <c r="AK760" s="0"/>
      <c r="AL760" s="0"/>
      <c r="AM760" s="0"/>
      <c r="AN760" s="0"/>
    </row>
    <row r="761" customFormat="false" ht="30.75" hidden="false" customHeight="false" outlineLevel="0" collapsed="false">
      <c r="A761" s="38" t="s">
        <v>821</v>
      </c>
      <c r="B761" s="38" t="n">
        <v>75</v>
      </c>
      <c r="C761" s="32" t="n">
        <f aca="false">B761+IF(H761="IV",-0.2,IF(H761="IP",-0.1,IF(H761="IM",0.1,IF(H761="SC",0.2,IF(H761="IC (cerebral)",-0.3,0)))))</f>
        <v>74.9</v>
      </c>
      <c r="D761" s="33" t="n">
        <f aca="false">VALUE(MID(AJ761,1,FIND(" ",AJ761)))</f>
        <v>0.26</v>
      </c>
      <c r="E761" s="34" t="n">
        <f aca="false">IF(G761="LD50 (median)",1,IF(G761="LDLo (lowest)",0,IF(G761="LD",-1,"")))</f>
        <v>1</v>
      </c>
      <c r="F761" s="34" t="n">
        <f aca="false">IF(O761="🐀 Rat",1,IF(O761="🐭 Mouse",2,IF(O761="🐕 Dog",3,IF(O761="🐵 Monkey",5,IF(O761="🐈 Cat",4,IF(O761="🐇 Rabbit",6,IF(O761="🕊 Pigeon",7,IF(O761="🐹 Guinea Pig",8,IF(O761="🐔 Chicken",9,IF(O761="🐸 Frog",10,IF(O761="🍼 Mammal",10,0)))))))))))</f>
        <v>2</v>
      </c>
      <c r="G761" s="39" t="s">
        <v>47</v>
      </c>
      <c r="H761" s="39" t="s">
        <v>16</v>
      </c>
      <c r="I761" s="14" t="str">
        <f aca="false">IF(H761="IC",-0.3,"")</f>
        <v/>
      </c>
      <c r="J761" s="14" t="str">
        <f aca="false">IF(H761="IV",-0.2,"")</f>
        <v/>
      </c>
      <c r="K761" s="14" t="n">
        <f aca="false">IF(H761="IP",-0.1,"")</f>
        <v>-0.1</v>
      </c>
      <c r="L761" s="14" t="str">
        <f aca="false">IF(H761="IM",0.1,"")</f>
        <v/>
      </c>
      <c r="M761" s="14" t="str">
        <f aca="false">IF(H761="SC",0.2,"")</f>
        <v/>
      </c>
      <c r="N761" s="15" t="str">
        <f aca="false">IF(H761="???",0.2,"")</f>
        <v/>
      </c>
      <c r="O761" s="40" t="s">
        <v>22</v>
      </c>
      <c r="P761" s="17" t="str">
        <f aca="false">IF(SUM(Q761:AI761)&gt;0,"",IF(SUM(Q761:AI761)=0,IF(O761&gt;0,1,"")))</f>
        <v/>
      </c>
      <c r="Q761" s="16" t="n">
        <f aca="false">IF(O761="🐭 Mouse",2,"")</f>
        <v>2</v>
      </c>
      <c r="R761" s="16" t="str">
        <f aca="false">IF(O761="🕊 Pigeon",7,"")</f>
        <v/>
      </c>
      <c r="S761" s="16" t="str">
        <f aca="false">IF(O761="🐇 Rabbit",6,"")</f>
        <v/>
      </c>
      <c r="T761" s="16" t="str">
        <f aca="false">IF(O761="🍼 Mammal",16,"")</f>
        <v/>
      </c>
      <c r="U761" s="16" t="str">
        <f aca="false">IF(O761="🐀 Rat",1,"")</f>
        <v/>
      </c>
      <c r="V761" s="16" t="str">
        <f aca="false">IF(O761="🐕 Dog",3,"")</f>
        <v/>
      </c>
      <c r="W761" s="16" t="str">
        <f aca="false">IF(O761="🐹 Guinea Pig",8,"")</f>
        <v/>
      </c>
      <c r="X761" s="16" t="str">
        <f aca="false">IF(O761="🐔 Chicken",9,"")</f>
        <v/>
      </c>
      <c r="Y761" s="16" t="str">
        <f aca="false">IF(O761="🐵 Monkey",5,"")</f>
        <v/>
      </c>
      <c r="Z761" s="16" t="str">
        <f aca="false">IF(O761="🐸 Frog",10,"")</f>
        <v/>
      </c>
      <c r="AA761" s="16" t="str">
        <f aca="false">IF(O761="🐈 Cat",4,"")</f>
        <v/>
      </c>
      <c r="AB761" s="16" t="str">
        <f aca="false">IF(O761="Gecko",15,"")</f>
        <v/>
      </c>
      <c r="AC761" s="16" t="str">
        <f aca="false">IF(O761="Skink",14,"")</f>
        <v/>
      </c>
      <c r="AD761" s="16" t="str">
        <f aca="false">IF(O761="🐄 Cattle",17,"")</f>
        <v/>
      </c>
      <c r="AE761" s="16" t="str">
        <f aca="false">IF(O761="🐷 Pig",19,"")</f>
        <v/>
      </c>
      <c r="AF761" s="16" t="str">
        <f aca="false">IF(O761="Squirrel",11,"")</f>
        <v/>
      </c>
      <c r="AG761" s="16" t="str">
        <f aca="false">IF(O761="🐝 Honey Bee",20,"")</f>
        <v/>
      </c>
      <c r="AH761" s="16" t="str">
        <f aca="false">IF(O761="🦆 Duck",12,"")</f>
        <v/>
      </c>
      <c r="AI761" s="16" t="str">
        <f aca="false">IF(O761="🐦 Bird",13,"")</f>
        <v/>
      </c>
      <c r="AJ761" s="41" t="s">
        <v>196</v>
      </c>
      <c r="AK761" s="40" t="s">
        <v>822</v>
      </c>
      <c r="AL761" s="42" t="s">
        <v>50</v>
      </c>
      <c r="AM761" s="40" t="s">
        <v>51</v>
      </c>
      <c r="AN761" s="40"/>
    </row>
    <row r="762" customFormat="false" ht="30.75" hidden="false" customHeight="false" outlineLevel="0" collapsed="false">
      <c r="A762" s="38" t="s">
        <v>821</v>
      </c>
      <c r="B762" s="38" t="n">
        <v>75</v>
      </c>
      <c r="C762" s="32" t="n">
        <f aca="false">B762+IF(H762="IV",-0.2,IF(H762="IP",-0.1,IF(H762="IM",0.1,IF(H762="SC",0.2,IF(H762="IC (cerebral)",-0.3,0)))))</f>
        <v>74.8</v>
      </c>
      <c r="D762" s="33" t="n">
        <f aca="false">VALUE(MID(AJ762,1,FIND(" ",AJ762)))</f>
        <v>0.84</v>
      </c>
      <c r="E762" s="34" t="n">
        <f aca="false">IF(G762="LD50 (median)",1,IF(G762="LDLo (lowest)",0,IF(G762="LD",-1,"")))</f>
        <v>1</v>
      </c>
      <c r="F762" s="34" t="n">
        <f aca="false">IF(O762="🐀 Rat",1,IF(O762="🐭 Mouse",2,IF(O762="🐕 Dog",3,IF(O762="🐵 Monkey",5,IF(O762="🐈 Cat",4,IF(O762="🐇 Rabbit",6,IF(O762="🕊 Pigeon",7,IF(O762="🐹 Guinea Pig",8,IF(O762="🐔 Chicken",9,IF(O762="🐸 Frog",10,IF(O762="🍼 Mammal",10,0)))))))))))</f>
        <v>2</v>
      </c>
      <c r="G762" s="39" t="s">
        <v>47</v>
      </c>
      <c r="H762" s="39" t="s">
        <v>15</v>
      </c>
      <c r="I762" s="14" t="str">
        <f aca="false">IF(H762="IC",-0.3,"")</f>
        <v/>
      </c>
      <c r="J762" s="14" t="n">
        <f aca="false">IF(H762="IV",-0.2,"")</f>
        <v>-0.2</v>
      </c>
      <c r="K762" s="14" t="str">
        <f aca="false">IF(H762="IP",-0.1,"")</f>
        <v/>
      </c>
      <c r="L762" s="14" t="str">
        <f aca="false">IF(H762="IM",0.1,"")</f>
        <v/>
      </c>
      <c r="M762" s="14" t="str">
        <f aca="false">IF(H762="SC",0.2,"")</f>
        <v/>
      </c>
      <c r="N762" s="15" t="str">
        <f aca="false">IF(H762="???",0.2,"")</f>
        <v/>
      </c>
      <c r="O762" s="40" t="s">
        <v>22</v>
      </c>
      <c r="P762" s="17" t="str">
        <f aca="false">IF(SUM(Q762:AI762)&gt;0,"",IF(SUM(Q762:AI762)=0,IF(O762&gt;0,1,"")))</f>
        <v/>
      </c>
      <c r="Q762" s="16" t="n">
        <f aca="false">IF(O762="🐭 Mouse",2,"")</f>
        <v>2</v>
      </c>
      <c r="R762" s="16" t="str">
        <f aca="false">IF(O762="🕊 Pigeon",7,"")</f>
        <v/>
      </c>
      <c r="S762" s="16" t="str">
        <f aca="false">IF(O762="🐇 Rabbit",6,"")</f>
        <v/>
      </c>
      <c r="T762" s="16" t="str">
        <f aca="false">IF(O762="🍼 Mammal",16,"")</f>
        <v/>
      </c>
      <c r="U762" s="16" t="str">
        <f aca="false">IF(O762="🐀 Rat",1,"")</f>
        <v/>
      </c>
      <c r="V762" s="16" t="str">
        <f aca="false">IF(O762="🐕 Dog",3,"")</f>
        <v/>
      </c>
      <c r="W762" s="16" t="str">
        <f aca="false">IF(O762="🐹 Guinea Pig",8,"")</f>
        <v/>
      </c>
      <c r="X762" s="16" t="str">
        <f aca="false">IF(O762="🐔 Chicken",9,"")</f>
        <v/>
      </c>
      <c r="Y762" s="16" t="str">
        <f aca="false">IF(O762="🐵 Monkey",5,"")</f>
        <v/>
      </c>
      <c r="Z762" s="16" t="str">
        <f aca="false">IF(O762="🐸 Frog",10,"")</f>
        <v/>
      </c>
      <c r="AA762" s="16" t="str">
        <f aca="false">IF(O762="🐈 Cat",4,"")</f>
        <v/>
      </c>
      <c r="AB762" s="16" t="str">
        <f aca="false">IF(O762="Gecko",15,"")</f>
        <v/>
      </c>
      <c r="AC762" s="16" t="str">
        <f aca="false">IF(O762="Skink",14,"")</f>
        <v/>
      </c>
      <c r="AD762" s="16" t="str">
        <f aca="false">IF(O762="🐄 Cattle",17,"")</f>
        <v/>
      </c>
      <c r="AE762" s="16" t="str">
        <f aca="false">IF(O762="🐷 Pig",19,"")</f>
        <v/>
      </c>
      <c r="AF762" s="16" t="str">
        <f aca="false">IF(O762="Squirrel",11,"")</f>
        <v/>
      </c>
      <c r="AG762" s="16" t="str">
        <f aca="false">IF(O762="🐝 Honey Bee",20,"")</f>
        <v/>
      </c>
      <c r="AH762" s="16" t="str">
        <f aca="false">IF(O762="🦆 Duck",12,"")</f>
        <v/>
      </c>
      <c r="AI762" s="16" t="str">
        <f aca="false">IF(O762="🐦 Bird",13,"")</f>
        <v/>
      </c>
      <c r="AJ762" s="41" t="s">
        <v>823</v>
      </c>
      <c r="AK762" s="40" t="s">
        <v>609</v>
      </c>
      <c r="AL762" s="42" t="s">
        <v>50</v>
      </c>
      <c r="AM762" s="40" t="s">
        <v>51</v>
      </c>
      <c r="AN762" s="40"/>
    </row>
    <row r="763" customFormat="false" ht="30" hidden="false" customHeight="true" outlineLevel="0" collapsed="false">
      <c r="A763" s="38" t="s">
        <v>821</v>
      </c>
      <c r="B763" s="38" t="n">
        <v>75</v>
      </c>
      <c r="C763" s="32" t="n">
        <f aca="false">B763+IF(H763="IV",-0.2,IF(H763="IP",-0.1,IF(H763="IM",0.1,IF(H763="SC",0.2,IF(H763="IC (cerebral)",-0.3,0)))))</f>
        <v>75.2</v>
      </c>
      <c r="D763" s="33" t="n">
        <f aca="false">VALUE(MID(AJ763,1,FIND(" ",AJ763)))</f>
        <v>1.02</v>
      </c>
      <c r="E763" s="34" t="n">
        <f aca="false">IF(G763="LD50 (median)",1,IF(G763="LDLo (lowest)",0,IF(G763="LD",-1,"")))</f>
        <v>1</v>
      </c>
      <c r="F763" s="34" t="n">
        <f aca="false">IF(O763="🐀 Rat",1,IF(O763="🐭 Mouse",2,IF(O763="🐕 Dog",3,IF(O763="🐵 Monkey",5,IF(O763="🐈 Cat",4,IF(O763="🐇 Rabbit",6,IF(O763="🕊 Pigeon",7,IF(O763="🐹 Guinea Pig",8,IF(O763="🐔 Chicken",9,IF(O763="🐸 Frog",10,IF(O763="🍼 Mammal",10,0)))))))))))</f>
        <v>2</v>
      </c>
      <c r="G763" s="39" t="s">
        <v>47</v>
      </c>
      <c r="H763" s="39" t="s">
        <v>18</v>
      </c>
      <c r="I763" s="14" t="str">
        <f aca="false">IF(H763="IC",-0.3,"")</f>
        <v/>
      </c>
      <c r="J763" s="14" t="str">
        <f aca="false">IF(H763="IV",-0.2,"")</f>
        <v/>
      </c>
      <c r="K763" s="14" t="str">
        <f aca="false">IF(H763="IP",-0.1,"")</f>
        <v/>
      </c>
      <c r="L763" s="14" t="str">
        <f aca="false">IF(H763="IM",0.1,"")</f>
        <v/>
      </c>
      <c r="M763" s="14" t="n">
        <f aca="false">IF(H763="SC",0.2,"")</f>
        <v>0.2</v>
      </c>
      <c r="N763" s="15" t="str">
        <f aca="false">IF(H763="???",0.2,"")</f>
        <v/>
      </c>
      <c r="O763" s="40" t="s">
        <v>22</v>
      </c>
      <c r="P763" s="17" t="str">
        <f aca="false">IF(SUM(Q763:AI763)&gt;0,"",IF(SUM(Q763:AI763)=0,IF(O763&gt;0,1,"")))</f>
        <v/>
      </c>
      <c r="Q763" s="16" t="n">
        <f aca="false">IF(O763="🐭 Mouse",2,"")</f>
        <v>2</v>
      </c>
      <c r="R763" s="16" t="str">
        <f aca="false">IF(O763="🕊 Pigeon",7,"")</f>
        <v/>
      </c>
      <c r="S763" s="16" t="str">
        <f aca="false">IF(O763="🐇 Rabbit",6,"")</f>
        <v/>
      </c>
      <c r="T763" s="16" t="str">
        <f aca="false">IF(O763="🍼 Mammal",16,"")</f>
        <v/>
      </c>
      <c r="U763" s="16" t="str">
        <f aca="false">IF(O763="🐀 Rat",1,"")</f>
        <v/>
      </c>
      <c r="V763" s="16" t="str">
        <f aca="false">IF(O763="🐕 Dog",3,"")</f>
        <v/>
      </c>
      <c r="W763" s="16" t="str">
        <f aca="false">IF(O763="🐹 Guinea Pig",8,"")</f>
        <v/>
      </c>
      <c r="X763" s="16" t="str">
        <f aca="false">IF(O763="🐔 Chicken",9,"")</f>
        <v/>
      </c>
      <c r="Y763" s="16" t="str">
        <f aca="false">IF(O763="🐵 Monkey",5,"")</f>
        <v/>
      </c>
      <c r="Z763" s="16" t="str">
        <f aca="false">IF(O763="🐸 Frog",10,"")</f>
        <v/>
      </c>
      <c r="AA763" s="16" t="str">
        <f aca="false">IF(O763="🐈 Cat",4,"")</f>
        <v/>
      </c>
      <c r="AB763" s="16" t="str">
        <f aca="false">IF(O763="Gecko",15,"")</f>
        <v/>
      </c>
      <c r="AC763" s="16" t="str">
        <f aca="false">IF(O763="Skink",14,"")</f>
        <v/>
      </c>
      <c r="AD763" s="16" t="str">
        <f aca="false">IF(O763="🐄 Cattle",17,"")</f>
        <v/>
      </c>
      <c r="AE763" s="16" t="str">
        <f aca="false">IF(O763="🐷 Pig",19,"")</f>
        <v/>
      </c>
      <c r="AF763" s="16" t="str">
        <f aca="false">IF(O763="Squirrel",11,"")</f>
        <v/>
      </c>
      <c r="AG763" s="16" t="str">
        <f aca="false">IF(O763="🐝 Honey Bee",20,"")</f>
        <v/>
      </c>
      <c r="AH763" s="16" t="str">
        <f aca="false">IF(O763="🦆 Duck",12,"")</f>
        <v/>
      </c>
      <c r="AI763" s="16" t="str">
        <f aca="false">IF(O763="🐦 Bird",13,"")</f>
        <v/>
      </c>
      <c r="AJ763" s="41" t="s">
        <v>824</v>
      </c>
      <c r="AK763" s="40" t="s">
        <v>609</v>
      </c>
      <c r="AL763" s="42" t="s">
        <v>50</v>
      </c>
      <c r="AM763" s="40" t="s">
        <v>51</v>
      </c>
      <c r="AN763" s="40"/>
    </row>
    <row r="764" customFormat="false" ht="15.75" hidden="false" customHeight="false" outlineLevel="0" collapsed="false">
      <c r="C764" s="32"/>
      <c r="D764" s="33"/>
      <c r="E764" s="34"/>
      <c r="F764" s="34"/>
      <c r="G764" s="0"/>
      <c r="H764" s="0"/>
      <c r="I764" s="14" t="str">
        <f aca="false">IF(H764="IC",-0.3,"")</f>
        <v/>
      </c>
      <c r="J764" s="14" t="str">
        <f aca="false">IF(H764="IV",-0.2,"")</f>
        <v/>
      </c>
      <c r="K764" s="14" t="str">
        <f aca="false">IF(H764="IP",-0.1,"")</f>
        <v/>
      </c>
      <c r="L764" s="14" t="str">
        <f aca="false">IF(H764="IM",0.1,"")</f>
        <v/>
      </c>
      <c r="M764" s="14" t="str">
        <f aca="false">IF(H764="SC",0.2,"")</f>
        <v/>
      </c>
      <c r="N764" s="15" t="str">
        <f aca="false">IF(H764="???",0.2,"")</f>
        <v/>
      </c>
      <c r="O764" s="0"/>
      <c r="P764" s="17" t="str">
        <f aca="false">IF(SUM(Q764:AI764)&gt;0,"",IF(SUM(Q764:AI764)=0,IF(O764&gt;0,1,"")))</f>
        <v/>
      </c>
      <c r="Q764" s="16" t="str">
        <f aca="false">IF(O764="🐭 Mouse",2,"")</f>
        <v/>
      </c>
      <c r="R764" s="16" t="str">
        <f aca="false">IF(O764="🕊 Pigeon",7,"")</f>
        <v/>
      </c>
      <c r="S764" s="16" t="str">
        <f aca="false">IF(O764="🐇 Rabbit",6,"")</f>
        <v/>
      </c>
      <c r="T764" s="16" t="str">
        <f aca="false">IF(O764="🍼 Mammal",16,"")</f>
        <v/>
      </c>
      <c r="U764" s="16" t="str">
        <f aca="false">IF(O764="🐀 Rat",1,"")</f>
        <v/>
      </c>
      <c r="V764" s="16" t="str">
        <f aca="false">IF(O764="🐕 Dog",3,"")</f>
        <v/>
      </c>
      <c r="W764" s="16" t="str">
        <f aca="false">IF(O764="🐹 Guinea Pig",8,"")</f>
        <v/>
      </c>
      <c r="X764" s="16" t="str">
        <f aca="false">IF(O764="🐔 Chicken",9,"")</f>
        <v/>
      </c>
      <c r="Y764" s="16" t="str">
        <f aca="false">IF(O764="🐵 Monkey",5,"")</f>
        <v/>
      </c>
      <c r="Z764" s="16" t="str">
        <f aca="false">IF(O764="🐸 Frog",10,"")</f>
        <v/>
      </c>
      <c r="AA764" s="16" t="str">
        <f aca="false">IF(O764="🐈 Cat",4,"")</f>
        <v/>
      </c>
      <c r="AB764" s="16" t="str">
        <f aca="false">IF(O764="Gecko",15,"")</f>
        <v/>
      </c>
      <c r="AC764" s="16" t="str">
        <f aca="false">IF(O764="Skink",14,"")</f>
        <v/>
      </c>
      <c r="AD764" s="16" t="str">
        <f aca="false">IF(O764="🐄 Cattle",17,"")</f>
        <v/>
      </c>
      <c r="AE764" s="16" t="str">
        <f aca="false">IF(O764="🐷 Pig",19,"")</f>
        <v/>
      </c>
      <c r="AF764" s="16" t="str">
        <f aca="false">IF(O764="Squirrel",11,"")</f>
        <v/>
      </c>
      <c r="AG764" s="16" t="str">
        <f aca="false">IF(O764="🐝 Honey Bee",20,"")</f>
        <v/>
      </c>
      <c r="AH764" s="16" t="str">
        <f aca="false">IF(O764="🦆 Duck",12,"")</f>
        <v/>
      </c>
      <c r="AI764" s="16" t="str">
        <f aca="false">IF(O764="🐦 Bird",13,"")</f>
        <v/>
      </c>
      <c r="AJ764" s="0"/>
      <c r="AK764" s="0"/>
      <c r="AL764" s="0"/>
      <c r="AM764" s="0"/>
      <c r="AN764" s="0"/>
    </row>
    <row r="765" customFormat="false" ht="60.75" hidden="false" customHeight="false" outlineLevel="0" collapsed="false">
      <c r="A765" s="38" t="s">
        <v>825</v>
      </c>
      <c r="B765" s="38" t="n">
        <v>76</v>
      </c>
      <c r="C765" s="32" t="n">
        <f aca="false">B765+IF(H765="IV",-0.2,IF(H765="IP",-0.1,IF(H765="IM",0.1,IF(H765="SC",0.2,IF(H765="IC (cerebral)",-0.3,0)))))</f>
        <v>75.8</v>
      </c>
      <c r="D765" s="33" t="n">
        <f aca="false">VALUE(MID(AJ765,1,FIND(" ",AJ765)))</f>
        <v>0.84</v>
      </c>
      <c r="E765" s="34" t="n">
        <f aca="false">IF(G765="LD50 (median)",1,IF(G765="LDLo (lowest)",0,IF(G765="LD",-1,"")))</f>
        <v>1</v>
      </c>
      <c r="F765" s="34" t="n">
        <f aca="false">IF(O765="🐀 Rat",1,IF(O765="🐭 Mouse",2,IF(O765="🐕 Dog",3,IF(O765="🐵 Monkey",5,IF(O765="🐈 Cat",4,IF(O765="🐇 Rabbit",6,IF(O765="🕊 Pigeon",7,IF(O765="🐹 Guinea Pig",8,IF(O765="🐔 Chicken",9,IF(O765="🐸 Frog",10,IF(O765="🍼 Mammal",10,0)))))))))))</f>
        <v>2</v>
      </c>
      <c r="G765" s="39" t="s">
        <v>47</v>
      </c>
      <c r="H765" s="39" t="s">
        <v>15</v>
      </c>
      <c r="I765" s="14" t="str">
        <f aca="false">IF(H765="IC",-0.3,"")</f>
        <v/>
      </c>
      <c r="J765" s="14" t="n">
        <f aca="false">IF(H765="IV",-0.2,"")</f>
        <v>-0.2</v>
      </c>
      <c r="K765" s="14" t="str">
        <f aca="false">IF(H765="IP",-0.1,"")</f>
        <v/>
      </c>
      <c r="L765" s="14" t="str">
        <f aca="false">IF(H765="IM",0.1,"")</f>
        <v/>
      </c>
      <c r="M765" s="14" t="str">
        <f aca="false">IF(H765="SC",0.2,"")</f>
        <v/>
      </c>
      <c r="N765" s="15" t="str">
        <f aca="false">IF(H765="???",0.2,"")</f>
        <v/>
      </c>
      <c r="O765" s="40" t="s">
        <v>22</v>
      </c>
      <c r="P765" s="17" t="str">
        <f aca="false">IF(SUM(Q765:AI765)&gt;0,"",IF(SUM(Q765:AI765)=0,IF(O765&gt;0,1,"")))</f>
        <v/>
      </c>
      <c r="Q765" s="16" t="n">
        <f aca="false">IF(O765="🐭 Mouse",2,"")</f>
        <v>2</v>
      </c>
      <c r="R765" s="16" t="str">
        <f aca="false">IF(O765="🕊 Pigeon",7,"")</f>
        <v/>
      </c>
      <c r="S765" s="16" t="str">
        <f aca="false">IF(O765="🐇 Rabbit",6,"")</f>
        <v/>
      </c>
      <c r="T765" s="16" t="str">
        <f aca="false">IF(O765="🍼 Mammal",16,"")</f>
        <v/>
      </c>
      <c r="U765" s="16" t="str">
        <f aca="false">IF(O765="🐀 Rat",1,"")</f>
        <v/>
      </c>
      <c r="V765" s="16" t="str">
        <f aca="false">IF(O765="🐕 Dog",3,"")</f>
        <v/>
      </c>
      <c r="W765" s="16" t="str">
        <f aca="false">IF(O765="🐹 Guinea Pig",8,"")</f>
        <v/>
      </c>
      <c r="X765" s="16" t="str">
        <f aca="false">IF(O765="🐔 Chicken",9,"")</f>
        <v/>
      </c>
      <c r="Y765" s="16" t="str">
        <f aca="false">IF(O765="🐵 Monkey",5,"")</f>
        <v/>
      </c>
      <c r="Z765" s="16" t="str">
        <f aca="false">IF(O765="🐸 Frog",10,"")</f>
        <v/>
      </c>
      <c r="AA765" s="16" t="str">
        <f aca="false">IF(O765="🐈 Cat",4,"")</f>
        <v/>
      </c>
      <c r="AB765" s="16" t="str">
        <f aca="false">IF(O765="Gecko",15,"")</f>
        <v/>
      </c>
      <c r="AC765" s="16" t="str">
        <f aca="false">IF(O765="Skink",14,"")</f>
        <v/>
      </c>
      <c r="AD765" s="16" t="str">
        <f aca="false">IF(O765="🐄 Cattle",17,"")</f>
        <v/>
      </c>
      <c r="AE765" s="16" t="str">
        <f aca="false">IF(O765="🐷 Pig",19,"")</f>
        <v/>
      </c>
      <c r="AF765" s="16" t="str">
        <f aca="false">IF(O765="Squirrel",11,"")</f>
        <v/>
      </c>
      <c r="AG765" s="16" t="str">
        <f aca="false">IF(O765="🐝 Honey Bee",20,"")</f>
        <v/>
      </c>
      <c r="AH765" s="16" t="str">
        <f aca="false">IF(O765="🦆 Duck",12,"")</f>
        <v/>
      </c>
      <c r="AI765" s="16" t="str">
        <f aca="false">IF(O765="🐦 Bird",13,"")</f>
        <v/>
      </c>
      <c r="AJ765" s="41" t="s">
        <v>823</v>
      </c>
      <c r="AK765" s="40"/>
      <c r="AL765" s="42" t="s">
        <v>152</v>
      </c>
      <c r="AM765" s="40" t="s">
        <v>59</v>
      </c>
      <c r="AN765" s="40"/>
    </row>
    <row r="766" customFormat="false" ht="30.75" hidden="false" customHeight="false" outlineLevel="0" collapsed="false">
      <c r="A766" s="38" t="s">
        <v>826</v>
      </c>
      <c r="B766" s="38" t="n">
        <v>76</v>
      </c>
      <c r="C766" s="32" t="n">
        <f aca="false">B766+IF(H766="IV",-0.2,IF(H766="IP",-0.1,IF(H766="IM",0.1,IF(H766="SC",0.2,IF(H766="IC (cerebral)",-0.3,0)))))</f>
        <v>75.8</v>
      </c>
      <c r="D766" s="33" t="n">
        <f aca="false">VALUE(MID(AJ766,1,FIND(" ",AJ766)))</f>
        <v>1.3</v>
      </c>
      <c r="E766" s="34" t="n">
        <f aca="false">IF(G766="LD50 (median)",1,IF(G766="LDLo (lowest)",0,IF(G766="LD",-1,"")))</f>
        <v>1</v>
      </c>
      <c r="F766" s="34" t="n">
        <f aca="false">IF(O766="🐀 Rat",1,IF(O766="🐭 Mouse",2,IF(O766="🐕 Dog",3,IF(O766="🐵 Monkey",5,IF(O766="🐈 Cat",4,IF(O766="🐇 Rabbit",6,IF(O766="🕊 Pigeon",7,IF(O766="🐹 Guinea Pig",8,IF(O766="🐔 Chicken",9,IF(O766="🐸 Frog",10,IF(O766="🍼 Mammal",10,0)))))))))))</f>
        <v>2</v>
      </c>
      <c r="G766" s="39" t="s">
        <v>47</v>
      </c>
      <c r="H766" s="39" t="s">
        <v>15</v>
      </c>
      <c r="I766" s="14" t="str">
        <f aca="false">IF(H766="IC",-0.3,"")</f>
        <v/>
      </c>
      <c r="J766" s="14" t="n">
        <f aca="false">IF(H766="IV",-0.2,"")</f>
        <v>-0.2</v>
      </c>
      <c r="K766" s="14" t="str">
        <f aca="false">IF(H766="IP",-0.1,"")</f>
        <v/>
      </c>
      <c r="L766" s="14" t="str">
        <f aca="false">IF(H766="IM",0.1,"")</f>
        <v/>
      </c>
      <c r="M766" s="14" t="str">
        <f aca="false">IF(H766="SC",0.2,"")</f>
        <v/>
      </c>
      <c r="N766" s="15" t="str">
        <f aca="false">IF(H766="???",0.2,"")</f>
        <v/>
      </c>
      <c r="O766" s="40" t="s">
        <v>22</v>
      </c>
      <c r="P766" s="17" t="str">
        <f aca="false">IF(SUM(Q766:AI766)&gt;0,"",IF(SUM(Q766:AI766)=0,IF(O766&gt;0,1,"")))</f>
        <v/>
      </c>
      <c r="Q766" s="16" t="n">
        <f aca="false">IF(O766="🐭 Mouse",2,"")</f>
        <v>2</v>
      </c>
      <c r="R766" s="16" t="str">
        <f aca="false">IF(O766="🕊 Pigeon",7,"")</f>
        <v/>
      </c>
      <c r="S766" s="16" t="str">
        <f aca="false">IF(O766="🐇 Rabbit",6,"")</f>
        <v/>
      </c>
      <c r="T766" s="16" t="str">
        <f aca="false">IF(O766="🍼 Mammal",16,"")</f>
        <v/>
      </c>
      <c r="U766" s="16" t="str">
        <f aca="false">IF(O766="🐀 Rat",1,"")</f>
        <v/>
      </c>
      <c r="V766" s="16" t="str">
        <f aca="false">IF(O766="🐕 Dog",3,"")</f>
        <v/>
      </c>
      <c r="W766" s="16" t="str">
        <f aca="false">IF(O766="🐹 Guinea Pig",8,"")</f>
        <v/>
      </c>
      <c r="X766" s="16" t="str">
        <f aca="false">IF(O766="🐔 Chicken",9,"")</f>
        <v/>
      </c>
      <c r="Y766" s="16" t="str">
        <f aca="false">IF(O766="🐵 Monkey",5,"")</f>
        <v/>
      </c>
      <c r="Z766" s="16" t="str">
        <f aca="false">IF(O766="🐸 Frog",10,"")</f>
        <v/>
      </c>
      <c r="AA766" s="16" t="str">
        <f aca="false">IF(O766="🐈 Cat",4,"")</f>
        <v/>
      </c>
      <c r="AB766" s="16" t="str">
        <f aca="false">IF(O766="Gecko",15,"")</f>
        <v/>
      </c>
      <c r="AC766" s="16" t="str">
        <f aca="false">IF(O766="Skink",14,"")</f>
        <v/>
      </c>
      <c r="AD766" s="16" t="str">
        <f aca="false">IF(O766="🐄 Cattle",17,"")</f>
        <v/>
      </c>
      <c r="AE766" s="16" t="str">
        <f aca="false">IF(O766="🐷 Pig",19,"")</f>
        <v/>
      </c>
      <c r="AF766" s="16" t="str">
        <f aca="false">IF(O766="Squirrel",11,"")</f>
        <v/>
      </c>
      <c r="AG766" s="16" t="str">
        <f aca="false">IF(O766="🐝 Honey Bee",20,"")</f>
        <v/>
      </c>
      <c r="AH766" s="16" t="str">
        <f aca="false">IF(O766="🦆 Duck",12,"")</f>
        <v/>
      </c>
      <c r="AI766" s="16" t="str">
        <f aca="false">IF(O766="🐦 Bird",13,"")</f>
        <v/>
      </c>
      <c r="AJ766" s="41" t="s">
        <v>320</v>
      </c>
      <c r="AK766" s="40" t="s">
        <v>827</v>
      </c>
      <c r="AL766" s="42" t="s">
        <v>50</v>
      </c>
      <c r="AM766" s="40" t="s">
        <v>51</v>
      </c>
      <c r="AN766" s="40"/>
    </row>
    <row r="767" customFormat="false" ht="15.75" hidden="false" customHeight="false" outlineLevel="0" collapsed="false">
      <c r="C767" s="32"/>
      <c r="D767" s="33"/>
      <c r="E767" s="34"/>
      <c r="F767" s="34"/>
      <c r="G767" s="0"/>
      <c r="H767" s="0"/>
      <c r="I767" s="14" t="str">
        <f aca="false">IF(H767="IC",-0.3,"")</f>
        <v/>
      </c>
      <c r="J767" s="14" t="str">
        <f aca="false">IF(H767="IV",-0.2,"")</f>
        <v/>
      </c>
      <c r="K767" s="14" t="str">
        <f aca="false">IF(H767="IP",-0.1,"")</f>
        <v/>
      </c>
      <c r="L767" s="14" t="str">
        <f aca="false">IF(H767="IM",0.1,"")</f>
        <v/>
      </c>
      <c r="M767" s="14" t="str">
        <f aca="false">IF(H767="SC",0.2,"")</f>
        <v/>
      </c>
      <c r="N767" s="15" t="str">
        <f aca="false">IF(H767="???",0.2,"")</f>
        <v/>
      </c>
      <c r="O767" s="0"/>
      <c r="P767" s="17" t="str">
        <f aca="false">IF(SUM(Q767:AI767)&gt;0,"",IF(SUM(Q767:AI767)=0,IF(O767&gt;0,1,"")))</f>
        <v/>
      </c>
      <c r="Q767" s="16" t="str">
        <f aca="false">IF(O767="🐭 Mouse",2,"")</f>
        <v/>
      </c>
      <c r="R767" s="16" t="str">
        <f aca="false">IF(O767="🕊 Pigeon",7,"")</f>
        <v/>
      </c>
      <c r="S767" s="16" t="str">
        <f aca="false">IF(O767="🐇 Rabbit",6,"")</f>
        <v/>
      </c>
      <c r="T767" s="16" t="str">
        <f aca="false">IF(O767="🍼 Mammal",16,"")</f>
        <v/>
      </c>
      <c r="U767" s="16" t="str">
        <f aca="false">IF(O767="🐀 Rat",1,"")</f>
        <v/>
      </c>
      <c r="V767" s="16" t="str">
        <f aca="false">IF(O767="🐕 Dog",3,"")</f>
        <v/>
      </c>
      <c r="W767" s="16" t="str">
        <f aca="false">IF(O767="🐹 Guinea Pig",8,"")</f>
        <v/>
      </c>
      <c r="X767" s="16" t="str">
        <f aca="false">IF(O767="🐔 Chicken",9,"")</f>
        <v/>
      </c>
      <c r="Y767" s="16" t="str">
        <f aca="false">IF(O767="🐵 Monkey",5,"")</f>
        <v/>
      </c>
      <c r="Z767" s="16" t="str">
        <f aca="false">IF(O767="🐸 Frog",10,"")</f>
        <v/>
      </c>
      <c r="AA767" s="16" t="str">
        <f aca="false">IF(O767="🐈 Cat",4,"")</f>
        <v/>
      </c>
      <c r="AB767" s="16" t="str">
        <f aca="false">IF(O767="Gecko",15,"")</f>
        <v/>
      </c>
      <c r="AC767" s="16" t="str">
        <f aca="false">IF(O767="Skink",14,"")</f>
        <v/>
      </c>
      <c r="AD767" s="16" t="str">
        <f aca="false">IF(O767="🐄 Cattle",17,"")</f>
        <v/>
      </c>
      <c r="AE767" s="16" t="str">
        <f aca="false">IF(O767="🐷 Pig",19,"")</f>
        <v/>
      </c>
      <c r="AF767" s="16" t="str">
        <f aca="false">IF(O767="Squirrel",11,"")</f>
        <v/>
      </c>
      <c r="AG767" s="16" t="str">
        <f aca="false">IF(O767="🐝 Honey Bee",20,"")</f>
        <v/>
      </c>
      <c r="AH767" s="16" t="str">
        <f aca="false">IF(O767="🦆 Duck",12,"")</f>
        <v/>
      </c>
      <c r="AI767" s="16" t="str">
        <f aca="false">IF(O767="🐦 Bird",13,"")</f>
        <v/>
      </c>
      <c r="AJ767" s="0"/>
      <c r="AK767" s="0"/>
      <c r="AL767" s="0"/>
      <c r="AM767" s="0"/>
      <c r="AN767" s="0"/>
    </row>
    <row r="768" customFormat="false" ht="15" hidden="false" customHeight="true" outlineLevel="0" collapsed="false">
      <c r="A768" s="38" t="s">
        <v>828</v>
      </c>
      <c r="B768" s="38" t="n">
        <v>77</v>
      </c>
      <c r="C768" s="32" t="n">
        <f aca="false">B768+IF(H768="IV",-0.2,IF(H768="IP",-0.1,IF(H768="IM",0.1,IF(H768="SC",0.2,IF(H768="IC (cerebral)",-0.3,0)))))</f>
        <v>76.8</v>
      </c>
      <c r="D768" s="33" t="n">
        <f aca="false">VALUE(MID(AJ768,1,FIND(" ",AJ768)))</f>
        <v>0.9</v>
      </c>
      <c r="E768" s="34" t="n">
        <f aca="false">IF(G768="LD50 (median)",1,IF(G768="LDLo (lowest)",0,IF(G768="LD",-1,"")))</f>
        <v>1</v>
      </c>
      <c r="F768" s="34" t="n">
        <f aca="false">IF(O768="🐀 Rat",1,IF(O768="🐭 Mouse",2,IF(O768="🐕 Dog",3,IF(O768="🐵 Monkey",5,IF(O768="🐈 Cat",4,IF(O768="🐇 Rabbit",6,IF(O768="🕊 Pigeon",7,IF(O768="🐹 Guinea Pig",8,IF(O768="🐔 Chicken",9,IF(O768="🐸 Frog",10,IF(O768="🍼 Mammal",10,0)))))))))))</f>
        <v>2</v>
      </c>
      <c r="G768" s="39" t="s">
        <v>47</v>
      </c>
      <c r="H768" s="39" t="s">
        <v>15</v>
      </c>
      <c r="I768" s="14" t="str">
        <f aca="false">IF(H768="IC",-0.3,"")</f>
        <v/>
      </c>
      <c r="J768" s="14" t="n">
        <f aca="false">IF(H768="IV",-0.2,"")</f>
        <v>-0.2</v>
      </c>
      <c r="K768" s="14" t="str">
        <f aca="false">IF(H768="IP",-0.1,"")</f>
        <v/>
      </c>
      <c r="L768" s="14" t="str">
        <f aca="false">IF(H768="IM",0.1,"")</f>
        <v/>
      </c>
      <c r="M768" s="14" t="str">
        <f aca="false">IF(H768="SC",0.2,"")</f>
        <v/>
      </c>
      <c r="N768" s="15" t="str">
        <f aca="false">IF(H768="???",0.2,"")</f>
        <v/>
      </c>
      <c r="O768" s="40" t="s">
        <v>22</v>
      </c>
      <c r="P768" s="17" t="str">
        <f aca="false">IF(SUM(Q768:AI768)&gt;0,"",IF(SUM(Q768:AI768)=0,IF(O768&gt;0,1,"")))</f>
        <v/>
      </c>
      <c r="Q768" s="16" t="n">
        <f aca="false">IF(O768="🐭 Mouse",2,"")</f>
        <v>2</v>
      </c>
      <c r="R768" s="16" t="str">
        <f aca="false">IF(O768="🕊 Pigeon",7,"")</f>
        <v/>
      </c>
      <c r="S768" s="16" t="str">
        <f aca="false">IF(O768="🐇 Rabbit",6,"")</f>
        <v/>
      </c>
      <c r="T768" s="16" t="str">
        <f aca="false">IF(O768="🍼 Mammal",16,"")</f>
        <v/>
      </c>
      <c r="U768" s="16" t="str">
        <f aca="false">IF(O768="🐀 Rat",1,"")</f>
        <v/>
      </c>
      <c r="V768" s="16" t="str">
        <f aca="false">IF(O768="🐕 Dog",3,"")</f>
        <v/>
      </c>
      <c r="W768" s="16" t="str">
        <f aca="false">IF(O768="🐹 Guinea Pig",8,"")</f>
        <v/>
      </c>
      <c r="X768" s="16" t="str">
        <f aca="false">IF(O768="🐔 Chicken",9,"")</f>
        <v/>
      </c>
      <c r="Y768" s="16" t="str">
        <f aca="false">IF(O768="🐵 Monkey",5,"")</f>
        <v/>
      </c>
      <c r="Z768" s="16" t="str">
        <f aca="false">IF(O768="🐸 Frog",10,"")</f>
        <v/>
      </c>
      <c r="AA768" s="16" t="str">
        <f aca="false">IF(O768="🐈 Cat",4,"")</f>
        <v/>
      </c>
      <c r="AB768" s="16" t="str">
        <f aca="false">IF(O768="Gecko",15,"")</f>
        <v/>
      </c>
      <c r="AC768" s="16" t="str">
        <f aca="false">IF(O768="Skink",14,"")</f>
        <v/>
      </c>
      <c r="AD768" s="16" t="str">
        <f aca="false">IF(O768="🐄 Cattle",17,"")</f>
        <v/>
      </c>
      <c r="AE768" s="16" t="str">
        <f aca="false">IF(O768="🐷 Pig",19,"")</f>
        <v/>
      </c>
      <c r="AF768" s="16" t="str">
        <f aca="false">IF(O768="Squirrel",11,"")</f>
        <v/>
      </c>
      <c r="AG768" s="16" t="str">
        <f aca="false">IF(O768="🐝 Honey Bee",20,"")</f>
        <v/>
      </c>
      <c r="AH768" s="16" t="str">
        <f aca="false">IF(O768="🦆 Duck",12,"")</f>
        <v/>
      </c>
      <c r="AI768" s="16" t="str">
        <f aca="false">IF(O768="🐦 Bird",13,"")</f>
        <v/>
      </c>
      <c r="AJ768" s="41" t="s">
        <v>686</v>
      </c>
      <c r="AK768" s="40"/>
      <c r="AL768" s="42" t="s">
        <v>199</v>
      </c>
      <c r="AM768" s="40" t="s">
        <v>59</v>
      </c>
      <c r="AN768" s="40"/>
    </row>
    <row r="769" customFormat="false" ht="15" hidden="false" customHeight="true" outlineLevel="0" collapsed="false">
      <c r="A769" s="38" t="s">
        <v>828</v>
      </c>
      <c r="B769" s="38" t="n">
        <v>77</v>
      </c>
      <c r="C769" s="32" t="n">
        <f aca="false">B769+IF(H769="IV",-0.2,IF(H769="IP",-0.1,IF(H769="IM",0.1,IF(H769="SC",0.2,IF(H769="IC (cerebral)",-0.3,0)))))</f>
        <v>76.9</v>
      </c>
      <c r="D769" s="33" t="n">
        <f aca="false">VALUE(MID(AJ769,1,FIND(" ",AJ769)))</f>
        <v>6</v>
      </c>
      <c r="E769" s="34" t="n">
        <f aca="false">IF(G769="LD50 (median)",1,IF(G769="LDLo (lowest)",0,IF(G769="LD",-1,"")))</f>
        <v>1</v>
      </c>
      <c r="F769" s="34" t="n">
        <f aca="false">IF(O769="🐀 Rat",1,IF(O769="🐭 Mouse",2,IF(O769="🐕 Dog",3,IF(O769="🐵 Monkey",5,IF(O769="🐈 Cat",4,IF(O769="🐇 Rabbit",6,IF(O769="🕊 Pigeon",7,IF(O769="🐹 Guinea Pig",8,IF(O769="🐔 Chicken",9,IF(O769="🐸 Frog",10,IF(O769="🍼 Mammal",10,0)))))))))))</f>
        <v>2</v>
      </c>
      <c r="G769" s="39" t="s">
        <v>47</v>
      </c>
      <c r="H769" s="39" t="s">
        <v>16</v>
      </c>
      <c r="I769" s="14" t="str">
        <f aca="false">IF(H769="IC",-0.3,"")</f>
        <v/>
      </c>
      <c r="J769" s="14" t="str">
        <f aca="false">IF(H769="IV",-0.2,"")</f>
        <v/>
      </c>
      <c r="K769" s="14" t="n">
        <f aca="false">IF(H769="IP",-0.1,"")</f>
        <v>-0.1</v>
      </c>
      <c r="L769" s="14" t="str">
        <f aca="false">IF(H769="IM",0.1,"")</f>
        <v/>
      </c>
      <c r="M769" s="14" t="str">
        <f aca="false">IF(H769="SC",0.2,"")</f>
        <v/>
      </c>
      <c r="N769" s="15" t="str">
        <f aca="false">IF(H769="???",0.2,"")</f>
        <v/>
      </c>
      <c r="O769" s="40" t="s">
        <v>22</v>
      </c>
      <c r="P769" s="17" t="str">
        <f aca="false">IF(SUM(Q769:AI769)&gt;0,"",IF(SUM(Q769:AI769)=0,IF(O769&gt;0,1,"")))</f>
        <v/>
      </c>
      <c r="Q769" s="16" t="n">
        <f aca="false">IF(O769="🐭 Mouse",2,"")</f>
        <v>2</v>
      </c>
      <c r="R769" s="16" t="str">
        <f aca="false">IF(O769="🕊 Pigeon",7,"")</f>
        <v/>
      </c>
      <c r="S769" s="16" t="str">
        <f aca="false">IF(O769="🐇 Rabbit",6,"")</f>
        <v/>
      </c>
      <c r="T769" s="16" t="str">
        <f aca="false">IF(O769="🍼 Mammal",16,"")</f>
        <v/>
      </c>
      <c r="U769" s="16" t="str">
        <f aca="false">IF(O769="🐀 Rat",1,"")</f>
        <v/>
      </c>
      <c r="V769" s="16" t="str">
        <f aca="false">IF(O769="🐕 Dog",3,"")</f>
        <v/>
      </c>
      <c r="W769" s="16" t="str">
        <f aca="false">IF(O769="🐹 Guinea Pig",8,"")</f>
        <v/>
      </c>
      <c r="X769" s="16" t="str">
        <f aca="false">IF(O769="🐔 Chicken",9,"")</f>
        <v/>
      </c>
      <c r="Y769" s="16" t="str">
        <f aca="false">IF(O769="🐵 Monkey",5,"")</f>
        <v/>
      </c>
      <c r="Z769" s="16" t="str">
        <f aca="false">IF(O769="🐸 Frog",10,"")</f>
        <v/>
      </c>
      <c r="AA769" s="16" t="str">
        <f aca="false">IF(O769="🐈 Cat",4,"")</f>
        <v/>
      </c>
      <c r="AB769" s="16" t="str">
        <f aca="false">IF(O769="Gecko",15,"")</f>
        <v/>
      </c>
      <c r="AC769" s="16" t="str">
        <f aca="false">IF(O769="Skink",14,"")</f>
        <v/>
      </c>
      <c r="AD769" s="16" t="str">
        <f aca="false">IF(O769="🐄 Cattle",17,"")</f>
        <v/>
      </c>
      <c r="AE769" s="16" t="str">
        <f aca="false">IF(O769="🐷 Pig",19,"")</f>
        <v/>
      </c>
      <c r="AF769" s="16" t="str">
        <f aca="false">IF(O769="Squirrel",11,"")</f>
        <v/>
      </c>
      <c r="AG769" s="16" t="str">
        <f aca="false">IF(O769="🐝 Honey Bee",20,"")</f>
        <v/>
      </c>
      <c r="AH769" s="16" t="str">
        <f aca="false">IF(O769="🦆 Duck",12,"")</f>
        <v/>
      </c>
      <c r="AI769" s="16" t="str">
        <f aca="false">IF(O769="🐦 Bird",13,"")</f>
        <v/>
      </c>
      <c r="AJ769" s="41" t="s">
        <v>829</v>
      </c>
      <c r="AK769" s="40"/>
      <c r="AL769" s="42" t="s">
        <v>199</v>
      </c>
      <c r="AM769" s="40" t="s">
        <v>59</v>
      </c>
      <c r="AN769" s="40"/>
    </row>
    <row r="770" customFormat="false" ht="60" hidden="false" customHeight="true" outlineLevel="0" collapsed="false">
      <c r="A770" s="38" t="s">
        <v>828</v>
      </c>
      <c r="B770" s="38" t="n">
        <v>77</v>
      </c>
      <c r="C770" s="32" t="n">
        <f aca="false">B770+IF(H770="IV",-0.2,IF(H770="IP",-0.1,IF(H770="IM",0.1,IF(H770="SC",0.2,IF(H770="IC (cerebral)",-0.3,0)))))</f>
        <v>77.1</v>
      </c>
      <c r="D770" s="33" t="n">
        <f aca="false">VALUE(MID(AJ770,1,FIND(" ",AJ770)))</f>
        <v>13.7</v>
      </c>
      <c r="E770" s="34" t="n">
        <f aca="false">IF(G770="LD50 (median)",1,IF(G770="LDLo (lowest)",0,IF(G770="LD",-1,"")))</f>
        <v>1</v>
      </c>
      <c r="F770" s="34" t="n">
        <f aca="false">IF(O770="🐀 Rat",1,IF(O770="🐭 Mouse",2,IF(O770="🐕 Dog",3,IF(O770="🐵 Monkey",5,IF(O770="🐈 Cat",4,IF(O770="🐇 Rabbit",6,IF(O770="🕊 Pigeon",7,IF(O770="🐹 Guinea Pig",8,IF(O770="🐔 Chicken",9,IF(O770="🐸 Frog",10,IF(O770="🍼 Mammal",10,0)))))))))))</f>
        <v>2</v>
      </c>
      <c r="G770" s="39" t="s">
        <v>47</v>
      </c>
      <c r="H770" s="39" t="s">
        <v>17</v>
      </c>
      <c r="I770" s="14" t="str">
        <f aca="false">IF(H770="IC",-0.3,"")</f>
        <v/>
      </c>
      <c r="J770" s="14" t="str">
        <f aca="false">IF(H770="IV",-0.2,"")</f>
        <v/>
      </c>
      <c r="K770" s="14" t="str">
        <f aca="false">IF(H770="IP",-0.1,"")</f>
        <v/>
      </c>
      <c r="L770" s="14" t="n">
        <f aca="false">IF(H770="IM",0.1,"")</f>
        <v>0.1</v>
      </c>
      <c r="M770" s="14" t="str">
        <f aca="false">IF(H770="SC",0.2,"")</f>
        <v/>
      </c>
      <c r="N770" s="15" t="str">
        <f aca="false">IF(H770="???",0.2,"")</f>
        <v/>
      </c>
      <c r="O770" s="40" t="s">
        <v>22</v>
      </c>
      <c r="P770" s="17" t="str">
        <f aca="false">IF(SUM(Q770:AI770)&gt;0,"",IF(SUM(Q770:AI770)=0,IF(O770&gt;0,1,"")))</f>
        <v/>
      </c>
      <c r="Q770" s="16" t="n">
        <f aca="false">IF(O770="🐭 Mouse",2,"")</f>
        <v>2</v>
      </c>
      <c r="R770" s="16" t="str">
        <f aca="false">IF(O770="🕊 Pigeon",7,"")</f>
        <v/>
      </c>
      <c r="S770" s="16" t="str">
        <f aca="false">IF(O770="🐇 Rabbit",6,"")</f>
        <v/>
      </c>
      <c r="T770" s="16" t="str">
        <f aca="false">IF(O770="🍼 Mammal",16,"")</f>
        <v/>
      </c>
      <c r="U770" s="16" t="str">
        <f aca="false">IF(O770="🐀 Rat",1,"")</f>
        <v/>
      </c>
      <c r="V770" s="16" t="str">
        <f aca="false">IF(O770="🐕 Dog",3,"")</f>
        <v/>
      </c>
      <c r="W770" s="16" t="str">
        <f aca="false">IF(O770="🐹 Guinea Pig",8,"")</f>
        <v/>
      </c>
      <c r="X770" s="16" t="str">
        <f aca="false">IF(O770="🐔 Chicken",9,"")</f>
        <v/>
      </c>
      <c r="Y770" s="16" t="str">
        <f aca="false">IF(O770="🐵 Monkey",5,"")</f>
        <v/>
      </c>
      <c r="Z770" s="16" t="str">
        <f aca="false">IF(O770="🐸 Frog",10,"")</f>
        <v/>
      </c>
      <c r="AA770" s="16" t="str">
        <f aca="false">IF(O770="🐈 Cat",4,"")</f>
        <v/>
      </c>
      <c r="AB770" s="16" t="str">
        <f aca="false">IF(O770="Gecko",15,"")</f>
        <v/>
      </c>
      <c r="AC770" s="16" t="str">
        <f aca="false">IF(O770="Skink",14,"")</f>
        <v/>
      </c>
      <c r="AD770" s="16" t="str">
        <f aca="false">IF(O770="🐄 Cattle",17,"")</f>
        <v/>
      </c>
      <c r="AE770" s="16" t="str">
        <f aca="false">IF(O770="🐷 Pig",19,"")</f>
        <v/>
      </c>
      <c r="AF770" s="16" t="str">
        <f aca="false">IF(O770="Squirrel",11,"")</f>
        <v/>
      </c>
      <c r="AG770" s="16" t="str">
        <f aca="false">IF(O770="🐝 Honey Bee",20,"")</f>
        <v/>
      </c>
      <c r="AH770" s="16" t="str">
        <f aca="false">IF(O770="🦆 Duck",12,"")</f>
        <v/>
      </c>
      <c r="AI770" s="16" t="str">
        <f aca="false">IF(O770="🐦 Bird",13,"")</f>
        <v/>
      </c>
      <c r="AJ770" s="41" t="s">
        <v>830</v>
      </c>
      <c r="AK770" s="40" t="s">
        <v>831</v>
      </c>
      <c r="AL770" s="42" t="s">
        <v>199</v>
      </c>
      <c r="AM770" s="40" t="s">
        <v>59</v>
      </c>
      <c r="AN770" s="40"/>
    </row>
    <row r="771" customFormat="false" ht="15.75" hidden="false" customHeight="false" outlineLevel="0" collapsed="false">
      <c r="C771" s="32"/>
      <c r="D771" s="33"/>
      <c r="E771" s="34"/>
      <c r="F771" s="34"/>
      <c r="G771" s="0"/>
      <c r="H771" s="0"/>
      <c r="I771" s="14" t="str">
        <f aca="false">IF(H771="IC",-0.3,"")</f>
        <v/>
      </c>
      <c r="J771" s="14" t="str">
        <f aca="false">IF(H771="IV",-0.2,"")</f>
        <v/>
      </c>
      <c r="K771" s="14" t="str">
        <f aca="false">IF(H771="IP",-0.1,"")</f>
        <v/>
      </c>
      <c r="L771" s="14" t="str">
        <f aca="false">IF(H771="IM",0.1,"")</f>
        <v/>
      </c>
      <c r="M771" s="14" t="str">
        <f aca="false">IF(H771="SC",0.2,"")</f>
        <v/>
      </c>
      <c r="N771" s="15" t="str">
        <f aca="false">IF(H771="???",0.2,"")</f>
        <v/>
      </c>
      <c r="O771" s="0"/>
      <c r="P771" s="17" t="str">
        <f aca="false">IF(SUM(Q771:AI771)&gt;0,"",IF(SUM(Q771:AI771)=0,IF(O771&gt;0,1,"")))</f>
        <v/>
      </c>
      <c r="Q771" s="16" t="str">
        <f aca="false">IF(O771="🐭 Mouse",2,"")</f>
        <v/>
      </c>
      <c r="R771" s="16" t="str">
        <f aca="false">IF(O771="🕊 Pigeon",7,"")</f>
        <v/>
      </c>
      <c r="S771" s="16" t="str">
        <f aca="false">IF(O771="🐇 Rabbit",6,"")</f>
        <v/>
      </c>
      <c r="T771" s="16" t="str">
        <f aca="false">IF(O771="🍼 Mammal",16,"")</f>
        <v/>
      </c>
      <c r="U771" s="16" t="str">
        <f aca="false">IF(O771="🐀 Rat",1,"")</f>
        <v/>
      </c>
      <c r="V771" s="16" t="str">
        <f aca="false">IF(O771="🐕 Dog",3,"")</f>
        <v/>
      </c>
      <c r="W771" s="16" t="str">
        <f aca="false">IF(O771="🐹 Guinea Pig",8,"")</f>
        <v/>
      </c>
      <c r="X771" s="16" t="str">
        <f aca="false">IF(O771="🐔 Chicken",9,"")</f>
        <v/>
      </c>
      <c r="Y771" s="16" t="str">
        <f aca="false">IF(O771="🐵 Monkey",5,"")</f>
        <v/>
      </c>
      <c r="Z771" s="16" t="str">
        <f aca="false">IF(O771="🐸 Frog",10,"")</f>
        <v/>
      </c>
      <c r="AA771" s="16" t="str">
        <f aca="false">IF(O771="🐈 Cat",4,"")</f>
        <v/>
      </c>
      <c r="AB771" s="16" t="str">
        <f aca="false">IF(O771="Gecko",15,"")</f>
        <v/>
      </c>
      <c r="AC771" s="16" t="str">
        <f aca="false">IF(O771="Skink",14,"")</f>
        <v/>
      </c>
      <c r="AD771" s="16" t="str">
        <f aca="false">IF(O771="🐄 Cattle",17,"")</f>
        <v/>
      </c>
      <c r="AE771" s="16" t="str">
        <f aca="false">IF(O771="🐷 Pig",19,"")</f>
        <v/>
      </c>
      <c r="AF771" s="16" t="str">
        <f aca="false">IF(O771="Squirrel",11,"")</f>
        <v/>
      </c>
      <c r="AG771" s="16" t="str">
        <f aca="false">IF(O771="🐝 Honey Bee",20,"")</f>
        <v/>
      </c>
      <c r="AH771" s="16" t="str">
        <f aca="false">IF(O771="🦆 Duck",12,"")</f>
        <v/>
      </c>
      <c r="AI771" s="16" t="str">
        <f aca="false">IF(O771="🐦 Bird",13,"")</f>
        <v/>
      </c>
      <c r="AJ771" s="0"/>
      <c r="AK771" s="0"/>
      <c r="AL771" s="0"/>
      <c r="AM771" s="0"/>
      <c r="AN771" s="0"/>
    </row>
    <row r="772" customFormat="false" ht="15" hidden="false" customHeight="true" outlineLevel="0" collapsed="false">
      <c r="A772" s="38" t="s">
        <v>832</v>
      </c>
      <c r="B772" s="38" t="n">
        <v>78</v>
      </c>
      <c r="C772" s="32" t="n">
        <f aca="false">B772+IF(H772="IV",-0.2,IF(H772="IP",-0.1,IF(H772="IM",0.1,IF(H772="SC",0.2,IF(H772="IC (cerebral)",-0.3,0)))))</f>
        <v>77.9</v>
      </c>
      <c r="D772" s="33" t="n">
        <f aca="false">VALUE(MID(AJ772,1,FIND(" ",AJ772)))</f>
        <v>0.833</v>
      </c>
      <c r="E772" s="34" t="n">
        <f aca="false">IF(G772="LD50 (median)",1,IF(G772="LDLo (lowest)",0,IF(G772="LD",-1,"")))</f>
        <v>1</v>
      </c>
      <c r="F772" s="34" t="n">
        <f aca="false">IF(O772="🐀 Rat",1,IF(O772="🐭 Mouse",2,IF(O772="🐕 Dog",3,IF(O772="🐵 Monkey",5,IF(O772="🐈 Cat",4,IF(O772="🐇 Rabbit",6,IF(O772="🕊 Pigeon",7,IF(O772="🐹 Guinea Pig",8,IF(O772="🐔 Chicken",9,IF(O772="🐸 Frog",10,IF(O772="🍼 Mammal",10,0)))))))))))</f>
        <v>1</v>
      </c>
      <c r="G772" s="39" t="s">
        <v>47</v>
      </c>
      <c r="H772" s="39" t="s">
        <v>16</v>
      </c>
      <c r="I772" s="14" t="str">
        <f aca="false">IF(H772="IC",-0.3,"")</f>
        <v/>
      </c>
      <c r="J772" s="14" t="str">
        <f aca="false">IF(H772="IV",-0.2,"")</f>
        <v/>
      </c>
      <c r="K772" s="14" t="n">
        <f aca="false">IF(H772="IP",-0.1,"")</f>
        <v>-0.1</v>
      </c>
      <c r="L772" s="14" t="str">
        <f aca="false">IF(H772="IM",0.1,"")</f>
        <v/>
      </c>
      <c r="M772" s="14" t="str">
        <f aca="false">IF(H772="SC",0.2,"")</f>
        <v/>
      </c>
      <c r="N772" s="15" t="str">
        <f aca="false">IF(H772="???",0.2,"")</f>
        <v/>
      </c>
      <c r="O772" s="40" t="s">
        <v>26</v>
      </c>
      <c r="P772" s="17" t="str">
        <f aca="false">IF(SUM(Q772:AI772)&gt;0,"",IF(SUM(Q772:AI772)=0,IF(O772&gt;0,1,"")))</f>
        <v/>
      </c>
      <c r="Q772" s="16" t="str">
        <f aca="false">IF(O772="🐭 Mouse",2,"")</f>
        <v/>
      </c>
      <c r="R772" s="16" t="str">
        <f aca="false">IF(O772="🕊 Pigeon",7,"")</f>
        <v/>
      </c>
      <c r="S772" s="16" t="str">
        <f aca="false">IF(O772="🐇 Rabbit",6,"")</f>
        <v/>
      </c>
      <c r="T772" s="16" t="str">
        <f aca="false">IF(O772="🍼 Mammal",16,"")</f>
        <v/>
      </c>
      <c r="U772" s="16" t="n">
        <f aca="false">IF(O772="🐀 Rat",1,"")</f>
        <v>1</v>
      </c>
      <c r="V772" s="16" t="str">
        <f aca="false">IF(O772="🐕 Dog",3,"")</f>
        <v/>
      </c>
      <c r="W772" s="16" t="str">
        <f aca="false">IF(O772="🐹 Guinea Pig",8,"")</f>
        <v/>
      </c>
      <c r="X772" s="16" t="str">
        <f aca="false">IF(O772="🐔 Chicken",9,"")</f>
        <v/>
      </c>
      <c r="Y772" s="16" t="str">
        <f aca="false">IF(O772="🐵 Monkey",5,"")</f>
        <v/>
      </c>
      <c r="Z772" s="16" t="str">
        <f aca="false">IF(O772="🐸 Frog",10,"")</f>
        <v/>
      </c>
      <c r="AA772" s="16" t="str">
        <f aca="false">IF(O772="🐈 Cat",4,"")</f>
        <v/>
      </c>
      <c r="AB772" s="16" t="str">
        <f aca="false">IF(O772="Gecko",15,"")</f>
        <v/>
      </c>
      <c r="AC772" s="16" t="str">
        <f aca="false">IF(O772="Skink",14,"")</f>
        <v/>
      </c>
      <c r="AD772" s="16" t="str">
        <f aca="false">IF(O772="🐄 Cattle",17,"")</f>
        <v/>
      </c>
      <c r="AE772" s="16" t="str">
        <f aca="false">IF(O772="🐷 Pig",19,"")</f>
        <v/>
      </c>
      <c r="AF772" s="16" t="str">
        <f aca="false">IF(O772="Squirrel",11,"")</f>
        <v/>
      </c>
      <c r="AG772" s="16" t="str">
        <f aca="false">IF(O772="🐝 Honey Bee",20,"")</f>
        <v/>
      </c>
      <c r="AH772" s="16" t="str">
        <f aca="false">IF(O772="🦆 Duck",12,"")</f>
        <v/>
      </c>
      <c r="AI772" s="16" t="str">
        <f aca="false">IF(O772="🐦 Bird",13,"")</f>
        <v/>
      </c>
      <c r="AJ772" s="41" t="s">
        <v>833</v>
      </c>
      <c r="AK772" s="40" t="s">
        <v>834</v>
      </c>
      <c r="AL772" s="42" t="s">
        <v>50</v>
      </c>
      <c r="AM772" s="40" t="s">
        <v>51</v>
      </c>
      <c r="AN772" s="40"/>
    </row>
    <row r="773" customFormat="false" ht="30" hidden="false" customHeight="true" outlineLevel="0" collapsed="false">
      <c r="A773" s="38" t="s">
        <v>832</v>
      </c>
      <c r="B773" s="38" t="n">
        <v>78</v>
      </c>
      <c r="C773" s="32" t="n">
        <f aca="false">B773+IF(H773="IV",-0.2,IF(H773="IP",-0.1,IF(H773="IM",0.1,IF(H773="SC",0.2,IF(H773="IC (cerebral)",-0.3,0)))))</f>
        <v>77.8</v>
      </c>
      <c r="D773" s="33" t="n">
        <f aca="false">VALUE(MID(AJ773,1,FIND(" ",AJ773)))</f>
        <v>0.9</v>
      </c>
      <c r="E773" s="34" t="n">
        <f aca="false">IF(G773="LD50 (median)",1,IF(G773="LDLo (lowest)",0,IF(G773="LD",-1,"")))</f>
        <v>1</v>
      </c>
      <c r="F773" s="34" t="n">
        <f aca="false">IF(O773="🐀 Rat",1,IF(O773="🐭 Mouse",2,IF(O773="🐕 Dog",3,IF(O773="🐵 Monkey",5,IF(O773="🐈 Cat",4,IF(O773="🐇 Rabbit",6,IF(O773="🕊 Pigeon",7,IF(O773="🐹 Guinea Pig",8,IF(O773="🐔 Chicken",9,IF(O773="🐸 Frog",10,IF(O773="🍼 Mammal",10,0)))))))))))</f>
        <v>2</v>
      </c>
      <c r="G773" s="39" t="s">
        <v>47</v>
      </c>
      <c r="H773" s="39" t="s">
        <v>15</v>
      </c>
      <c r="I773" s="14" t="str">
        <f aca="false">IF(H773="IC",-0.3,"")</f>
        <v/>
      </c>
      <c r="J773" s="14" t="n">
        <f aca="false">IF(H773="IV",-0.2,"")</f>
        <v>-0.2</v>
      </c>
      <c r="K773" s="14" t="str">
        <f aca="false">IF(H773="IP",-0.1,"")</f>
        <v/>
      </c>
      <c r="L773" s="14" t="str">
        <f aca="false">IF(H773="IM",0.1,"")</f>
        <v/>
      </c>
      <c r="M773" s="14" t="str">
        <f aca="false">IF(H773="SC",0.2,"")</f>
        <v/>
      </c>
      <c r="N773" s="15" t="str">
        <f aca="false">IF(H773="???",0.2,"")</f>
        <v/>
      </c>
      <c r="O773" s="40" t="s">
        <v>22</v>
      </c>
      <c r="P773" s="17" t="str">
        <f aca="false">IF(SUM(Q773:AI773)&gt;0,"",IF(SUM(Q773:AI773)=0,IF(O773&gt;0,1,"")))</f>
        <v/>
      </c>
      <c r="Q773" s="16" t="n">
        <f aca="false">IF(O773="🐭 Mouse",2,"")</f>
        <v>2</v>
      </c>
      <c r="R773" s="16" t="str">
        <f aca="false">IF(O773="🕊 Pigeon",7,"")</f>
        <v/>
      </c>
      <c r="S773" s="16" t="str">
        <f aca="false">IF(O773="🐇 Rabbit",6,"")</f>
        <v/>
      </c>
      <c r="T773" s="16" t="str">
        <f aca="false">IF(O773="🍼 Mammal",16,"")</f>
        <v/>
      </c>
      <c r="U773" s="16" t="str">
        <f aca="false">IF(O773="🐀 Rat",1,"")</f>
        <v/>
      </c>
      <c r="V773" s="16" t="str">
        <f aca="false">IF(O773="🐕 Dog",3,"")</f>
        <v/>
      </c>
      <c r="W773" s="16" t="str">
        <f aca="false">IF(O773="🐹 Guinea Pig",8,"")</f>
        <v/>
      </c>
      <c r="X773" s="16" t="str">
        <f aca="false">IF(O773="🐔 Chicken",9,"")</f>
        <v/>
      </c>
      <c r="Y773" s="16" t="str">
        <f aca="false">IF(O773="🐵 Monkey",5,"")</f>
        <v/>
      </c>
      <c r="Z773" s="16" t="str">
        <f aca="false">IF(O773="🐸 Frog",10,"")</f>
        <v/>
      </c>
      <c r="AA773" s="16" t="str">
        <f aca="false">IF(O773="🐈 Cat",4,"")</f>
        <v/>
      </c>
      <c r="AB773" s="16" t="str">
        <f aca="false">IF(O773="Gecko",15,"")</f>
        <v/>
      </c>
      <c r="AC773" s="16" t="str">
        <f aca="false">IF(O773="Skink",14,"")</f>
        <v/>
      </c>
      <c r="AD773" s="16" t="str">
        <f aca="false">IF(O773="🐄 Cattle",17,"")</f>
        <v/>
      </c>
      <c r="AE773" s="16" t="str">
        <f aca="false">IF(O773="🐷 Pig",19,"")</f>
        <v/>
      </c>
      <c r="AF773" s="16" t="str">
        <f aca="false">IF(O773="Squirrel",11,"")</f>
        <v/>
      </c>
      <c r="AG773" s="16" t="str">
        <f aca="false">IF(O773="🐝 Honey Bee",20,"")</f>
        <v/>
      </c>
      <c r="AH773" s="16" t="str">
        <f aca="false">IF(O773="🦆 Duck",12,"")</f>
        <v/>
      </c>
      <c r="AI773" s="16" t="str">
        <f aca="false">IF(O773="🐦 Bird",13,"")</f>
        <v/>
      </c>
      <c r="AJ773" s="41" t="s">
        <v>686</v>
      </c>
      <c r="AK773" s="40" t="s">
        <v>835</v>
      </c>
      <c r="AL773" s="42" t="s">
        <v>50</v>
      </c>
      <c r="AM773" s="40" t="s">
        <v>51</v>
      </c>
      <c r="AN773" s="40"/>
    </row>
    <row r="774" customFormat="false" ht="30" hidden="false" customHeight="true" outlineLevel="0" collapsed="false">
      <c r="A774" s="38" t="s">
        <v>832</v>
      </c>
      <c r="B774" s="38" t="n">
        <v>78</v>
      </c>
      <c r="C774" s="32" t="n">
        <f aca="false">B774+IF(H774="IV",-0.2,IF(H774="IP",-0.1,IF(H774="IM",0.1,IF(H774="SC",0.2,IF(H774="IC (cerebral)",-0.3,0)))))</f>
        <v>78</v>
      </c>
      <c r="D774" s="33" t="n">
        <f aca="false">VALUE(MID(AJ774,1,FIND(" ",AJ774)))</f>
        <v>1.11</v>
      </c>
      <c r="E774" s="34" t="n">
        <f aca="false">IF(G774="LD50 (median)",1,IF(G774="LDLo (lowest)",0,IF(G774="LD",-1,"")))</f>
        <v>1</v>
      </c>
      <c r="F774" s="34" t="n">
        <f aca="false">IF(O774="🐀 Rat",1,IF(O774="🐭 Mouse",2,IF(O774="🐕 Dog",3,IF(O774="🐵 Monkey",5,IF(O774="🐈 Cat",4,IF(O774="🐇 Rabbit",6,IF(O774="🕊 Pigeon",7,IF(O774="🐹 Guinea Pig",8,IF(O774="🐔 Chicken",9,IF(O774="🐸 Frog",10,IF(O774="🍼 Mammal",10,0)))))))))))</f>
        <v>2</v>
      </c>
      <c r="G774" s="39" t="s">
        <v>47</v>
      </c>
      <c r="H774" s="39" t="s">
        <v>14</v>
      </c>
      <c r="I774" s="14" t="n">
        <f aca="false">IF(H774="IC",-0.3,"")</f>
        <v>-0.3</v>
      </c>
      <c r="J774" s="14" t="str">
        <f aca="false">IF(H774="IV",-0.2,"")</f>
        <v/>
      </c>
      <c r="K774" s="14" t="str">
        <f aca="false">IF(H774="IP",-0.1,"")</f>
        <v/>
      </c>
      <c r="L774" s="14" t="str">
        <f aca="false">IF(H774="IM",0.1,"")</f>
        <v/>
      </c>
      <c r="M774" s="14" t="str">
        <f aca="false">IF(H774="SC",0.2,"")</f>
        <v/>
      </c>
      <c r="N774" s="15" t="str">
        <f aca="false">IF(H774="???",0.2,"")</f>
        <v/>
      </c>
      <c r="O774" s="40" t="s">
        <v>22</v>
      </c>
      <c r="P774" s="17" t="str">
        <f aca="false">IF(SUM(Q774:AI774)&gt;0,"",IF(SUM(Q774:AI774)=0,IF(O774&gt;0,1,"")))</f>
        <v/>
      </c>
      <c r="Q774" s="16" t="n">
        <f aca="false">IF(O774="🐭 Mouse",2,"")</f>
        <v>2</v>
      </c>
      <c r="R774" s="16" t="str">
        <f aca="false">IF(O774="🕊 Pigeon",7,"")</f>
        <v/>
      </c>
      <c r="S774" s="16" t="str">
        <f aca="false">IF(O774="🐇 Rabbit",6,"")</f>
        <v/>
      </c>
      <c r="T774" s="16" t="str">
        <f aca="false">IF(O774="🍼 Mammal",16,"")</f>
        <v/>
      </c>
      <c r="U774" s="16" t="str">
        <f aca="false">IF(O774="🐀 Rat",1,"")</f>
        <v/>
      </c>
      <c r="V774" s="16" t="str">
        <f aca="false">IF(O774="🐕 Dog",3,"")</f>
        <v/>
      </c>
      <c r="W774" s="16" t="str">
        <f aca="false">IF(O774="🐹 Guinea Pig",8,"")</f>
        <v/>
      </c>
      <c r="X774" s="16" t="str">
        <f aca="false">IF(O774="🐔 Chicken",9,"")</f>
        <v/>
      </c>
      <c r="Y774" s="16" t="str">
        <f aca="false">IF(O774="🐵 Monkey",5,"")</f>
        <v/>
      </c>
      <c r="Z774" s="16" t="str">
        <f aca="false">IF(O774="🐸 Frog",10,"")</f>
        <v/>
      </c>
      <c r="AA774" s="16" t="str">
        <f aca="false">IF(O774="🐈 Cat",4,"")</f>
        <v/>
      </c>
      <c r="AB774" s="16" t="str">
        <f aca="false">IF(O774="Gecko",15,"")</f>
        <v/>
      </c>
      <c r="AC774" s="16" t="str">
        <f aca="false">IF(O774="Skink",14,"")</f>
        <v/>
      </c>
      <c r="AD774" s="16" t="str">
        <f aca="false">IF(O774="🐄 Cattle",17,"")</f>
        <v/>
      </c>
      <c r="AE774" s="16" t="str">
        <f aca="false">IF(O774="🐷 Pig",19,"")</f>
        <v/>
      </c>
      <c r="AF774" s="16" t="str">
        <f aca="false">IF(O774="Squirrel",11,"")</f>
        <v/>
      </c>
      <c r="AG774" s="16" t="str">
        <f aca="false">IF(O774="🐝 Honey Bee",20,"")</f>
        <v/>
      </c>
      <c r="AH774" s="16" t="str">
        <f aca="false">IF(O774="🦆 Duck",12,"")</f>
        <v/>
      </c>
      <c r="AI774" s="16" t="str">
        <f aca="false">IF(O774="🐦 Bird",13,"")</f>
        <v/>
      </c>
      <c r="AJ774" s="41" t="s">
        <v>836</v>
      </c>
      <c r="AK774" s="40" t="s">
        <v>78</v>
      </c>
      <c r="AL774" s="42" t="s">
        <v>50</v>
      </c>
      <c r="AM774" s="40" t="s">
        <v>51</v>
      </c>
      <c r="AN774" s="40"/>
    </row>
    <row r="775" customFormat="false" ht="30" hidden="false" customHeight="true" outlineLevel="0" collapsed="false">
      <c r="A775" s="38" t="s">
        <v>832</v>
      </c>
      <c r="B775" s="38" t="n">
        <v>78</v>
      </c>
      <c r="C775" s="32" t="n">
        <f aca="false">B775+IF(H775="IV",-0.2,IF(H775="IP",-0.1,IF(H775="IM",0.1,IF(H775="SC",0.2,IF(H775="IC (cerebral)",-0.3,0)))))</f>
        <v>77.8</v>
      </c>
      <c r="D775" s="33" t="n">
        <f aca="false">VALUE(MID(AJ775,1,FIND(" ",AJ775)))</f>
        <v>1.5</v>
      </c>
      <c r="E775" s="34" t="n">
        <f aca="false">IF(G775="LD50 (median)",1,IF(G775="LDLo (lowest)",0,IF(G775="LD",-1,"")))</f>
        <v>1</v>
      </c>
      <c r="F775" s="34" t="n">
        <f aca="false">IF(O775="🐀 Rat",1,IF(O775="🐭 Mouse",2,IF(O775="🐕 Dog",3,IF(O775="🐵 Monkey",5,IF(O775="🐈 Cat",4,IF(O775="🐇 Rabbit",6,IF(O775="🕊 Pigeon",7,IF(O775="🐹 Guinea Pig",8,IF(O775="🐔 Chicken",9,IF(O775="🐸 Frog",10,IF(O775="🍼 Mammal",10,0)))))))))))</f>
        <v>2</v>
      </c>
      <c r="G775" s="39" t="s">
        <v>47</v>
      </c>
      <c r="H775" s="39" t="s">
        <v>15</v>
      </c>
      <c r="I775" s="14" t="str">
        <f aca="false">IF(H775="IC",-0.3,"")</f>
        <v/>
      </c>
      <c r="J775" s="14" t="n">
        <f aca="false">IF(H775="IV",-0.2,"")</f>
        <v>-0.2</v>
      </c>
      <c r="K775" s="14" t="str">
        <f aca="false">IF(H775="IP",-0.1,"")</f>
        <v/>
      </c>
      <c r="L775" s="14" t="str">
        <f aca="false">IF(H775="IM",0.1,"")</f>
        <v/>
      </c>
      <c r="M775" s="14" t="str">
        <f aca="false">IF(H775="SC",0.2,"")</f>
        <v/>
      </c>
      <c r="N775" s="15" t="str">
        <f aca="false">IF(H775="???",0.2,"")</f>
        <v/>
      </c>
      <c r="O775" s="40" t="s">
        <v>22</v>
      </c>
      <c r="P775" s="17" t="str">
        <f aca="false">IF(SUM(Q775:AI775)&gt;0,"",IF(SUM(Q775:AI775)=0,IF(O775&gt;0,1,"")))</f>
        <v/>
      </c>
      <c r="Q775" s="16" t="n">
        <f aca="false">IF(O775="🐭 Mouse",2,"")</f>
        <v>2</v>
      </c>
      <c r="R775" s="16" t="str">
        <f aca="false">IF(O775="🕊 Pigeon",7,"")</f>
        <v/>
      </c>
      <c r="S775" s="16" t="str">
        <f aca="false">IF(O775="🐇 Rabbit",6,"")</f>
        <v/>
      </c>
      <c r="T775" s="16" t="str">
        <f aca="false">IF(O775="🍼 Mammal",16,"")</f>
        <v/>
      </c>
      <c r="U775" s="16" t="str">
        <f aca="false">IF(O775="🐀 Rat",1,"")</f>
        <v/>
      </c>
      <c r="V775" s="16" t="str">
        <f aca="false">IF(O775="🐕 Dog",3,"")</f>
        <v/>
      </c>
      <c r="W775" s="16" t="str">
        <f aca="false">IF(O775="🐹 Guinea Pig",8,"")</f>
        <v/>
      </c>
      <c r="X775" s="16" t="str">
        <f aca="false">IF(O775="🐔 Chicken",9,"")</f>
        <v/>
      </c>
      <c r="Y775" s="16" t="str">
        <f aca="false">IF(O775="🐵 Monkey",5,"")</f>
        <v/>
      </c>
      <c r="Z775" s="16" t="str">
        <f aca="false">IF(O775="🐸 Frog",10,"")</f>
        <v/>
      </c>
      <c r="AA775" s="16" t="str">
        <f aca="false">IF(O775="🐈 Cat",4,"")</f>
        <v/>
      </c>
      <c r="AB775" s="16" t="str">
        <f aca="false">IF(O775="Gecko",15,"")</f>
        <v/>
      </c>
      <c r="AC775" s="16" t="str">
        <f aca="false">IF(O775="Skink",14,"")</f>
        <v/>
      </c>
      <c r="AD775" s="16" t="str">
        <f aca="false">IF(O775="🐄 Cattle",17,"")</f>
        <v/>
      </c>
      <c r="AE775" s="16" t="str">
        <f aca="false">IF(O775="🐷 Pig",19,"")</f>
        <v/>
      </c>
      <c r="AF775" s="16" t="str">
        <f aca="false">IF(O775="Squirrel",11,"")</f>
        <v/>
      </c>
      <c r="AG775" s="16" t="str">
        <f aca="false">IF(O775="🐝 Honey Bee",20,"")</f>
        <v/>
      </c>
      <c r="AH775" s="16" t="str">
        <f aca="false">IF(O775="🦆 Duck",12,"")</f>
        <v/>
      </c>
      <c r="AI775" s="16" t="str">
        <f aca="false">IF(O775="🐦 Bird",13,"")</f>
        <v/>
      </c>
      <c r="AJ775" s="41" t="s">
        <v>153</v>
      </c>
      <c r="AK775" s="40" t="s">
        <v>837</v>
      </c>
      <c r="AL775" s="42" t="s">
        <v>838</v>
      </c>
      <c r="AM775" s="40" t="s">
        <v>51</v>
      </c>
      <c r="AN775" s="40"/>
    </row>
    <row r="776" customFormat="false" ht="30" hidden="false" customHeight="true" outlineLevel="0" collapsed="false">
      <c r="A776" s="38" t="s">
        <v>832</v>
      </c>
      <c r="B776" s="38" t="n">
        <v>78</v>
      </c>
      <c r="C776" s="32" t="n">
        <f aca="false">B776+IF(H776="IV",-0.2,IF(H776="IP",-0.1,IF(H776="IM",0.1,IF(H776="SC",0.2,IF(H776="IC (cerebral)",-0.3,0)))))</f>
        <v>77.8</v>
      </c>
      <c r="D776" s="33" t="n">
        <f aca="false">VALUE(MID(AJ776,1,FIND(" ",AJ776)))</f>
        <v>5.5</v>
      </c>
      <c r="E776" s="34" t="n">
        <f aca="false">IF(G776="LD50 (median)",1,IF(G776="LDLo (lowest)",0,IF(G776="LD",-1,"")))</f>
        <v>1</v>
      </c>
      <c r="F776" s="34" t="n">
        <f aca="false">IF(O776="🐀 Rat",1,IF(O776="🐭 Mouse",2,IF(O776="🐕 Dog",3,IF(O776="🐵 Monkey",5,IF(O776="🐈 Cat",4,IF(O776="🐇 Rabbit",6,IF(O776="🕊 Pigeon",7,IF(O776="🐹 Guinea Pig",8,IF(O776="🐔 Chicken",9,IF(O776="🐸 Frog",10,IF(O776="🍼 Mammal",10,0)))))))))))</f>
        <v>2</v>
      </c>
      <c r="G776" s="39" t="s">
        <v>47</v>
      </c>
      <c r="H776" s="39" t="s">
        <v>15</v>
      </c>
      <c r="I776" s="14" t="str">
        <f aca="false">IF(H776="IC",-0.3,"")</f>
        <v/>
      </c>
      <c r="J776" s="14" t="n">
        <f aca="false">IF(H776="IV",-0.2,"")</f>
        <v>-0.2</v>
      </c>
      <c r="K776" s="14" t="str">
        <f aca="false">IF(H776="IP",-0.1,"")</f>
        <v/>
      </c>
      <c r="L776" s="14" t="str">
        <f aca="false">IF(H776="IM",0.1,"")</f>
        <v/>
      </c>
      <c r="M776" s="14" t="str">
        <f aca="false">IF(H776="SC",0.2,"")</f>
        <v/>
      </c>
      <c r="N776" s="15" t="str">
        <f aca="false">IF(H776="???",0.2,"")</f>
        <v/>
      </c>
      <c r="O776" s="40" t="s">
        <v>22</v>
      </c>
      <c r="P776" s="17" t="str">
        <f aca="false">IF(SUM(Q776:AI776)&gt;0,"",IF(SUM(Q776:AI776)=0,IF(O776&gt;0,1,"")))</f>
        <v/>
      </c>
      <c r="Q776" s="16" t="n">
        <f aca="false">IF(O776="🐭 Mouse",2,"")</f>
        <v>2</v>
      </c>
      <c r="R776" s="16" t="str">
        <f aca="false">IF(O776="🕊 Pigeon",7,"")</f>
        <v/>
      </c>
      <c r="S776" s="16" t="str">
        <f aca="false">IF(O776="🐇 Rabbit",6,"")</f>
        <v/>
      </c>
      <c r="T776" s="16" t="str">
        <f aca="false">IF(O776="🍼 Mammal",16,"")</f>
        <v/>
      </c>
      <c r="U776" s="16" t="str">
        <f aca="false">IF(O776="🐀 Rat",1,"")</f>
        <v/>
      </c>
      <c r="V776" s="16" t="str">
        <f aca="false">IF(O776="🐕 Dog",3,"")</f>
        <v/>
      </c>
      <c r="W776" s="16" t="str">
        <f aca="false">IF(O776="🐹 Guinea Pig",8,"")</f>
        <v/>
      </c>
      <c r="X776" s="16" t="str">
        <f aca="false">IF(O776="🐔 Chicken",9,"")</f>
        <v/>
      </c>
      <c r="Y776" s="16" t="str">
        <f aca="false">IF(O776="🐵 Monkey",5,"")</f>
        <v/>
      </c>
      <c r="Z776" s="16" t="str">
        <f aca="false">IF(O776="🐸 Frog",10,"")</f>
        <v/>
      </c>
      <c r="AA776" s="16" t="str">
        <f aca="false">IF(O776="🐈 Cat",4,"")</f>
        <v/>
      </c>
      <c r="AB776" s="16" t="str">
        <f aca="false">IF(O776="Gecko",15,"")</f>
        <v/>
      </c>
      <c r="AC776" s="16" t="str">
        <f aca="false">IF(O776="Skink",14,"")</f>
        <v/>
      </c>
      <c r="AD776" s="16" t="str">
        <f aca="false">IF(O776="🐄 Cattle",17,"")</f>
        <v/>
      </c>
      <c r="AE776" s="16" t="str">
        <f aca="false">IF(O776="🐷 Pig",19,"")</f>
        <v/>
      </c>
      <c r="AF776" s="16" t="str">
        <f aca="false">IF(O776="Squirrel",11,"")</f>
        <v/>
      </c>
      <c r="AG776" s="16" t="str">
        <f aca="false">IF(O776="🐝 Honey Bee",20,"")</f>
        <v/>
      </c>
      <c r="AH776" s="16" t="str">
        <f aca="false">IF(O776="🦆 Duck",12,"")</f>
        <v/>
      </c>
      <c r="AI776" s="16" t="str">
        <f aca="false">IF(O776="🐦 Bird",13,"")</f>
        <v/>
      </c>
      <c r="AJ776" s="41" t="s">
        <v>418</v>
      </c>
      <c r="AK776" s="40"/>
      <c r="AL776" s="42" t="s">
        <v>76</v>
      </c>
      <c r="AM776" s="40" t="s">
        <v>59</v>
      </c>
      <c r="AN776" s="40" t="s">
        <v>839</v>
      </c>
    </row>
    <row r="777" customFormat="false" ht="30" hidden="false" customHeight="true" outlineLevel="0" collapsed="false">
      <c r="A777" s="38" t="s">
        <v>832</v>
      </c>
      <c r="B777" s="38" t="n">
        <v>78</v>
      </c>
      <c r="C777" s="32" t="n">
        <f aca="false">B777+IF(H777="IV",-0.2,IF(H777="IP",-0.1,IF(H777="IM",0.1,IF(H777="SC",0.2,IF(H777="IC (cerebral)",-0.3,0)))))</f>
        <v>77.9</v>
      </c>
      <c r="D777" s="33" t="n">
        <f aca="false">VALUE(MID(AJ777,1,FIND(" ",AJ777)))</f>
        <v>5.93</v>
      </c>
      <c r="E777" s="34" t="n">
        <f aca="false">IF(G777="LD50 (median)",1,IF(G777="LDLo (lowest)",0,IF(G777="LD",-1,"")))</f>
        <v>1</v>
      </c>
      <c r="F777" s="34" t="n">
        <f aca="false">IF(O777="🐀 Rat",1,IF(O777="🐭 Mouse",2,IF(O777="🐕 Dog",3,IF(O777="🐵 Monkey",5,IF(O777="🐈 Cat",4,IF(O777="🐇 Rabbit",6,IF(O777="🕊 Pigeon",7,IF(O777="🐹 Guinea Pig",8,IF(O777="🐔 Chicken",9,IF(O777="🐸 Frog",10,IF(O777="🍼 Mammal",10,0)))))))))))</f>
        <v>10</v>
      </c>
      <c r="G777" s="39" t="s">
        <v>47</v>
      </c>
      <c r="H777" s="39" t="s">
        <v>16</v>
      </c>
      <c r="I777" s="14" t="str">
        <f aca="false">IF(H777="IC",-0.3,"")</f>
        <v/>
      </c>
      <c r="J777" s="14" t="str">
        <f aca="false">IF(H777="IV",-0.2,"")</f>
        <v/>
      </c>
      <c r="K777" s="14" t="n">
        <f aca="false">IF(H777="IP",-0.1,"")</f>
        <v>-0.1</v>
      </c>
      <c r="L777" s="14" t="str">
        <f aca="false">IF(H777="IM",0.1,"")</f>
        <v/>
      </c>
      <c r="M777" s="14" t="str">
        <f aca="false">IF(H777="SC",0.2,"")</f>
        <v/>
      </c>
      <c r="N777" s="15" t="str">
        <f aca="false">IF(H777="???",0.2,"")</f>
        <v/>
      </c>
      <c r="O777" s="40" t="s">
        <v>25</v>
      </c>
      <c r="P777" s="17" t="str">
        <f aca="false">IF(SUM(Q777:AI777)&gt;0,"",IF(SUM(Q777:AI777)=0,IF(O777&gt;0,1,"")))</f>
        <v/>
      </c>
      <c r="Q777" s="16" t="str">
        <f aca="false">IF(O777="🐭 Mouse",2,"")</f>
        <v/>
      </c>
      <c r="R777" s="16" t="str">
        <f aca="false">IF(O777="🕊 Pigeon",7,"")</f>
        <v/>
      </c>
      <c r="S777" s="16" t="str">
        <f aca="false">IF(O777="🐇 Rabbit",6,"")</f>
        <v/>
      </c>
      <c r="T777" s="16" t="n">
        <f aca="false">IF(O777="🍼 Mammal",16,"")</f>
        <v>16</v>
      </c>
      <c r="U777" s="16" t="str">
        <f aca="false">IF(O777="🐀 Rat",1,"")</f>
        <v/>
      </c>
      <c r="V777" s="16" t="str">
        <f aca="false">IF(O777="🐕 Dog",3,"")</f>
        <v/>
      </c>
      <c r="W777" s="16" t="str">
        <f aca="false">IF(O777="🐹 Guinea Pig",8,"")</f>
        <v/>
      </c>
      <c r="X777" s="16" t="str">
        <f aca="false">IF(O777="🐔 Chicken",9,"")</f>
        <v/>
      </c>
      <c r="Y777" s="16" t="str">
        <f aca="false">IF(O777="🐵 Monkey",5,"")</f>
        <v/>
      </c>
      <c r="Z777" s="16" t="str">
        <f aca="false">IF(O777="🐸 Frog",10,"")</f>
        <v/>
      </c>
      <c r="AA777" s="16" t="str">
        <f aca="false">IF(O777="🐈 Cat",4,"")</f>
        <v/>
      </c>
      <c r="AB777" s="16" t="str">
        <f aca="false">IF(O777="Gecko",15,"")</f>
        <v/>
      </c>
      <c r="AC777" s="16" t="str">
        <f aca="false">IF(O777="Skink",14,"")</f>
        <v/>
      </c>
      <c r="AD777" s="16" t="str">
        <f aca="false">IF(O777="🐄 Cattle",17,"")</f>
        <v/>
      </c>
      <c r="AE777" s="16" t="str">
        <f aca="false">IF(O777="🐷 Pig",19,"")</f>
        <v/>
      </c>
      <c r="AF777" s="16" t="str">
        <f aca="false">IF(O777="Squirrel",11,"")</f>
        <v/>
      </c>
      <c r="AG777" s="16" t="str">
        <f aca="false">IF(O777="🐝 Honey Bee",20,"")</f>
        <v/>
      </c>
      <c r="AH777" s="16" t="str">
        <f aca="false">IF(O777="🦆 Duck",12,"")</f>
        <v/>
      </c>
      <c r="AI777" s="16" t="str">
        <f aca="false">IF(O777="🐦 Bird",13,"")</f>
        <v/>
      </c>
      <c r="AJ777" s="41" t="s">
        <v>840</v>
      </c>
      <c r="AK777" s="40" t="s">
        <v>79</v>
      </c>
      <c r="AL777" s="42" t="s">
        <v>50</v>
      </c>
      <c r="AM777" s="40" t="s">
        <v>51</v>
      </c>
      <c r="AN777" s="40"/>
    </row>
    <row r="778" customFormat="false" ht="30" hidden="false" customHeight="true" outlineLevel="0" collapsed="false">
      <c r="A778" s="38" t="s">
        <v>832</v>
      </c>
      <c r="B778" s="38" t="n">
        <v>78</v>
      </c>
      <c r="C778" s="32" t="n">
        <f aca="false">B778+IF(H778="IV",-0.2,IF(H778="IP",-0.1,IF(H778="IM",0.1,IF(H778="SC",0.2,IF(H778="IC (cerebral)",-0.3,0)))))</f>
        <v>78.2</v>
      </c>
      <c r="D778" s="33" t="n">
        <f aca="false">VALUE(MID(AJ778,1,FIND(" ",AJ778)))</f>
        <v>6</v>
      </c>
      <c r="E778" s="34" t="n">
        <f aca="false">IF(G778="LD50 (median)",1,IF(G778="LDLo (lowest)",0,IF(G778="LD",-1,"")))</f>
        <v>1</v>
      </c>
      <c r="F778" s="34" t="n">
        <f aca="false">IF(O778="🐀 Rat",1,IF(O778="🐭 Mouse",2,IF(O778="🐕 Dog",3,IF(O778="🐵 Monkey",5,IF(O778="🐈 Cat",4,IF(O778="🐇 Rabbit",6,IF(O778="🕊 Pigeon",7,IF(O778="🐹 Guinea Pig",8,IF(O778="🐔 Chicken",9,IF(O778="🐸 Frog",10,IF(O778="🍼 Mammal",10,0)))))))))))</f>
        <v>2</v>
      </c>
      <c r="G778" s="39" t="s">
        <v>47</v>
      </c>
      <c r="H778" s="39" t="s">
        <v>18</v>
      </c>
      <c r="I778" s="14" t="str">
        <f aca="false">IF(H778="IC",-0.3,"")</f>
        <v/>
      </c>
      <c r="J778" s="14" t="str">
        <f aca="false">IF(H778="IV",-0.2,"")</f>
        <v/>
      </c>
      <c r="K778" s="14" t="str">
        <f aca="false">IF(H778="IP",-0.1,"")</f>
        <v/>
      </c>
      <c r="L778" s="14" t="str">
        <f aca="false">IF(H778="IM",0.1,"")</f>
        <v/>
      </c>
      <c r="M778" s="14" t="n">
        <f aca="false">IF(H778="SC",0.2,"")</f>
        <v>0.2</v>
      </c>
      <c r="N778" s="15" t="str">
        <f aca="false">IF(H778="???",0.2,"")</f>
        <v/>
      </c>
      <c r="O778" s="40" t="s">
        <v>22</v>
      </c>
      <c r="P778" s="17" t="str">
        <f aca="false">IF(SUM(Q778:AI778)&gt;0,"",IF(SUM(Q778:AI778)=0,IF(O778&gt;0,1,"")))</f>
        <v/>
      </c>
      <c r="Q778" s="16" t="n">
        <f aca="false">IF(O778="🐭 Mouse",2,"")</f>
        <v>2</v>
      </c>
      <c r="R778" s="16" t="str">
        <f aca="false">IF(O778="🕊 Pigeon",7,"")</f>
        <v/>
      </c>
      <c r="S778" s="16" t="str">
        <f aca="false">IF(O778="🐇 Rabbit",6,"")</f>
        <v/>
      </c>
      <c r="T778" s="16" t="str">
        <f aca="false">IF(O778="🍼 Mammal",16,"")</f>
        <v/>
      </c>
      <c r="U778" s="16" t="str">
        <f aca="false">IF(O778="🐀 Rat",1,"")</f>
        <v/>
      </c>
      <c r="V778" s="16" t="str">
        <f aca="false">IF(O778="🐕 Dog",3,"")</f>
        <v/>
      </c>
      <c r="W778" s="16" t="str">
        <f aca="false">IF(O778="🐹 Guinea Pig",8,"")</f>
        <v/>
      </c>
      <c r="X778" s="16" t="str">
        <f aca="false">IF(O778="🐔 Chicken",9,"")</f>
        <v/>
      </c>
      <c r="Y778" s="16" t="str">
        <f aca="false">IF(O778="🐵 Monkey",5,"")</f>
        <v/>
      </c>
      <c r="Z778" s="16" t="str">
        <f aca="false">IF(O778="🐸 Frog",10,"")</f>
        <v/>
      </c>
      <c r="AA778" s="16" t="str">
        <f aca="false">IF(O778="🐈 Cat",4,"")</f>
        <v/>
      </c>
      <c r="AB778" s="16" t="str">
        <f aca="false">IF(O778="Gecko",15,"")</f>
        <v/>
      </c>
      <c r="AC778" s="16" t="str">
        <f aca="false">IF(O778="Skink",14,"")</f>
        <v/>
      </c>
      <c r="AD778" s="16" t="str">
        <f aca="false">IF(O778="🐄 Cattle",17,"")</f>
        <v/>
      </c>
      <c r="AE778" s="16" t="str">
        <f aca="false">IF(O778="🐷 Pig",19,"")</f>
        <v/>
      </c>
      <c r="AF778" s="16" t="str">
        <f aca="false">IF(O778="Squirrel",11,"")</f>
        <v/>
      </c>
      <c r="AG778" s="16" t="str">
        <f aca="false">IF(O778="🐝 Honey Bee",20,"")</f>
        <v/>
      </c>
      <c r="AH778" s="16" t="str">
        <f aca="false">IF(O778="🦆 Duck",12,"")</f>
        <v/>
      </c>
      <c r="AI778" s="16" t="str">
        <f aca="false">IF(O778="🐦 Bird",13,"")</f>
        <v/>
      </c>
      <c r="AJ778" s="41" t="s">
        <v>829</v>
      </c>
      <c r="AK778" s="40" t="s">
        <v>837</v>
      </c>
      <c r="AL778" s="42" t="s">
        <v>838</v>
      </c>
      <c r="AM778" s="40" t="s">
        <v>51</v>
      </c>
      <c r="AN778" s="40"/>
    </row>
    <row r="779" customFormat="false" ht="30" hidden="false" customHeight="true" outlineLevel="0" collapsed="false">
      <c r="A779" s="38" t="s">
        <v>832</v>
      </c>
      <c r="B779" s="38" t="n">
        <v>78</v>
      </c>
      <c r="C779" s="32" t="n">
        <f aca="false">B779+IF(H779="IV",-0.2,IF(H779="IP",-0.1,IF(H779="IM",0.1,IF(H779="SC",0.2,IF(H779="IC (cerebral)",-0.3,0)))))</f>
        <v>77.9</v>
      </c>
      <c r="D779" s="33" t="n">
        <f aca="false">VALUE(MID(AJ779,1,FIND(" ",AJ779)))</f>
        <v>6.2</v>
      </c>
      <c r="E779" s="34" t="n">
        <f aca="false">IF(G779="LD50 (median)",1,IF(G779="LDLo (lowest)",0,IF(G779="LD",-1,"")))</f>
        <v>1</v>
      </c>
      <c r="F779" s="34" t="n">
        <f aca="false">IF(O779="🐀 Rat",1,IF(O779="🐭 Mouse",2,IF(O779="🐕 Dog",3,IF(O779="🐵 Monkey",5,IF(O779="🐈 Cat",4,IF(O779="🐇 Rabbit",6,IF(O779="🕊 Pigeon",7,IF(O779="🐹 Guinea Pig",8,IF(O779="🐔 Chicken",9,IF(O779="🐸 Frog",10,IF(O779="🍼 Mammal",10,0)))))))))))</f>
        <v>2</v>
      </c>
      <c r="G779" s="39" t="s">
        <v>47</v>
      </c>
      <c r="H779" s="39" t="s">
        <v>16</v>
      </c>
      <c r="I779" s="14" t="str">
        <f aca="false">IF(H779="IC",-0.3,"")</f>
        <v/>
      </c>
      <c r="J779" s="14" t="str">
        <f aca="false">IF(H779="IV",-0.2,"")</f>
        <v/>
      </c>
      <c r="K779" s="14" t="n">
        <f aca="false">IF(H779="IP",-0.1,"")</f>
        <v>-0.1</v>
      </c>
      <c r="L779" s="14" t="str">
        <f aca="false">IF(H779="IM",0.1,"")</f>
        <v/>
      </c>
      <c r="M779" s="14" t="str">
        <f aca="false">IF(H779="SC",0.2,"")</f>
        <v/>
      </c>
      <c r="N779" s="15" t="str">
        <f aca="false">IF(H779="???",0.2,"")</f>
        <v/>
      </c>
      <c r="O779" s="40" t="s">
        <v>22</v>
      </c>
      <c r="P779" s="17" t="str">
        <f aca="false">IF(SUM(Q779:AI779)&gt;0,"",IF(SUM(Q779:AI779)=0,IF(O779&gt;0,1,"")))</f>
        <v/>
      </c>
      <c r="Q779" s="16" t="n">
        <f aca="false">IF(O779="🐭 Mouse",2,"")</f>
        <v>2</v>
      </c>
      <c r="R779" s="16" t="str">
        <f aca="false">IF(O779="🕊 Pigeon",7,"")</f>
        <v/>
      </c>
      <c r="S779" s="16" t="str">
        <f aca="false">IF(O779="🐇 Rabbit",6,"")</f>
        <v/>
      </c>
      <c r="T779" s="16" t="str">
        <f aca="false">IF(O779="🍼 Mammal",16,"")</f>
        <v/>
      </c>
      <c r="U779" s="16" t="str">
        <f aca="false">IF(O779="🐀 Rat",1,"")</f>
        <v/>
      </c>
      <c r="V779" s="16" t="str">
        <f aca="false">IF(O779="🐕 Dog",3,"")</f>
        <v/>
      </c>
      <c r="W779" s="16" t="str">
        <f aca="false">IF(O779="🐹 Guinea Pig",8,"")</f>
        <v/>
      </c>
      <c r="X779" s="16" t="str">
        <f aca="false">IF(O779="🐔 Chicken",9,"")</f>
        <v/>
      </c>
      <c r="Y779" s="16" t="str">
        <f aca="false">IF(O779="🐵 Monkey",5,"")</f>
        <v/>
      </c>
      <c r="Z779" s="16" t="str">
        <f aca="false">IF(O779="🐸 Frog",10,"")</f>
        <v/>
      </c>
      <c r="AA779" s="16" t="str">
        <f aca="false">IF(O779="🐈 Cat",4,"")</f>
        <v/>
      </c>
      <c r="AB779" s="16" t="str">
        <f aca="false">IF(O779="Gecko",15,"")</f>
        <v/>
      </c>
      <c r="AC779" s="16" t="str">
        <f aca="false">IF(O779="Skink",14,"")</f>
        <v/>
      </c>
      <c r="AD779" s="16" t="str">
        <f aca="false">IF(O779="🐄 Cattle",17,"")</f>
        <v/>
      </c>
      <c r="AE779" s="16" t="str">
        <f aca="false">IF(O779="🐷 Pig",19,"")</f>
        <v/>
      </c>
      <c r="AF779" s="16" t="str">
        <f aca="false">IF(O779="Squirrel",11,"")</f>
        <v/>
      </c>
      <c r="AG779" s="16" t="str">
        <f aca="false">IF(O779="🐝 Honey Bee",20,"")</f>
        <v/>
      </c>
      <c r="AH779" s="16" t="str">
        <f aca="false">IF(O779="🦆 Duck",12,"")</f>
        <v/>
      </c>
      <c r="AI779" s="16" t="str">
        <f aca="false">IF(O779="🐦 Bird",13,"")</f>
        <v/>
      </c>
      <c r="AJ779" s="41" t="s">
        <v>841</v>
      </c>
      <c r="AK779" s="40" t="s">
        <v>837</v>
      </c>
      <c r="AL779" s="42" t="s">
        <v>838</v>
      </c>
      <c r="AM779" s="40" t="s">
        <v>51</v>
      </c>
      <c r="AN779" s="40"/>
    </row>
    <row r="780" customFormat="false" ht="30" hidden="false" customHeight="true" outlineLevel="0" collapsed="false">
      <c r="A780" s="38" t="s">
        <v>832</v>
      </c>
      <c r="B780" s="38" t="n">
        <v>78</v>
      </c>
      <c r="C780" s="32" t="n">
        <f aca="false">B780+IF(H780="IV",-0.2,IF(H780="IP",-0.1,IF(H780="IM",0.1,IF(H780="SC",0.2,IF(H780="IC (cerebral)",-0.3,0)))))</f>
        <v>77.9</v>
      </c>
      <c r="D780" s="33" t="n">
        <f aca="false">VALUE(MID(AJ780,1,FIND(" ",AJ780)))</f>
        <v>8.07</v>
      </c>
      <c r="E780" s="34" t="n">
        <f aca="false">IF(G780="LD50 (median)",1,IF(G780="LDLo (lowest)",0,IF(G780="LD",-1,"")))</f>
        <v>1</v>
      </c>
      <c r="F780" s="34" t="n">
        <f aca="false">IF(O780="🐀 Rat",1,IF(O780="🐭 Mouse",2,IF(O780="🐕 Dog",3,IF(O780="🐵 Monkey",5,IF(O780="🐈 Cat",4,IF(O780="🐇 Rabbit",6,IF(O780="🕊 Pigeon",7,IF(O780="🐹 Guinea Pig",8,IF(O780="🐔 Chicken",9,IF(O780="🐸 Frog",10,IF(O780="🍼 Mammal",10,0)))))))))))</f>
        <v>2</v>
      </c>
      <c r="G780" s="39" t="s">
        <v>47</v>
      </c>
      <c r="H780" s="39" t="s">
        <v>16</v>
      </c>
      <c r="I780" s="14" t="str">
        <f aca="false">IF(H780="IC",-0.3,"")</f>
        <v/>
      </c>
      <c r="J780" s="14" t="str">
        <f aca="false">IF(H780="IV",-0.2,"")</f>
        <v/>
      </c>
      <c r="K780" s="14" t="n">
        <f aca="false">IF(H780="IP",-0.1,"")</f>
        <v>-0.1</v>
      </c>
      <c r="L780" s="14" t="str">
        <f aca="false">IF(H780="IM",0.1,"")</f>
        <v/>
      </c>
      <c r="M780" s="14" t="str">
        <f aca="false">IF(H780="SC",0.2,"")</f>
        <v/>
      </c>
      <c r="N780" s="15" t="str">
        <f aca="false">IF(H780="???",0.2,"")</f>
        <v/>
      </c>
      <c r="O780" s="40" t="s">
        <v>22</v>
      </c>
      <c r="P780" s="17" t="str">
        <f aca="false">IF(SUM(Q780:AI780)&gt;0,"",IF(SUM(Q780:AI780)=0,IF(O780&gt;0,1,"")))</f>
        <v/>
      </c>
      <c r="Q780" s="16" t="n">
        <f aca="false">IF(O780="🐭 Mouse",2,"")</f>
        <v>2</v>
      </c>
      <c r="R780" s="16" t="str">
        <f aca="false">IF(O780="🕊 Pigeon",7,"")</f>
        <v/>
      </c>
      <c r="S780" s="16" t="str">
        <f aca="false">IF(O780="🐇 Rabbit",6,"")</f>
        <v/>
      </c>
      <c r="T780" s="16" t="str">
        <f aca="false">IF(O780="🍼 Mammal",16,"")</f>
        <v/>
      </c>
      <c r="U780" s="16" t="str">
        <f aca="false">IF(O780="🐀 Rat",1,"")</f>
        <v/>
      </c>
      <c r="V780" s="16" t="str">
        <f aca="false">IF(O780="🐕 Dog",3,"")</f>
        <v/>
      </c>
      <c r="W780" s="16" t="str">
        <f aca="false">IF(O780="🐹 Guinea Pig",8,"")</f>
        <v/>
      </c>
      <c r="X780" s="16" t="str">
        <f aca="false">IF(O780="🐔 Chicken",9,"")</f>
        <v/>
      </c>
      <c r="Y780" s="16" t="str">
        <f aca="false">IF(O780="🐵 Monkey",5,"")</f>
        <v/>
      </c>
      <c r="Z780" s="16" t="str">
        <f aca="false">IF(O780="🐸 Frog",10,"")</f>
        <v/>
      </c>
      <c r="AA780" s="16" t="str">
        <f aca="false">IF(O780="🐈 Cat",4,"")</f>
        <v/>
      </c>
      <c r="AB780" s="16" t="str">
        <f aca="false">IF(O780="Gecko",15,"")</f>
        <v/>
      </c>
      <c r="AC780" s="16" t="str">
        <f aca="false">IF(O780="Skink",14,"")</f>
        <v/>
      </c>
      <c r="AD780" s="16" t="str">
        <f aca="false">IF(O780="🐄 Cattle",17,"")</f>
        <v/>
      </c>
      <c r="AE780" s="16" t="str">
        <f aca="false">IF(O780="🐷 Pig",19,"")</f>
        <v/>
      </c>
      <c r="AF780" s="16" t="str">
        <f aca="false">IF(O780="Squirrel",11,"")</f>
        <v/>
      </c>
      <c r="AG780" s="16" t="str">
        <f aca="false">IF(O780="🐝 Honey Bee",20,"")</f>
        <v/>
      </c>
      <c r="AH780" s="16" t="str">
        <f aca="false">IF(O780="🦆 Duck",12,"")</f>
        <v/>
      </c>
      <c r="AI780" s="16" t="str">
        <f aca="false">IF(O780="🐦 Bird",13,"")</f>
        <v/>
      </c>
      <c r="AJ780" s="41" t="s">
        <v>842</v>
      </c>
      <c r="AK780" s="40" t="s">
        <v>78</v>
      </c>
      <c r="AL780" s="42" t="s">
        <v>50</v>
      </c>
      <c r="AM780" s="40" t="s">
        <v>51</v>
      </c>
      <c r="AN780" s="40"/>
    </row>
    <row r="781" customFormat="false" ht="30" hidden="false" customHeight="true" outlineLevel="0" collapsed="false">
      <c r="A781" s="38" t="s">
        <v>832</v>
      </c>
      <c r="B781" s="38" t="n">
        <v>78</v>
      </c>
      <c r="C781" s="32" t="n">
        <f aca="false">B781+IF(H781="IV",-0.2,IF(H781="IP",-0.1,IF(H781="IM",0.1,IF(H781="SC",0.2,IF(H781="IC (cerebral)",-0.3,0)))))</f>
        <v>77.9</v>
      </c>
      <c r="D781" s="33" t="n">
        <f aca="false">VALUE(MID(AJ781,1,FIND(" ",AJ781)))</f>
        <v>20</v>
      </c>
      <c r="E781" s="34" t="n">
        <f aca="false">IF(G781="LD50 (median)",1,IF(G781="LDLo (lowest)",0,IF(G781="LD",-1,"")))</f>
        <v>0</v>
      </c>
      <c r="F781" s="34" t="n">
        <f aca="false">IF(O781="🐀 Rat",1,IF(O781="🐭 Mouse",2,IF(O781="🐕 Dog",3,IF(O781="🐵 Monkey",5,IF(O781="🐈 Cat",4,IF(O781="🐇 Rabbit",6,IF(O781="🕊 Pigeon",7,IF(O781="🐹 Guinea Pig",8,IF(O781="🐔 Chicken",9,IF(O781="🐸 Frog",10,IF(O781="🍼 Mammal",10,0)))))))))))</f>
        <v>2</v>
      </c>
      <c r="G781" s="39" t="s">
        <v>53</v>
      </c>
      <c r="H781" s="39" t="s">
        <v>16</v>
      </c>
      <c r="I781" s="14" t="str">
        <f aca="false">IF(H781="IC",-0.3,"")</f>
        <v/>
      </c>
      <c r="J781" s="14" t="str">
        <f aca="false">IF(H781="IV",-0.2,"")</f>
        <v/>
      </c>
      <c r="K781" s="14" t="n">
        <f aca="false">IF(H781="IP",-0.1,"")</f>
        <v>-0.1</v>
      </c>
      <c r="L781" s="14" t="str">
        <f aca="false">IF(H781="IM",0.1,"")</f>
        <v/>
      </c>
      <c r="M781" s="14" t="str">
        <f aca="false">IF(H781="SC",0.2,"")</f>
        <v/>
      </c>
      <c r="N781" s="15" t="str">
        <f aca="false">IF(H781="???",0.2,"")</f>
        <v/>
      </c>
      <c r="O781" s="40" t="s">
        <v>22</v>
      </c>
      <c r="P781" s="17" t="str">
        <f aca="false">IF(SUM(Q781:AI781)&gt;0,"",IF(SUM(Q781:AI781)=0,IF(O781&gt;0,1,"")))</f>
        <v/>
      </c>
      <c r="Q781" s="16" t="n">
        <f aca="false">IF(O781="🐭 Mouse",2,"")</f>
        <v>2</v>
      </c>
      <c r="R781" s="16" t="str">
        <f aca="false">IF(O781="🕊 Pigeon",7,"")</f>
        <v/>
      </c>
      <c r="S781" s="16" t="str">
        <f aca="false">IF(O781="🐇 Rabbit",6,"")</f>
        <v/>
      </c>
      <c r="T781" s="16" t="str">
        <f aca="false">IF(O781="🍼 Mammal",16,"")</f>
        <v/>
      </c>
      <c r="U781" s="16" t="str">
        <f aca="false">IF(O781="🐀 Rat",1,"")</f>
        <v/>
      </c>
      <c r="V781" s="16" t="str">
        <f aca="false">IF(O781="🐕 Dog",3,"")</f>
        <v/>
      </c>
      <c r="W781" s="16" t="str">
        <f aca="false">IF(O781="🐹 Guinea Pig",8,"")</f>
        <v/>
      </c>
      <c r="X781" s="16" t="str">
        <f aca="false">IF(O781="🐔 Chicken",9,"")</f>
        <v/>
      </c>
      <c r="Y781" s="16" t="str">
        <f aca="false">IF(O781="🐵 Monkey",5,"")</f>
        <v/>
      </c>
      <c r="Z781" s="16" t="str">
        <f aca="false">IF(O781="🐸 Frog",10,"")</f>
        <v/>
      </c>
      <c r="AA781" s="16" t="str">
        <f aca="false">IF(O781="🐈 Cat",4,"")</f>
        <v/>
      </c>
      <c r="AB781" s="16" t="str">
        <f aca="false">IF(O781="Gecko",15,"")</f>
        <v/>
      </c>
      <c r="AC781" s="16" t="str">
        <f aca="false">IF(O781="Skink",14,"")</f>
        <v/>
      </c>
      <c r="AD781" s="16" t="str">
        <f aca="false">IF(O781="🐄 Cattle",17,"")</f>
        <v/>
      </c>
      <c r="AE781" s="16" t="str">
        <f aca="false">IF(O781="🐷 Pig",19,"")</f>
        <v/>
      </c>
      <c r="AF781" s="16" t="str">
        <f aca="false">IF(O781="Squirrel",11,"")</f>
        <v/>
      </c>
      <c r="AG781" s="16" t="str">
        <f aca="false">IF(O781="🐝 Honey Bee",20,"")</f>
        <v/>
      </c>
      <c r="AH781" s="16" t="str">
        <f aca="false">IF(O781="🦆 Duck",12,"")</f>
        <v/>
      </c>
      <c r="AI781" s="16" t="str">
        <f aca="false">IF(O781="🐦 Bird",13,"")</f>
        <v/>
      </c>
      <c r="AJ781" s="41" t="s">
        <v>843</v>
      </c>
      <c r="AK781" s="40" t="s">
        <v>844</v>
      </c>
      <c r="AL781" s="42" t="s">
        <v>50</v>
      </c>
      <c r="AM781" s="40" t="s">
        <v>51</v>
      </c>
      <c r="AN781" s="40"/>
    </row>
    <row r="782" customFormat="false" ht="30" hidden="false" customHeight="true" outlineLevel="0" collapsed="false">
      <c r="A782" s="38" t="s">
        <v>832</v>
      </c>
      <c r="B782" s="38" t="n">
        <v>78</v>
      </c>
      <c r="C782" s="32" t="n">
        <f aca="false">B782+IF(H782="IV",-0.2,IF(H782="IP",-0.1,IF(H782="IM",0.1,IF(H782="SC",0.2,IF(H782="IC (cerebral)",-0.3,0)))))</f>
        <v>78.2</v>
      </c>
      <c r="D782" s="33" t="n">
        <f aca="false">VALUE(MID(AJ782,1,FIND(" ",AJ782)))</f>
        <v>36.91</v>
      </c>
      <c r="E782" s="34" t="n">
        <f aca="false">IF(G782="LD50 (median)",1,IF(G782="LDLo (lowest)",0,IF(G782="LD",-1,"")))</f>
        <v>1</v>
      </c>
      <c r="F782" s="34" t="n">
        <f aca="false">IF(O782="🐀 Rat",1,IF(O782="🐭 Mouse",2,IF(O782="🐕 Dog",3,IF(O782="🐵 Monkey",5,IF(O782="🐈 Cat",4,IF(O782="🐇 Rabbit",6,IF(O782="🕊 Pigeon",7,IF(O782="🐹 Guinea Pig",8,IF(O782="🐔 Chicken",9,IF(O782="🐸 Frog",10,IF(O782="🍼 Mammal",10,0)))))))))))</f>
        <v>2</v>
      </c>
      <c r="G782" s="39" t="s">
        <v>47</v>
      </c>
      <c r="H782" s="39" t="s">
        <v>18</v>
      </c>
      <c r="I782" s="14" t="str">
        <f aca="false">IF(H782="IC",-0.3,"")</f>
        <v/>
      </c>
      <c r="J782" s="14" t="str">
        <f aca="false">IF(H782="IV",-0.2,"")</f>
        <v/>
      </c>
      <c r="K782" s="14" t="str">
        <f aca="false">IF(H782="IP",-0.1,"")</f>
        <v/>
      </c>
      <c r="L782" s="14" t="str">
        <f aca="false">IF(H782="IM",0.1,"")</f>
        <v/>
      </c>
      <c r="M782" s="14" t="n">
        <f aca="false">IF(H782="SC",0.2,"")</f>
        <v>0.2</v>
      </c>
      <c r="N782" s="15" t="str">
        <f aca="false">IF(H782="???",0.2,"")</f>
        <v/>
      </c>
      <c r="O782" s="40" t="s">
        <v>22</v>
      </c>
      <c r="P782" s="17" t="str">
        <f aca="false">IF(SUM(Q782:AI782)&gt;0,"",IF(SUM(Q782:AI782)=0,IF(O782&gt;0,1,"")))</f>
        <v/>
      </c>
      <c r="Q782" s="16" t="n">
        <f aca="false">IF(O782="🐭 Mouse",2,"")</f>
        <v>2</v>
      </c>
      <c r="R782" s="16" t="str">
        <f aca="false">IF(O782="🕊 Pigeon",7,"")</f>
        <v/>
      </c>
      <c r="S782" s="16" t="str">
        <f aca="false">IF(O782="🐇 Rabbit",6,"")</f>
        <v/>
      </c>
      <c r="T782" s="16" t="str">
        <f aca="false">IF(O782="🍼 Mammal",16,"")</f>
        <v/>
      </c>
      <c r="U782" s="16" t="str">
        <f aca="false">IF(O782="🐀 Rat",1,"")</f>
        <v/>
      </c>
      <c r="V782" s="16" t="str">
        <f aca="false">IF(O782="🐕 Dog",3,"")</f>
        <v/>
      </c>
      <c r="W782" s="16" t="str">
        <f aca="false">IF(O782="🐹 Guinea Pig",8,"")</f>
        <v/>
      </c>
      <c r="X782" s="16" t="str">
        <f aca="false">IF(O782="🐔 Chicken",9,"")</f>
        <v/>
      </c>
      <c r="Y782" s="16" t="str">
        <f aca="false">IF(O782="🐵 Monkey",5,"")</f>
        <v/>
      </c>
      <c r="Z782" s="16" t="str">
        <f aca="false">IF(O782="🐸 Frog",10,"")</f>
        <v/>
      </c>
      <c r="AA782" s="16" t="str">
        <f aca="false">IF(O782="🐈 Cat",4,"")</f>
        <v/>
      </c>
      <c r="AB782" s="16" t="str">
        <f aca="false">IF(O782="Gecko",15,"")</f>
        <v/>
      </c>
      <c r="AC782" s="16" t="str">
        <f aca="false">IF(O782="Skink",14,"")</f>
        <v/>
      </c>
      <c r="AD782" s="16" t="str">
        <f aca="false">IF(O782="🐄 Cattle",17,"")</f>
        <v/>
      </c>
      <c r="AE782" s="16" t="str">
        <f aca="false">IF(O782="🐷 Pig",19,"")</f>
        <v/>
      </c>
      <c r="AF782" s="16" t="str">
        <f aca="false">IF(O782="Squirrel",11,"")</f>
        <v/>
      </c>
      <c r="AG782" s="16" t="str">
        <f aca="false">IF(O782="🐝 Honey Bee",20,"")</f>
        <v/>
      </c>
      <c r="AH782" s="16" t="str">
        <f aca="false">IF(O782="🦆 Duck",12,"")</f>
        <v/>
      </c>
      <c r="AI782" s="16" t="str">
        <f aca="false">IF(O782="🐦 Bird",13,"")</f>
        <v/>
      </c>
      <c r="AJ782" s="41" t="s">
        <v>845</v>
      </c>
      <c r="AK782" s="40" t="s">
        <v>294</v>
      </c>
      <c r="AL782" s="42" t="s">
        <v>50</v>
      </c>
      <c r="AM782" s="40" t="s">
        <v>51</v>
      </c>
      <c r="AN782" s="40"/>
    </row>
    <row r="783" customFormat="false" ht="15.75" hidden="false" customHeight="false" outlineLevel="0" collapsed="false">
      <c r="C783" s="32"/>
      <c r="D783" s="33"/>
      <c r="E783" s="34"/>
      <c r="F783" s="34"/>
      <c r="G783" s="0"/>
      <c r="H783" s="0"/>
      <c r="I783" s="14" t="str">
        <f aca="false">IF(H783="IC",-0.3,"")</f>
        <v/>
      </c>
      <c r="J783" s="14" t="str">
        <f aca="false">IF(H783="IV",-0.2,"")</f>
        <v/>
      </c>
      <c r="K783" s="14" t="str">
        <f aca="false">IF(H783="IP",-0.1,"")</f>
        <v/>
      </c>
      <c r="L783" s="14" t="str">
        <f aca="false">IF(H783="IM",0.1,"")</f>
        <v/>
      </c>
      <c r="M783" s="14" t="str">
        <f aca="false">IF(H783="SC",0.2,"")</f>
        <v/>
      </c>
      <c r="N783" s="15" t="str">
        <f aca="false">IF(H783="???",0.2,"")</f>
        <v/>
      </c>
      <c r="O783" s="0"/>
      <c r="P783" s="17" t="str">
        <f aca="false">IF(SUM(Q783:AI783)&gt;0,"",IF(SUM(Q783:AI783)=0,IF(O783&gt;0,1,"")))</f>
        <v/>
      </c>
      <c r="Q783" s="16" t="str">
        <f aca="false">IF(O783="🐭 Mouse",2,"")</f>
        <v/>
      </c>
      <c r="R783" s="16" t="str">
        <f aca="false">IF(O783="🕊 Pigeon",7,"")</f>
        <v/>
      </c>
      <c r="S783" s="16" t="str">
        <f aca="false">IF(O783="🐇 Rabbit",6,"")</f>
        <v/>
      </c>
      <c r="T783" s="16" t="str">
        <f aca="false">IF(O783="🍼 Mammal",16,"")</f>
        <v/>
      </c>
      <c r="U783" s="16" t="str">
        <f aca="false">IF(O783="🐀 Rat",1,"")</f>
        <v/>
      </c>
      <c r="V783" s="16" t="str">
        <f aca="false">IF(O783="🐕 Dog",3,"")</f>
        <v/>
      </c>
      <c r="W783" s="16" t="str">
        <f aca="false">IF(O783="🐹 Guinea Pig",8,"")</f>
        <v/>
      </c>
      <c r="X783" s="16" t="str">
        <f aca="false">IF(O783="🐔 Chicken",9,"")</f>
        <v/>
      </c>
      <c r="Y783" s="16" t="str">
        <f aca="false">IF(O783="🐵 Monkey",5,"")</f>
        <v/>
      </c>
      <c r="Z783" s="16" t="str">
        <f aca="false">IF(O783="🐸 Frog",10,"")</f>
        <v/>
      </c>
      <c r="AA783" s="16" t="str">
        <f aca="false">IF(O783="🐈 Cat",4,"")</f>
        <v/>
      </c>
      <c r="AB783" s="16" t="str">
        <f aca="false">IF(O783="Gecko",15,"")</f>
        <v/>
      </c>
      <c r="AC783" s="16" t="str">
        <f aca="false">IF(O783="Skink",14,"")</f>
        <v/>
      </c>
      <c r="AD783" s="16" t="str">
        <f aca="false">IF(O783="🐄 Cattle",17,"")</f>
        <v/>
      </c>
      <c r="AE783" s="16" t="str">
        <f aca="false">IF(O783="🐷 Pig",19,"")</f>
        <v/>
      </c>
      <c r="AF783" s="16" t="str">
        <f aca="false">IF(O783="Squirrel",11,"")</f>
        <v/>
      </c>
      <c r="AG783" s="16" t="str">
        <f aca="false">IF(O783="🐝 Honey Bee",20,"")</f>
        <v/>
      </c>
      <c r="AH783" s="16" t="str">
        <f aca="false">IF(O783="🦆 Duck",12,"")</f>
        <v/>
      </c>
      <c r="AI783" s="16" t="str">
        <f aca="false">IF(O783="🐦 Bird",13,"")</f>
        <v/>
      </c>
      <c r="AJ783" s="0"/>
      <c r="AK783" s="0"/>
      <c r="AL783" s="0"/>
      <c r="AM783" s="0"/>
      <c r="AN783" s="0"/>
    </row>
    <row r="784" customFormat="false" ht="30.75" hidden="false" customHeight="false" outlineLevel="0" collapsed="false">
      <c r="A784" s="38" t="s">
        <v>846</v>
      </c>
      <c r="B784" s="38" t="n">
        <v>79</v>
      </c>
      <c r="C784" s="32" t="n">
        <f aca="false">B784+IF(H784="IV",-0.2,IF(H784="IP",-0.1,IF(H784="IM",0.1,IF(H784="SC",0.2,IF(H784="IC (cerebral)",-0.3,0)))))</f>
        <v>79</v>
      </c>
      <c r="D784" s="33" t="n">
        <f aca="false">VALUE(MID(AJ784,1,FIND(" ",AJ784)))</f>
        <v>0.285</v>
      </c>
      <c r="E784" s="34" t="n">
        <f aca="false">IF(G784="LD50 (median)",1,IF(G784="LDLo (lowest)",0,IF(G784="LD",-1,"")))</f>
        <v>1</v>
      </c>
      <c r="F784" s="34" t="n">
        <f aca="false">IF(O784="🐀 Rat",1,IF(O784="🐭 Mouse",2,IF(O784="🐕 Dog",3,IF(O784="🐵 Monkey",5,IF(O784="🐈 Cat",4,IF(O784="🐇 Rabbit",6,IF(O784="🕊 Pigeon",7,IF(O784="🐹 Guinea Pig",8,IF(O784="🐔 Chicken",9,IF(O784="🐸 Frog",10,IF(O784="🍼 Mammal",10,0)))))))))))</f>
        <v>2</v>
      </c>
      <c r="G784" s="39" t="s">
        <v>47</v>
      </c>
      <c r="H784" s="39" t="s">
        <v>14</v>
      </c>
      <c r="I784" s="14" t="n">
        <f aca="false">IF(H784="IC",-0.3,"")</f>
        <v>-0.3</v>
      </c>
      <c r="J784" s="14" t="str">
        <f aca="false">IF(H784="IV",-0.2,"")</f>
        <v/>
      </c>
      <c r="K784" s="14" t="str">
        <f aca="false">IF(H784="IP",-0.1,"")</f>
        <v/>
      </c>
      <c r="L784" s="14" t="str">
        <f aca="false">IF(H784="IM",0.1,"")</f>
        <v/>
      </c>
      <c r="M784" s="14" t="str">
        <f aca="false">IF(H784="SC",0.2,"")</f>
        <v/>
      </c>
      <c r="N784" s="15" t="str">
        <f aca="false">IF(H784="???",0.2,"")</f>
        <v/>
      </c>
      <c r="O784" s="40" t="s">
        <v>22</v>
      </c>
      <c r="P784" s="17" t="str">
        <f aca="false">IF(SUM(Q784:AI784)&gt;0,"",IF(SUM(Q784:AI784)=0,IF(O784&gt;0,1,"")))</f>
        <v/>
      </c>
      <c r="Q784" s="16" t="n">
        <f aca="false">IF(O784="🐭 Mouse",2,"")</f>
        <v>2</v>
      </c>
      <c r="R784" s="16" t="str">
        <f aca="false">IF(O784="🕊 Pigeon",7,"")</f>
        <v/>
      </c>
      <c r="S784" s="16" t="str">
        <f aca="false">IF(O784="🐇 Rabbit",6,"")</f>
        <v/>
      </c>
      <c r="T784" s="16" t="str">
        <f aca="false">IF(O784="🍼 Mammal",16,"")</f>
        <v/>
      </c>
      <c r="U784" s="16" t="str">
        <f aca="false">IF(O784="🐀 Rat",1,"")</f>
        <v/>
      </c>
      <c r="V784" s="16" t="str">
        <f aca="false">IF(O784="🐕 Dog",3,"")</f>
        <v/>
      </c>
      <c r="W784" s="16" t="str">
        <f aca="false">IF(O784="🐹 Guinea Pig",8,"")</f>
        <v/>
      </c>
      <c r="X784" s="16" t="str">
        <f aca="false">IF(O784="🐔 Chicken",9,"")</f>
        <v/>
      </c>
      <c r="Y784" s="16" t="str">
        <f aca="false">IF(O784="🐵 Monkey",5,"")</f>
        <v/>
      </c>
      <c r="Z784" s="16" t="str">
        <f aca="false">IF(O784="🐸 Frog",10,"")</f>
        <v/>
      </c>
      <c r="AA784" s="16" t="str">
        <f aca="false">IF(O784="🐈 Cat",4,"")</f>
        <v/>
      </c>
      <c r="AB784" s="16" t="str">
        <f aca="false">IF(O784="Gecko",15,"")</f>
        <v/>
      </c>
      <c r="AC784" s="16" t="str">
        <f aca="false">IF(O784="Skink",14,"")</f>
        <v/>
      </c>
      <c r="AD784" s="16" t="str">
        <f aca="false">IF(O784="🐄 Cattle",17,"")</f>
        <v/>
      </c>
      <c r="AE784" s="16" t="str">
        <f aca="false">IF(O784="🐷 Pig",19,"")</f>
        <v/>
      </c>
      <c r="AF784" s="16" t="str">
        <f aca="false">IF(O784="Squirrel",11,"")</f>
        <v/>
      </c>
      <c r="AG784" s="16" t="str">
        <f aca="false">IF(O784="🐝 Honey Bee",20,"")</f>
        <v/>
      </c>
      <c r="AH784" s="16" t="str">
        <f aca="false">IF(O784="🦆 Duck",12,"")</f>
        <v/>
      </c>
      <c r="AI784" s="16" t="str">
        <f aca="false">IF(O784="🐦 Bird",13,"")</f>
        <v/>
      </c>
      <c r="AJ784" s="41" t="s">
        <v>847</v>
      </c>
      <c r="AK784" s="40" t="s">
        <v>78</v>
      </c>
      <c r="AL784" s="42" t="s">
        <v>50</v>
      </c>
      <c r="AM784" s="40" t="s">
        <v>51</v>
      </c>
      <c r="AN784" s="40"/>
    </row>
    <row r="785" customFormat="false" ht="30.75" hidden="false" customHeight="false" outlineLevel="0" collapsed="false">
      <c r="A785" s="38" t="s">
        <v>846</v>
      </c>
      <c r="B785" s="38" t="n">
        <v>79</v>
      </c>
      <c r="C785" s="32" t="n">
        <f aca="false">B785+IF(H785="IV",-0.2,IF(H785="IP",-0.1,IF(H785="IM",0.1,IF(H785="SC",0.2,IF(H785="IC (cerebral)",-0.3,0)))))</f>
        <v>78.8</v>
      </c>
      <c r="D785" s="33" t="n">
        <f aca="false">VALUE(MID(AJ785,1,FIND(" ",AJ785)))</f>
        <v>0.915</v>
      </c>
      <c r="E785" s="34" t="n">
        <f aca="false">IF(G785="LD50 (median)",1,IF(G785="LDLo (lowest)",0,IF(G785="LD",-1,"")))</f>
        <v>1</v>
      </c>
      <c r="F785" s="34" t="n">
        <f aca="false">IF(O785="🐀 Rat",1,IF(O785="🐭 Mouse",2,IF(O785="🐕 Dog",3,IF(O785="🐵 Monkey",5,IF(O785="🐈 Cat",4,IF(O785="🐇 Rabbit",6,IF(O785="🕊 Pigeon",7,IF(O785="🐹 Guinea Pig",8,IF(O785="🐔 Chicken",9,IF(O785="🐸 Frog",10,IF(O785="🍼 Mammal",10,0)))))))))))</f>
        <v>2</v>
      </c>
      <c r="G785" s="39" t="s">
        <v>47</v>
      </c>
      <c r="H785" s="39" t="s">
        <v>15</v>
      </c>
      <c r="I785" s="14" t="str">
        <f aca="false">IF(H785="IC",-0.3,"")</f>
        <v/>
      </c>
      <c r="J785" s="14" t="n">
        <f aca="false">IF(H785="IV",-0.2,"")</f>
        <v>-0.2</v>
      </c>
      <c r="K785" s="14" t="str">
        <f aca="false">IF(H785="IP",-0.1,"")</f>
        <v/>
      </c>
      <c r="L785" s="14" t="str">
        <f aca="false">IF(H785="IM",0.1,"")</f>
        <v/>
      </c>
      <c r="M785" s="14" t="str">
        <f aca="false">IF(H785="SC",0.2,"")</f>
        <v/>
      </c>
      <c r="N785" s="15" t="str">
        <f aca="false">IF(H785="???",0.2,"")</f>
        <v/>
      </c>
      <c r="O785" s="40" t="s">
        <v>22</v>
      </c>
      <c r="P785" s="17" t="str">
        <f aca="false">IF(SUM(Q785:AI785)&gt;0,"",IF(SUM(Q785:AI785)=0,IF(O785&gt;0,1,"")))</f>
        <v/>
      </c>
      <c r="Q785" s="16" t="n">
        <f aca="false">IF(O785="🐭 Mouse",2,"")</f>
        <v>2</v>
      </c>
      <c r="R785" s="16" t="str">
        <f aca="false">IF(O785="🕊 Pigeon",7,"")</f>
        <v/>
      </c>
      <c r="S785" s="16" t="str">
        <f aca="false">IF(O785="🐇 Rabbit",6,"")</f>
        <v/>
      </c>
      <c r="T785" s="16" t="str">
        <f aca="false">IF(O785="🍼 Mammal",16,"")</f>
        <v/>
      </c>
      <c r="U785" s="16" t="str">
        <f aca="false">IF(O785="🐀 Rat",1,"")</f>
        <v/>
      </c>
      <c r="V785" s="16" t="str">
        <f aca="false">IF(O785="🐕 Dog",3,"")</f>
        <v/>
      </c>
      <c r="W785" s="16" t="str">
        <f aca="false">IF(O785="🐹 Guinea Pig",8,"")</f>
        <v/>
      </c>
      <c r="X785" s="16" t="str">
        <f aca="false">IF(O785="🐔 Chicken",9,"")</f>
        <v/>
      </c>
      <c r="Y785" s="16" t="str">
        <f aca="false">IF(O785="🐵 Monkey",5,"")</f>
        <v/>
      </c>
      <c r="Z785" s="16" t="str">
        <f aca="false">IF(O785="🐸 Frog",10,"")</f>
        <v/>
      </c>
      <c r="AA785" s="16" t="str">
        <f aca="false">IF(O785="🐈 Cat",4,"")</f>
        <v/>
      </c>
      <c r="AB785" s="16" t="str">
        <f aca="false">IF(O785="Gecko",15,"")</f>
        <v/>
      </c>
      <c r="AC785" s="16" t="str">
        <f aca="false">IF(O785="Skink",14,"")</f>
        <v/>
      </c>
      <c r="AD785" s="16" t="str">
        <f aca="false">IF(O785="🐄 Cattle",17,"")</f>
        <v/>
      </c>
      <c r="AE785" s="16" t="str">
        <f aca="false">IF(O785="🐷 Pig",19,"")</f>
        <v/>
      </c>
      <c r="AF785" s="16" t="str">
        <f aca="false">IF(O785="Squirrel",11,"")</f>
        <v/>
      </c>
      <c r="AG785" s="16" t="str">
        <f aca="false">IF(O785="🐝 Honey Bee",20,"")</f>
        <v/>
      </c>
      <c r="AH785" s="16" t="str">
        <f aca="false">IF(O785="🦆 Duck",12,"")</f>
        <v/>
      </c>
      <c r="AI785" s="16" t="str">
        <f aca="false">IF(O785="🐦 Bird",13,"")</f>
        <v/>
      </c>
      <c r="AJ785" s="41" t="s">
        <v>848</v>
      </c>
      <c r="AK785" s="40" t="s">
        <v>78</v>
      </c>
      <c r="AL785" s="42" t="s">
        <v>50</v>
      </c>
      <c r="AM785" s="40" t="s">
        <v>51</v>
      </c>
      <c r="AN785" s="40"/>
    </row>
    <row r="786" customFormat="false" ht="30.75" hidden="false" customHeight="false" outlineLevel="0" collapsed="false">
      <c r="A786" s="38" t="s">
        <v>846</v>
      </c>
      <c r="B786" s="38" t="n">
        <v>79</v>
      </c>
      <c r="C786" s="32" t="n">
        <f aca="false">B786+IF(H786="IV",-0.2,IF(H786="IP",-0.1,IF(H786="IM",0.1,IF(H786="SC",0.2,IF(H786="IC (cerebral)",-0.3,0)))))</f>
        <v>78.9</v>
      </c>
      <c r="D786" s="33" t="n">
        <f aca="false">VALUE(MID(AJ786,1,FIND(" ",AJ786)))</f>
        <v>4.28</v>
      </c>
      <c r="E786" s="34" t="n">
        <f aca="false">IF(G786="LD50 (median)",1,IF(G786="LDLo (lowest)",0,IF(G786="LD",-1,"")))</f>
        <v>1</v>
      </c>
      <c r="F786" s="34" t="n">
        <f aca="false">IF(O786="🐀 Rat",1,IF(O786="🐭 Mouse",2,IF(O786="🐕 Dog",3,IF(O786="🐵 Monkey",5,IF(O786="🐈 Cat",4,IF(O786="🐇 Rabbit",6,IF(O786="🕊 Pigeon",7,IF(O786="🐹 Guinea Pig",8,IF(O786="🐔 Chicken",9,IF(O786="🐸 Frog",10,IF(O786="🍼 Mammal",10,0)))))))))))</f>
        <v>2</v>
      </c>
      <c r="G786" s="39" t="s">
        <v>47</v>
      </c>
      <c r="H786" s="39" t="s">
        <v>16</v>
      </c>
      <c r="I786" s="14" t="str">
        <f aca="false">IF(H786="IC",-0.3,"")</f>
        <v/>
      </c>
      <c r="J786" s="14" t="str">
        <f aca="false">IF(H786="IV",-0.2,"")</f>
        <v/>
      </c>
      <c r="K786" s="14" t="n">
        <f aca="false">IF(H786="IP",-0.1,"")</f>
        <v>-0.1</v>
      </c>
      <c r="L786" s="14" t="str">
        <f aca="false">IF(H786="IM",0.1,"")</f>
        <v/>
      </c>
      <c r="M786" s="14" t="str">
        <f aca="false">IF(H786="SC",0.2,"")</f>
        <v/>
      </c>
      <c r="N786" s="15" t="str">
        <f aca="false">IF(H786="???",0.2,"")</f>
        <v/>
      </c>
      <c r="O786" s="40" t="s">
        <v>22</v>
      </c>
      <c r="P786" s="17" t="str">
        <f aca="false">IF(SUM(Q786:AI786)&gt;0,"",IF(SUM(Q786:AI786)=0,IF(O786&gt;0,1,"")))</f>
        <v/>
      </c>
      <c r="Q786" s="16" t="n">
        <f aca="false">IF(O786="🐭 Mouse",2,"")</f>
        <v>2</v>
      </c>
      <c r="R786" s="16" t="str">
        <f aca="false">IF(O786="🕊 Pigeon",7,"")</f>
        <v/>
      </c>
      <c r="S786" s="16" t="str">
        <f aca="false">IF(O786="🐇 Rabbit",6,"")</f>
        <v/>
      </c>
      <c r="T786" s="16" t="str">
        <f aca="false">IF(O786="🍼 Mammal",16,"")</f>
        <v/>
      </c>
      <c r="U786" s="16" t="str">
        <f aca="false">IF(O786="🐀 Rat",1,"")</f>
        <v/>
      </c>
      <c r="V786" s="16" t="str">
        <f aca="false">IF(O786="🐕 Dog",3,"")</f>
        <v/>
      </c>
      <c r="W786" s="16" t="str">
        <f aca="false">IF(O786="🐹 Guinea Pig",8,"")</f>
        <v/>
      </c>
      <c r="X786" s="16" t="str">
        <f aca="false">IF(O786="🐔 Chicken",9,"")</f>
        <v/>
      </c>
      <c r="Y786" s="16" t="str">
        <f aca="false">IF(O786="🐵 Monkey",5,"")</f>
        <v/>
      </c>
      <c r="Z786" s="16" t="str">
        <f aca="false">IF(O786="🐸 Frog",10,"")</f>
        <v/>
      </c>
      <c r="AA786" s="16" t="str">
        <f aca="false">IF(O786="🐈 Cat",4,"")</f>
        <v/>
      </c>
      <c r="AB786" s="16" t="str">
        <f aca="false">IF(O786="Gecko",15,"")</f>
        <v/>
      </c>
      <c r="AC786" s="16" t="str">
        <f aca="false">IF(O786="Skink",14,"")</f>
        <v/>
      </c>
      <c r="AD786" s="16" t="str">
        <f aca="false">IF(O786="🐄 Cattle",17,"")</f>
        <v/>
      </c>
      <c r="AE786" s="16" t="str">
        <f aca="false">IF(O786="🐷 Pig",19,"")</f>
        <v/>
      </c>
      <c r="AF786" s="16" t="str">
        <f aca="false">IF(O786="Squirrel",11,"")</f>
        <v/>
      </c>
      <c r="AG786" s="16" t="str">
        <f aca="false">IF(O786="🐝 Honey Bee",20,"")</f>
        <v/>
      </c>
      <c r="AH786" s="16" t="str">
        <f aca="false">IF(O786="🦆 Duck",12,"")</f>
        <v/>
      </c>
      <c r="AI786" s="16" t="str">
        <f aca="false">IF(O786="🐦 Bird",13,"")</f>
        <v/>
      </c>
      <c r="AJ786" s="41" t="s">
        <v>849</v>
      </c>
      <c r="AK786" s="40" t="s">
        <v>78</v>
      </c>
      <c r="AL786" s="42" t="s">
        <v>50</v>
      </c>
      <c r="AM786" s="40" t="s">
        <v>51</v>
      </c>
      <c r="AN786" s="40"/>
    </row>
    <row r="787" customFormat="false" ht="15.75" hidden="false" customHeight="false" outlineLevel="0" collapsed="false">
      <c r="C787" s="32"/>
      <c r="D787" s="33"/>
      <c r="E787" s="34"/>
      <c r="F787" s="34"/>
      <c r="G787" s="0"/>
      <c r="H787" s="0"/>
      <c r="I787" s="14" t="str">
        <f aca="false">IF(H787="IC",-0.3,"")</f>
        <v/>
      </c>
      <c r="J787" s="14" t="str">
        <f aca="false">IF(H787="IV",-0.2,"")</f>
        <v/>
      </c>
      <c r="K787" s="14" t="str">
        <f aca="false">IF(H787="IP",-0.1,"")</f>
        <v/>
      </c>
      <c r="L787" s="14" t="str">
        <f aca="false">IF(H787="IM",0.1,"")</f>
        <v/>
      </c>
      <c r="M787" s="14" t="str">
        <f aca="false">IF(H787="SC",0.2,"")</f>
        <v/>
      </c>
      <c r="N787" s="15" t="str">
        <f aca="false">IF(H787="???",0.2,"")</f>
        <v/>
      </c>
      <c r="O787" s="0"/>
      <c r="P787" s="17" t="str">
        <f aca="false">IF(SUM(Q787:AI787)&gt;0,"",IF(SUM(Q787:AI787)=0,IF(O787&gt;0,1,"")))</f>
        <v/>
      </c>
      <c r="Q787" s="16" t="str">
        <f aca="false">IF(O787="🐭 Mouse",2,"")</f>
        <v/>
      </c>
      <c r="R787" s="16" t="str">
        <f aca="false">IF(O787="🕊 Pigeon",7,"")</f>
        <v/>
      </c>
      <c r="S787" s="16" t="str">
        <f aca="false">IF(O787="🐇 Rabbit",6,"")</f>
        <v/>
      </c>
      <c r="T787" s="16" t="str">
        <f aca="false">IF(O787="🍼 Mammal",16,"")</f>
        <v/>
      </c>
      <c r="U787" s="16" t="str">
        <f aca="false">IF(O787="🐀 Rat",1,"")</f>
        <v/>
      </c>
      <c r="V787" s="16" t="str">
        <f aca="false">IF(O787="🐕 Dog",3,"")</f>
        <v/>
      </c>
      <c r="W787" s="16" t="str">
        <f aca="false">IF(O787="🐹 Guinea Pig",8,"")</f>
        <v/>
      </c>
      <c r="X787" s="16" t="str">
        <f aca="false">IF(O787="🐔 Chicken",9,"")</f>
        <v/>
      </c>
      <c r="Y787" s="16" t="str">
        <f aca="false">IF(O787="🐵 Monkey",5,"")</f>
        <v/>
      </c>
      <c r="Z787" s="16" t="str">
        <f aca="false">IF(O787="🐸 Frog",10,"")</f>
        <v/>
      </c>
      <c r="AA787" s="16" t="str">
        <f aca="false">IF(O787="🐈 Cat",4,"")</f>
        <v/>
      </c>
      <c r="AB787" s="16" t="str">
        <f aca="false">IF(O787="Gecko",15,"")</f>
        <v/>
      </c>
      <c r="AC787" s="16" t="str">
        <f aca="false">IF(O787="Skink",14,"")</f>
        <v/>
      </c>
      <c r="AD787" s="16" t="str">
        <f aca="false">IF(O787="🐄 Cattle",17,"")</f>
        <v/>
      </c>
      <c r="AE787" s="16" t="str">
        <f aca="false">IF(O787="🐷 Pig",19,"")</f>
        <v/>
      </c>
      <c r="AF787" s="16" t="str">
        <f aca="false">IF(O787="Squirrel",11,"")</f>
        <v/>
      </c>
      <c r="AG787" s="16" t="str">
        <f aca="false">IF(O787="🐝 Honey Bee",20,"")</f>
        <v/>
      </c>
      <c r="AH787" s="16" t="str">
        <f aca="false">IF(O787="🦆 Duck",12,"")</f>
        <v/>
      </c>
      <c r="AI787" s="16" t="str">
        <f aca="false">IF(O787="🐦 Bird",13,"")</f>
        <v/>
      </c>
      <c r="AJ787" s="0"/>
      <c r="AK787" s="0"/>
      <c r="AL787" s="0"/>
      <c r="AM787" s="0"/>
      <c r="AN787" s="0"/>
    </row>
    <row r="788" customFormat="false" ht="15" hidden="false" customHeight="true" outlineLevel="0" collapsed="false">
      <c r="A788" s="38" t="s">
        <v>850</v>
      </c>
      <c r="B788" s="38" t="n">
        <v>80</v>
      </c>
      <c r="C788" s="32" t="n">
        <f aca="false">B788+IF(H788="IV",-0.2,IF(H788="IP",-0.1,IF(H788="IM",0.1,IF(H788="SC",0.2,IF(H788="IC (cerebral)",-0.3,0)))))</f>
        <v>79.8</v>
      </c>
      <c r="D788" s="33" t="n">
        <f aca="false">VALUE(MID(AJ788,1,FIND(" ",AJ788)))</f>
        <v>0.143</v>
      </c>
      <c r="E788" s="34" t="n">
        <f aca="false">IF(G788="LD50 (median)",1,IF(G788="LDLo (lowest)",0,IF(G788="LD",-1,"")))</f>
        <v>1</v>
      </c>
      <c r="F788" s="34" t="n">
        <f aca="false">IF(O788="🐀 Rat",1,IF(O788="🐭 Mouse",2,IF(O788="🐕 Dog",3,IF(O788="🐵 Monkey",5,IF(O788="🐈 Cat",4,IF(O788="🐇 Rabbit",6,IF(O788="🕊 Pigeon",7,IF(O788="🐹 Guinea Pig",8,IF(O788="🐔 Chicken",9,IF(O788="🐸 Frog",10,IF(O788="🍼 Mammal",10,0)))))))))))</f>
        <v>7</v>
      </c>
      <c r="G788" s="39" t="s">
        <v>47</v>
      </c>
      <c r="H788" s="39" t="s">
        <v>15</v>
      </c>
      <c r="I788" s="14" t="str">
        <f aca="false">IF(H788="IC",-0.3,"")</f>
        <v/>
      </c>
      <c r="J788" s="14" t="n">
        <f aca="false">IF(H788="IV",-0.2,"")</f>
        <v>-0.2</v>
      </c>
      <c r="K788" s="14" t="str">
        <f aca="false">IF(H788="IP",-0.1,"")</f>
        <v/>
      </c>
      <c r="L788" s="14" t="str">
        <f aca="false">IF(H788="IM",0.1,"")</f>
        <v/>
      </c>
      <c r="M788" s="14" t="str">
        <f aca="false">IF(H788="SC",0.2,"")</f>
        <v/>
      </c>
      <c r="N788" s="15" t="str">
        <f aca="false">IF(H788="???",0.2,"")</f>
        <v/>
      </c>
      <c r="O788" s="40" t="s">
        <v>23</v>
      </c>
      <c r="P788" s="17" t="str">
        <f aca="false">IF(SUM(Q788:AI788)&gt;0,"",IF(SUM(Q788:AI788)=0,IF(O788&gt;0,1,"")))</f>
        <v/>
      </c>
      <c r="Q788" s="16" t="str">
        <f aca="false">IF(O788="🐭 Mouse",2,"")</f>
        <v/>
      </c>
      <c r="R788" s="16" t="n">
        <f aca="false">IF(O788="🕊 Pigeon",7,"")</f>
        <v>7</v>
      </c>
      <c r="S788" s="16" t="str">
        <f aca="false">IF(O788="🐇 Rabbit",6,"")</f>
        <v/>
      </c>
      <c r="T788" s="16" t="str">
        <f aca="false">IF(O788="🍼 Mammal",16,"")</f>
        <v/>
      </c>
      <c r="U788" s="16" t="str">
        <f aca="false">IF(O788="🐀 Rat",1,"")</f>
        <v/>
      </c>
      <c r="V788" s="16" t="str">
        <f aca="false">IF(O788="🐕 Dog",3,"")</f>
        <v/>
      </c>
      <c r="W788" s="16" t="str">
        <f aca="false">IF(O788="🐹 Guinea Pig",8,"")</f>
        <v/>
      </c>
      <c r="X788" s="16" t="str">
        <f aca="false">IF(O788="🐔 Chicken",9,"")</f>
        <v/>
      </c>
      <c r="Y788" s="16" t="str">
        <f aca="false">IF(O788="🐵 Monkey",5,"")</f>
        <v/>
      </c>
      <c r="Z788" s="16" t="str">
        <f aca="false">IF(O788="🐸 Frog",10,"")</f>
        <v/>
      </c>
      <c r="AA788" s="16" t="str">
        <f aca="false">IF(O788="🐈 Cat",4,"")</f>
        <v/>
      </c>
      <c r="AB788" s="16" t="str">
        <f aca="false">IF(O788="Gecko",15,"")</f>
        <v/>
      </c>
      <c r="AC788" s="16" t="str">
        <f aca="false">IF(O788="Skink",14,"")</f>
        <v/>
      </c>
      <c r="AD788" s="16" t="str">
        <f aca="false">IF(O788="🐄 Cattle",17,"")</f>
        <v/>
      </c>
      <c r="AE788" s="16" t="str">
        <f aca="false">IF(O788="🐷 Pig",19,"")</f>
        <v/>
      </c>
      <c r="AF788" s="16" t="str">
        <f aca="false">IF(O788="Squirrel",11,"")</f>
        <v/>
      </c>
      <c r="AG788" s="16" t="str">
        <f aca="false">IF(O788="🐝 Honey Bee",20,"")</f>
        <v/>
      </c>
      <c r="AH788" s="16" t="str">
        <f aca="false">IF(O788="🦆 Duck",12,"")</f>
        <v/>
      </c>
      <c r="AI788" s="16" t="str">
        <f aca="false">IF(O788="🐦 Bird",13,"")</f>
        <v/>
      </c>
      <c r="AJ788" s="41" t="s">
        <v>487</v>
      </c>
      <c r="AK788" s="40" t="s">
        <v>160</v>
      </c>
      <c r="AL788" s="42" t="s">
        <v>50</v>
      </c>
      <c r="AM788" s="40" t="s">
        <v>51</v>
      </c>
      <c r="AN788" s="40"/>
    </row>
    <row r="789" customFormat="false" ht="15" hidden="false" customHeight="true" outlineLevel="0" collapsed="false">
      <c r="A789" s="38" t="s">
        <v>850</v>
      </c>
      <c r="B789" s="38" t="n">
        <v>80</v>
      </c>
      <c r="C789" s="32" t="n">
        <f aca="false">B789+IF(H789="IV",-0.2,IF(H789="IP",-0.1,IF(H789="IM",0.1,IF(H789="SC",0.2,IF(H789="IC (cerebral)",-0.3,0)))))</f>
        <v>79.8</v>
      </c>
      <c r="D789" s="33" t="n">
        <f aca="false">VALUE(MID(AJ789,1,FIND(" ",AJ789)))</f>
        <v>0.143</v>
      </c>
      <c r="E789" s="34" t="n">
        <f aca="false">IF(G789="LD50 (median)",1,IF(G789="LDLo (lowest)",0,IF(G789="LD",-1,"")))</f>
        <v>1</v>
      </c>
      <c r="F789" s="34" t="n">
        <f aca="false">IF(O789="🐀 Rat",1,IF(O789="🐭 Mouse",2,IF(O789="🐕 Dog",3,IF(O789="🐵 Monkey",5,IF(O789="🐈 Cat",4,IF(O789="🐇 Rabbit",6,IF(O789="🕊 Pigeon",7,IF(O789="🐹 Guinea Pig",8,IF(O789="🐔 Chicken",9,IF(O789="🐸 Frog",10,IF(O789="🍼 Mammal",10,0)))))))))))</f>
        <v>7</v>
      </c>
      <c r="G789" s="39" t="s">
        <v>47</v>
      </c>
      <c r="H789" s="39" t="s">
        <v>15</v>
      </c>
      <c r="I789" s="14" t="str">
        <f aca="false">IF(H789="IC",-0.3,"")</f>
        <v/>
      </c>
      <c r="J789" s="14" t="n">
        <f aca="false">IF(H789="IV",-0.2,"")</f>
        <v>-0.2</v>
      </c>
      <c r="K789" s="14" t="str">
        <f aca="false">IF(H789="IP",-0.1,"")</f>
        <v/>
      </c>
      <c r="L789" s="14" t="str">
        <f aca="false">IF(H789="IM",0.1,"")</f>
        <v/>
      </c>
      <c r="M789" s="14" t="str">
        <f aca="false">IF(H789="SC",0.2,"")</f>
        <v/>
      </c>
      <c r="N789" s="15" t="str">
        <f aca="false">IF(H789="???",0.2,"")</f>
        <v/>
      </c>
      <c r="O789" s="40" t="s">
        <v>23</v>
      </c>
      <c r="P789" s="17" t="str">
        <f aca="false">IF(SUM(Q789:AI789)&gt;0,"",IF(SUM(Q789:AI789)=0,IF(O789&gt;0,1,"")))</f>
        <v/>
      </c>
      <c r="Q789" s="16" t="str">
        <f aca="false">IF(O789="🐭 Mouse",2,"")</f>
        <v/>
      </c>
      <c r="R789" s="16" t="n">
        <f aca="false">IF(O789="🕊 Pigeon",7,"")</f>
        <v>7</v>
      </c>
      <c r="S789" s="16" t="str">
        <f aca="false">IF(O789="🐇 Rabbit",6,"")</f>
        <v/>
      </c>
      <c r="T789" s="16" t="str">
        <f aca="false">IF(O789="🍼 Mammal",16,"")</f>
        <v/>
      </c>
      <c r="U789" s="16" t="str">
        <f aca="false">IF(O789="🐀 Rat",1,"")</f>
        <v/>
      </c>
      <c r="V789" s="16" t="str">
        <f aca="false">IF(O789="🐕 Dog",3,"")</f>
        <v/>
      </c>
      <c r="W789" s="16" t="str">
        <f aca="false">IF(O789="🐹 Guinea Pig",8,"")</f>
        <v/>
      </c>
      <c r="X789" s="16" t="str">
        <f aca="false">IF(O789="🐔 Chicken",9,"")</f>
        <v/>
      </c>
      <c r="Y789" s="16" t="str">
        <f aca="false">IF(O789="🐵 Monkey",5,"")</f>
        <v/>
      </c>
      <c r="Z789" s="16" t="str">
        <f aca="false">IF(O789="🐸 Frog",10,"")</f>
        <v/>
      </c>
      <c r="AA789" s="16" t="str">
        <f aca="false">IF(O789="🐈 Cat",4,"")</f>
        <v/>
      </c>
      <c r="AB789" s="16" t="str">
        <f aca="false">IF(O789="Gecko",15,"")</f>
        <v/>
      </c>
      <c r="AC789" s="16" t="str">
        <f aca="false">IF(O789="Skink",14,"")</f>
        <v/>
      </c>
      <c r="AD789" s="16" t="str">
        <f aca="false">IF(O789="🐄 Cattle",17,"")</f>
        <v/>
      </c>
      <c r="AE789" s="16" t="str">
        <f aca="false">IF(O789="🐷 Pig",19,"")</f>
        <v/>
      </c>
      <c r="AF789" s="16" t="str">
        <f aca="false">IF(O789="Squirrel",11,"")</f>
        <v/>
      </c>
      <c r="AG789" s="16" t="str">
        <f aca="false">IF(O789="🐝 Honey Bee",20,"")</f>
        <v/>
      </c>
      <c r="AH789" s="16" t="str">
        <f aca="false">IF(O789="🦆 Duck",12,"")</f>
        <v/>
      </c>
      <c r="AI789" s="16" t="str">
        <f aca="false">IF(O789="🐦 Bird",13,"")</f>
        <v/>
      </c>
      <c r="AJ789" s="41" t="s">
        <v>487</v>
      </c>
      <c r="AK789" s="40" t="s">
        <v>160</v>
      </c>
      <c r="AL789" s="42" t="s">
        <v>50</v>
      </c>
      <c r="AM789" s="40" t="s">
        <v>51</v>
      </c>
      <c r="AN789" s="40"/>
    </row>
    <row r="790" customFormat="false" ht="15" hidden="false" customHeight="true" outlineLevel="0" collapsed="false">
      <c r="A790" s="38" t="s">
        <v>850</v>
      </c>
      <c r="B790" s="38" t="n">
        <v>80</v>
      </c>
      <c r="C790" s="32" t="n">
        <f aca="false">B790+IF(H790="IV",-0.2,IF(H790="IP",-0.1,IF(H790="IM",0.1,IF(H790="SC",0.2,IF(H790="IC (cerebral)",-0.3,0)))))</f>
        <v>79.8</v>
      </c>
      <c r="D790" s="33" t="n">
        <f aca="false">VALUE(MID(AJ790,1,FIND(" ",AJ790)))</f>
        <v>0.4</v>
      </c>
      <c r="E790" s="34" t="n">
        <f aca="false">IF(G790="LD50 (median)",1,IF(G790="LDLo (lowest)",0,IF(G790="LD",-1,"")))</f>
        <v>1</v>
      </c>
      <c r="F790" s="34" t="n">
        <f aca="false">IF(O790="🐀 Rat",1,IF(O790="🐭 Mouse",2,IF(O790="🐕 Dog",3,IF(O790="🐵 Monkey",5,IF(O790="🐈 Cat",4,IF(O790="🐇 Rabbit",6,IF(O790="🕊 Pigeon",7,IF(O790="🐹 Guinea Pig",8,IF(O790="🐔 Chicken",9,IF(O790="🐸 Frog",10,IF(O790="🍼 Mammal",10,0)))))))))))</f>
        <v>7</v>
      </c>
      <c r="G790" s="39" t="s">
        <v>47</v>
      </c>
      <c r="H790" s="39" t="s">
        <v>15</v>
      </c>
      <c r="I790" s="14" t="str">
        <f aca="false">IF(H790="IC",-0.3,"")</f>
        <v/>
      </c>
      <c r="J790" s="14" t="n">
        <f aca="false">IF(H790="IV",-0.2,"")</f>
        <v>-0.2</v>
      </c>
      <c r="K790" s="14" t="str">
        <f aca="false">IF(H790="IP",-0.1,"")</f>
        <v/>
      </c>
      <c r="L790" s="14" t="str">
        <f aca="false">IF(H790="IM",0.1,"")</f>
        <v/>
      </c>
      <c r="M790" s="14" t="str">
        <f aca="false">IF(H790="SC",0.2,"")</f>
        <v/>
      </c>
      <c r="N790" s="15" t="str">
        <f aca="false">IF(H790="???",0.2,"")</f>
        <v/>
      </c>
      <c r="O790" s="40" t="s">
        <v>23</v>
      </c>
      <c r="P790" s="17" t="str">
        <f aca="false">IF(SUM(Q790:AI790)&gt;0,"",IF(SUM(Q790:AI790)=0,IF(O790&gt;0,1,"")))</f>
        <v/>
      </c>
      <c r="Q790" s="16" t="str">
        <f aca="false">IF(O790="🐭 Mouse",2,"")</f>
        <v/>
      </c>
      <c r="R790" s="16" t="n">
        <f aca="false">IF(O790="🕊 Pigeon",7,"")</f>
        <v>7</v>
      </c>
      <c r="S790" s="16" t="str">
        <f aca="false">IF(O790="🐇 Rabbit",6,"")</f>
        <v/>
      </c>
      <c r="T790" s="16" t="str">
        <f aca="false">IF(O790="🍼 Mammal",16,"")</f>
        <v/>
      </c>
      <c r="U790" s="16" t="str">
        <f aca="false">IF(O790="🐀 Rat",1,"")</f>
        <v/>
      </c>
      <c r="V790" s="16" t="str">
        <f aca="false">IF(O790="🐕 Dog",3,"")</f>
        <v/>
      </c>
      <c r="W790" s="16" t="str">
        <f aca="false">IF(O790="🐹 Guinea Pig",8,"")</f>
        <v/>
      </c>
      <c r="X790" s="16" t="str">
        <f aca="false">IF(O790="🐔 Chicken",9,"")</f>
        <v/>
      </c>
      <c r="Y790" s="16" t="str">
        <f aca="false">IF(O790="🐵 Monkey",5,"")</f>
        <v/>
      </c>
      <c r="Z790" s="16" t="str">
        <f aca="false">IF(O790="🐸 Frog",10,"")</f>
        <v/>
      </c>
      <c r="AA790" s="16" t="str">
        <f aca="false">IF(O790="🐈 Cat",4,"")</f>
        <v/>
      </c>
      <c r="AB790" s="16" t="str">
        <f aca="false">IF(O790="Gecko",15,"")</f>
        <v/>
      </c>
      <c r="AC790" s="16" t="str">
        <f aca="false">IF(O790="Skink",14,"")</f>
        <v/>
      </c>
      <c r="AD790" s="16" t="str">
        <f aca="false">IF(O790="🐄 Cattle",17,"")</f>
        <v/>
      </c>
      <c r="AE790" s="16" t="str">
        <f aca="false">IF(O790="🐷 Pig",19,"")</f>
        <v/>
      </c>
      <c r="AF790" s="16" t="str">
        <f aca="false">IF(O790="Squirrel",11,"")</f>
        <v/>
      </c>
      <c r="AG790" s="16" t="str">
        <f aca="false">IF(O790="🐝 Honey Bee",20,"")</f>
        <v/>
      </c>
      <c r="AH790" s="16" t="str">
        <f aca="false">IF(O790="🦆 Duck",12,"")</f>
        <v/>
      </c>
      <c r="AI790" s="16" t="str">
        <f aca="false">IF(O790="🐦 Bird",13,"")</f>
        <v/>
      </c>
      <c r="AJ790" s="41" t="s">
        <v>198</v>
      </c>
      <c r="AK790" s="40" t="s">
        <v>160</v>
      </c>
      <c r="AL790" s="42" t="s">
        <v>50</v>
      </c>
      <c r="AM790" s="40" t="s">
        <v>51</v>
      </c>
      <c r="AN790" s="40"/>
    </row>
    <row r="791" customFormat="false" ht="15" hidden="false" customHeight="true" outlineLevel="0" collapsed="false">
      <c r="A791" s="38" t="s">
        <v>850</v>
      </c>
      <c r="B791" s="38" t="n">
        <v>80</v>
      </c>
      <c r="C791" s="32" t="n">
        <f aca="false">B791+IF(H791="IV",-0.2,IF(H791="IP",-0.1,IF(H791="IM",0.1,IF(H791="SC",0.2,IF(H791="IC (cerebral)",-0.3,0)))))</f>
        <v>79.8</v>
      </c>
      <c r="D791" s="33" t="n">
        <f aca="false">VALUE(MID(AJ791,1,FIND(" ",AJ791)))</f>
        <v>0.4</v>
      </c>
      <c r="E791" s="34" t="n">
        <f aca="false">IF(G791="LD50 (median)",1,IF(G791="LDLo (lowest)",0,IF(G791="LD",-1,"")))</f>
        <v>1</v>
      </c>
      <c r="F791" s="34" t="n">
        <f aca="false">IF(O791="🐀 Rat",1,IF(O791="🐭 Mouse",2,IF(O791="🐕 Dog",3,IF(O791="🐵 Monkey",5,IF(O791="🐈 Cat",4,IF(O791="🐇 Rabbit",6,IF(O791="🕊 Pigeon",7,IF(O791="🐹 Guinea Pig",8,IF(O791="🐔 Chicken",9,IF(O791="🐸 Frog",10,IF(O791="🍼 Mammal",10,0)))))))))))</f>
        <v>7</v>
      </c>
      <c r="G791" s="39" t="s">
        <v>47</v>
      </c>
      <c r="H791" s="39" t="s">
        <v>15</v>
      </c>
      <c r="I791" s="14" t="str">
        <f aca="false">IF(H791="IC",-0.3,"")</f>
        <v/>
      </c>
      <c r="J791" s="14" t="n">
        <f aca="false">IF(H791="IV",-0.2,"")</f>
        <v>-0.2</v>
      </c>
      <c r="K791" s="14" t="str">
        <f aca="false">IF(H791="IP",-0.1,"")</f>
        <v/>
      </c>
      <c r="L791" s="14" t="str">
        <f aca="false">IF(H791="IM",0.1,"")</f>
        <v/>
      </c>
      <c r="M791" s="14" t="str">
        <f aca="false">IF(H791="SC",0.2,"")</f>
        <v/>
      </c>
      <c r="N791" s="15" t="str">
        <f aca="false">IF(H791="???",0.2,"")</f>
        <v/>
      </c>
      <c r="O791" s="40" t="s">
        <v>23</v>
      </c>
      <c r="P791" s="17" t="str">
        <f aca="false">IF(SUM(Q791:AI791)&gt;0,"",IF(SUM(Q791:AI791)=0,IF(O791&gt;0,1,"")))</f>
        <v/>
      </c>
      <c r="Q791" s="16" t="str">
        <f aca="false">IF(O791="🐭 Mouse",2,"")</f>
        <v/>
      </c>
      <c r="R791" s="16" t="n">
        <f aca="false">IF(O791="🕊 Pigeon",7,"")</f>
        <v>7</v>
      </c>
      <c r="S791" s="16" t="str">
        <f aca="false">IF(O791="🐇 Rabbit",6,"")</f>
        <v/>
      </c>
      <c r="T791" s="16" t="str">
        <f aca="false">IF(O791="🍼 Mammal",16,"")</f>
        <v/>
      </c>
      <c r="U791" s="16" t="str">
        <f aca="false">IF(O791="🐀 Rat",1,"")</f>
        <v/>
      </c>
      <c r="V791" s="16" t="str">
        <f aca="false">IF(O791="🐕 Dog",3,"")</f>
        <v/>
      </c>
      <c r="W791" s="16" t="str">
        <f aca="false">IF(O791="🐹 Guinea Pig",8,"")</f>
        <v/>
      </c>
      <c r="X791" s="16" t="str">
        <f aca="false">IF(O791="🐔 Chicken",9,"")</f>
        <v/>
      </c>
      <c r="Y791" s="16" t="str">
        <f aca="false">IF(O791="🐵 Monkey",5,"")</f>
        <v/>
      </c>
      <c r="Z791" s="16" t="str">
        <f aca="false">IF(O791="🐸 Frog",10,"")</f>
        <v/>
      </c>
      <c r="AA791" s="16" t="str">
        <f aca="false">IF(O791="🐈 Cat",4,"")</f>
        <v/>
      </c>
      <c r="AB791" s="16" t="str">
        <f aca="false">IF(O791="Gecko",15,"")</f>
        <v/>
      </c>
      <c r="AC791" s="16" t="str">
        <f aca="false">IF(O791="Skink",14,"")</f>
        <v/>
      </c>
      <c r="AD791" s="16" t="str">
        <f aca="false">IF(O791="🐄 Cattle",17,"")</f>
        <v/>
      </c>
      <c r="AE791" s="16" t="str">
        <f aca="false">IF(O791="🐷 Pig",19,"")</f>
        <v/>
      </c>
      <c r="AF791" s="16" t="str">
        <f aca="false">IF(O791="Squirrel",11,"")</f>
        <v/>
      </c>
      <c r="AG791" s="16" t="str">
        <f aca="false">IF(O791="🐝 Honey Bee",20,"")</f>
        <v/>
      </c>
      <c r="AH791" s="16" t="str">
        <f aca="false">IF(O791="🦆 Duck",12,"")</f>
        <v/>
      </c>
      <c r="AI791" s="16" t="str">
        <f aca="false">IF(O791="🐦 Bird",13,"")</f>
        <v/>
      </c>
      <c r="AJ791" s="41" t="s">
        <v>198</v>
      </c>
      <c r="AK791" s="40" t="s">
        <v>160</v>
      </c>
      <c r="AL791" s="42" t="s">
        <v>50</v>
      </c>
      <c r="AM791" s="40" t="s">
        <v>51</v>
      </c>
      <c r="AN791" s="40"/>
    </row>
    <row r="792" customFormat="false" ht="45" hidden="false" customHeight="true" outlineLevel="0" collapsed="false">
      <c r="A792" s="38" t="s">
        <v>850</v>
      </c>
      <c r="B792" s="38" t="n">
        <v>80</v>
      </c>
      <c r="C792" s="32" t="n">
        <f aca="false">B792+IF(H792="IV",-0.2,IF(H792="IP",-0.1,IF(H792="IM",0.1,IF(H792="SC",0.2,IF(H792="IC (cerebral)",-0.3,0)))))</f>
        <v>80</v>
      </c>
      <c r="D792" s="33" t="n">
        <f aca="false">VALUE(MID(AJ792,1,FIND(" ",AJ792)))</f>
        <v>0.413</v>
      </c>
      <c r="E792" s="34" t="n">
        <f aca="false">IF(G792="LD50 (median)",1,IF(G792="LDLo (lowest)",0,IF(G792="LD",-1,"")))</f>
        <v>1</v>
      </c>
      <c r="F792" s="34" t="n">
        <f aca="false">IF(O792="🐀 Rat",1,IF(O792="🐭 Mouse",2,IF(O792="🐕 Dog",3,IF(O792="🐵 Monkey",5,IF(O792="🐈 Cat",4,IF(O792="🐇 Rabbit",6,IF(O792="🕊 Pigeon",7,IF(O792="🐹 Guinea Pig",8,IF(O792="🐔 Chicken",9,IF(O792="🐸 Frog",10,IF(O792="🍼 Mammal",10,0)))))))))))</f>
        <v>2</v>
      </c>
      <c r="G792" s="39" t="s">
        <v>47</v>
      </c>
      <c r="H792" s="39" t="s">
        <v>14</v>
      </c>
      <c r="I792" s="14" t="n">
        <f aca="false">IF(H792="IC",-0.3,"")</f>
        <v>-0.3</v>
      </c>
      <c r="J792" s="14" t="str">
        <f aca="false">IF(H792="IV",-0.2,"")</f>
        <v/>
      </c>
      <c r="K792" s="14" t="str">
        <f aca="false">IF(H792="IP",-0.1,"")</f>
        <v/>
      </c>
      <c r="L792" s="14" t="str">
        <f aca="false">IF(H792="IM",0.1,"")</f>
        <v/>
      </c>
      <c r="M792" s="14" t="str">
        <f aca="false">IF(H792="SC",0.2,"")</f>
        <v/>
      </c>
      <c r="N792" s="15" t="str">
        <f aca="false">IF(H792="???",0.2,"")</f>
        <v/>
      </c>
      <c r="O792" s="40" t="s">
        <v>22</v>
      </c>
      <c r="P792" s="17" t="str">
        <f aca="false">IF(SUM(Q792:AI792)&gt;0,"",IF(SUM(Q792:AI792)=0,IF(O792&gt;0,1,"")))</f>
        <v/>
      </c>
      <c r="Q792" s="16" t="n">
        <f aca="false">IF(O792="🐭 Mouse",2,"")</f>
        <v>2</v>
      </c>
      <c r="R792" s="16" t="str">
        <f aca="false">IF(O792="🕊 Pigeon",7,"")</f>
        <v/>
      </c>
      <c r="S792" s="16" t="str">
        <f aca="false">IF(O792="🐇 Rabbit",6,"")</f>
        <v/>
      </c>
      <c r="T792" s="16" t="str">
        <f aca="false">IF(O792="🍼 Mammal",16,"")</f>
        <v/>
      </c>
      <c r="U792" s="16" t="str">
        <f aca="false">IF(O792="🐀 Rat",1,"")</f>
        <v/>
      </c>
      <c r="V792" s="16" t="str">
        <f aca="false">IF(O792="🐕 Dog",3,"")</f>
        <v/>
      </c>
      <c r="W792" s="16" t="str">
        <f aca="false">IF(O792="🐹 Guinea Pig",8,"")</f>
        <v/>
      </c>
      <c r="X792" s="16" t="str">
        <f aca="false">IF(O792="🐔 Chicken",9,"")</f>
        <v/>
      </c>
      <c r="Y792" s="16" t="str">
        <f aca="false">IF(O792="🐵 Monkey",5,"")</f>
        <v/>
      </c>
      <c r="Z792" s="16" t="str">
        <f aca="false">IF(O792="🐸 Frog",10,"")</f>
        <v/>
      </c>
      <c r="AA792" s="16" t="str">
        <f aca="false">IF(O792="🐈 Cat",4,"")</f>
        <v/>
      </c>
      <c r="AB792" s="16" t="str">
        <f aca="false">IF(O792="Gecko",15,"")</f>
        <v/>
      </c>
      <c r="AC792" s="16" t="str">
        <f aca="false">IF(O792="Skink",14,"")</f>
        <v/>
      </c>
      <c r="AD792" s="16" t="str">
        <f aca="false">IF(O792="🐄 Cattle",17,"")</f>
        <v/>
      </c>
      <c r="AE792" s="16" t="str">
        <f aca="false">IF(O792="🐷 Pig",19,"")</f>
        <v/>
      </c>
      <c r="AF792" s="16" t="str">
        <f aca="false">IF(O792="Squirrel",11,"")</f>
        <v/>
      </c>
      <c r="AG792" s="16" t="str">
        <f aca="false">IF(O792="🐝 Honey Bee",20,"")</f>
        <v/>
      </c>
      <c r="AH792" s="16" t="str">
        <f aca="false">IF(O792="🦆 Duck",12,"")</f>
        <v/>
      </c>
      <c r="AI792" s="16" t="str">
        <f aca="false">IF(O792="🐦 Bird",13,"")</f>
        <v/>
      </c>
      <c r="AJ792" s="41" t="s">
        <v>851</v>
      </c>
      <c r="AK792" s="40" t="s">
        <v>78</v>
      </c>
      <c r="AL792" s="42" t="s">
        <v>50</v>
      </c>
      <c r="AM792" s="40" t="s">
        <v>51</v>
      </c>
      <c r="AN792" s="40"/>
    </row>
    <row r="793" customFormat="false" ht="30" hidden="false" customHeight="true" outlineLevel="0" collapsed="false">
      <c r="A793" s="38" t="s">
        <v>850</v>
      </c>
      <c r="B793" s="38" t="n">
        <v>80</v>
      </c>
      <c r="C793" s="32" t="n">
        <f aca="false">B793+IF(H793="IV",-0.2,IF(H793="IP",-0.1,IF(H793="IM",0.1,IF(H793="SC",0.2,IF(H793="IC (cerebral)",-0.3,0)))))</f>
        <v>80</v>
      </c>
      <c r="D793" s="33" t="n">
        <f aca="false">VALUE(MID(AJ793,1,FIND(" ",AJ793)))</f>
        <v>0.413</v>
      </c>
      <c r="E793" s="34" t="n">
        <f aca="false">IF(G793="LD50 (median)",1,IF(G793="LDLo (lowest)",0,IF(G793="LD",-1,"")))</f>
        <v>1</v>
      </c>
      <c r="F793" s="34" t="n">
        <f aca="false">IF(O793="🐀 Rat",1,IF(O793="🐭 Mouse",2,IF(O793="🐕 Dog",3,IF(O793="🐵 Monkey",5,IF(O793="🐈 Cat",4,IF(O793="🐇 Rabbit",6,IF(O793="🕊 Pigeon",7,IF(O793="🐹 Guinea Pig",8,IF(O793="🐔 Chicken",9,IF(O793="🐸 Frog",10,IF(O793="🍼 Mammal",10,0)))))))))))</f>
        <v>2</v>
      </c>
      <c r="G793" s="39" t="s">
        <v>47</v>
      </c>
      <c r="H793" s="39" t="s">
        <v>14</v>
      </c>
      <c r="I793" s="14" t="n">
        <f aca="false">IF(H793="IC",-0.3,"")</f>
        <v>-0.3</v>
      </c>
      <c r="J793" s="14" t="str">
        <f aca="false">IF(H793="IV",-0.2,"")</f>
        <v/>
      </c>
      <c r="K793" s="14" t="str">
        <f aca="false">IF(H793="IP",-0.1,"")</f>
        <v/>
      </c>
      <c r="L793" s="14" t="str">
        <f aca="false">IF(H793="IM",0.1,"")</f>
        <v/>
      </c>
      <c r="M793" s="14" t="str">
        <f aca="false">IF(H793="SC",0.2,"")</f>
        <v/>
      </c>
      <c r="N793" s="15" t="str">
        <f aca="false">IF(H793="???",0.2,"")</f>
        <v/>
      </c>
      <c r="O793" s="40" t="s">
        <v>22</v>
      </c>
      <c r="P793" s="17" t="str">
        <f aca="false">IF(SUM(Q793:AI793)&gt;0,"",IF(SUM(Q793:AI793)=0,IF(O793&gt;0,1,"")))</f>
        <v/>
      </c>
      <c r="Q793" s="16" t="n">
        <f aca="false">IF(O793="🐭 Mouse",2,"")</f>
        <v>2</v>
      </c>
      <c r="R793" s="16" t="str">
        <f aca="false">IF(O793="🕊 Pigeon",7,"")</f>
        <v/>
      </c>
      <c r="S793" s="16" t="str">
        <f aca="false">IF(O793="🐇 Rabbit",6,"")</f>
        <v/>
      </c>
      <c r="T793" s="16" t="str">
        <f aca="false">IF(O793="🍼 Mammal",16,"")</f>
        <v/>
      </c>
      <c r="U793" s="16" t="str">
        <f aca="false">IF(O793="🐀 Rat",1,"")</f>
        <v/>
      </c>
      <c r="V793" s="16" t="str">
        <f aca="false">IF(O793="🐕 Dog",3,"")</f>
        <v/>
      </c>
      <c r="W793" s="16" t="str">
        <f aca="false">IF(O793="🐹 Guinea Pig",8,"")</f>
        <v/>
      </c>
      <c r="X793" s="16" t="str">
        <f aca="false">IF(O793="🐔 Chicken",9,"")</f>
        <v/>
      </c>
      <c r="Y793" s="16" t="str">
        <f aca="false">IF(O793="🐵 Monkey",5,"")</f>
        <v/>
      </c>
      <c r="Z793" s="16" t="str">
        <f aca="false">IF(O793="🐸 Frog",10,"")</f>
        <v/>
      </c>
      <c r="AA793" s="16" t="str">
        <f aca="false">IF(O793="🐈 Cat",4,"")</f>
        <v/>
      </c>
      <c r="AB793" s="16" t="str">
        <f aca="false">IF(O793="Gecko",15,"")</f>
        <v/>
      </c>
      <c r="AC793" s="16" t="str">
        <f aca="false">IF(O793="Skink",14,"")</f>
        <v/>
      </c>
      <c r="AD793" s="16" t="str">
        <f aca="false">IF(O793="🐄 Cattle",17,"")</f>
        <v/>
      </c>
      <c r="AE793" s="16" t="str">
        <f aca="false">IF(O793="🐷 Pig",19,"")</f>
        <v/>
      </c>
      <c r="AF793" s="16" t="str">
        <f aca="false">IF(O793="Squirrel",11,"")</f>
        <v/>
      </c>
      <c r="AG793" s="16" t="str">
        <f aca="false">IF(O793="🐝 Honey Bee",20,"")</f>
        <v/>
      </c>
      <c r="AH793" s="16" t="str">
        <f aca="false">IF(O793="🦆 Duck",12,"")</f>
        <v/>
      </c>
      <c r="AI793" s="16" t="str">
        <f aca="false">IF(O793="🐦 Bird",13,"")</f>
        <v/>
      </c>
      <c r="AJ793" s="41" t="s">
        <v>851</v>
      </c>
      <c r="AK793" s="40" t="s">
        <v>78</v>
      </c>
      <c r="AL793" s="42" t="s">
        <v>50</v>
      </c>
      <c r="AM793" s="40" t="s">
        <v>51</v>
      </c>
      <c r="AN793" s="40"/>
    </row>
    <row r="794" customFormat="false" ht="45" hidden="false" customHeight="true" outlineLevel="0" collapsed="false">
      <c r="A794" s="38" t="s">
        <v>850</v>
      </c>
      <c r="B794" s="38" t="n">
        <v>80</v>
      </c>
      <c r="C794" s="32" t="n">
        <f aca="false">B794+IF(H794="IV",-0.2,IF(H794="IP",-0.1,IF(H794="IM",0.1,IF(H794="SC",0.2,IF(H794="IC (cerebral)",-0.3,0)))))</f>
        <v>79.8</v>
      </c>
      <c r="D794" s="33" t="n">
        <f aca="false">VALUE(MID(AJ794,1,FIND(" ",AJ794)))</f>
        <v>0.5</v>
      </c>
      <c r="E794" s="34" t="n">
        <f aca="false">IF(G794="LD50 (median)",1,IF(G794="LDLo (lowest)",0,IF(G794="LD",-1,"")))</f>
        <v>0</v>
      </c>
      <c r="F794" s="34" t="n">
        <f aca="false">IF(O794="🐀 Rat",1,IF(O794="🐭 Mouse",2,IF(O794="🐕 Dog",3,IF(O794="🐵 Monkey",5,IF(O794="🐈 Cat",4,IF(O794="🐇 Rabbit",6,IF(O794="🕊 Pigeon",7,IF(O794="🐹 Guinea Pig",8,IF(O794="🐔 Chicken",9,IF(O794="🐸 Frog",10,IF(O794="🍼 Mammal",10,0)))))))))))</f>
        <v>3</v>
      </c>
      <c r="G794" s="39" t="s">
        <v>53</v>
      </c>
      <c r="H794" s="39" t="s">
        <v>15</v>
      </c>
      <c r="I794" s="14" t="str">
        <f aca="false">IF(H794="IC",-0.3,"")</f>
        <v/>
      </c>
      <c r="J794" s="14" t="n">
        <f aca="false">IF(H794="IV",-0.2,"")</f>
        <v>-0.2</v>
      </c>
      <c r="K794" s="14" t="str">
        <f aca="false">IF(H794="IP",-0.1,"")</f>
        <v/>
      </c>
      <c r="L794" s="14" t="str">
        <f aca="false">IF(H794="IM",0.1,"")</f>
        <v/>
      </c>
      <c r="M794" s="14" t="str">
        <f aca="false">IF(H794="SC",0.2,"")</f>
        <v/>
      </c>
      <c r="N794" s="15" t="str">
        <f aca="false">IF(H794="???",0.2,"")</f>
        <v/>
      </c>
      <c r="O794" s="40" t="s">
        <v>27</v>
      </c>
      <c r="P794" s="17" t="str">
        <f aca="false">IF(SUM(Q794:AI794)&gt;0,"",IF(SUM(Q794:AI794)=0,IF(O794&gt;0,1,"")))</f>
        <v/>
      </c>
      <c r="Q794" s="16" t="str">
        <f aca="false">IF(O794="🐭 Mouse",2,"")</f>
        <v/>
      </c>
      <c r="R794" s="16" t="str">
        <f aca="false">IF(O794="🕊 Pigeon",7,"")</f>
        <v/>
      </c>
      <c r="S794" s="16" t="str">
        <f aca="false">IF(O794="🐇 Rabbit",6,"")</f>
        <v/>
      </c>
      <c r="T794" s="16" t="str">
        <f aca="false">IF(O794="🍼 Mammal",16,"")</f>
        <v/>
      </c>
      <c r="U794" s="16" t="str">
        <f aca="false">IF(O794="🐀 Rat",1,"")</f>
        <v/>
      </c>
      <c r="V794" s="16" t="n">
        <f aca="false">IF(O794="🐕 Dog",3,"")</f>
        <v>3</v>
      </c>
      <c r="W794" s="16" t="str">
        <f aca="false">IF(O794="🐹 Guinea Pig",8,"")</f>
        <v/>
      </c>
      <c r="X794" s="16" t="str">
        <f aca="false">IF(O794="🐔 Chicken",9,"")</f>
        <v/>
      </c>
      <c r="Y794" s="16" t="str">
        <f aca="false">IF(O794="🐵 Monkey",5,"")</f>
        <v/>
      </c>
      <c r="Z794" s="16" t="str">
        <f aca="false">IF(O794="🐸 Frog",10,"")</f>
        <v/>
      </c>
      <c r="AA794" s="16" t="str">
        <f aca="false">IF(O794="🐈 Cat",4,"")</f>
        <v/>
      </c>
      <c r="AB794" s="16" t="str">
        <f aca="false">IF(O794="Gecko",15,"")</f>
        <v/>
      </c>
      <c r="AC794" s="16" t="str">
        <f aca="false">IF(O794="Skink",14,"")</f>
        <v/>
      </c>
      <c r="AD794" s="16" t="str">
        <f aca="false">IF(O794="🐄 Cattle",17,"")</f>
        <v/>
      </c>
      <c r="AE794" s="16" t="str">
        <f aca="false">IF(O794="🐷 Pig",19,"")</f>
        <v/>
      </c>
      <c r="AF794" s="16" t="str">
        <f aca="false">IF(O794="Squirrel",11,"")</f>
        <v/>
      </c>
      <c r="AG794" s="16" t="str">
        <f aca="false">IF(O794="🐝 Honey Bee",20,"")</f>
        <v/>
      </c>
      <c r="AH794" s="16" t="str">
        <f aca="false">IF(O794="🦆 Duck",12,"")</f>
        <v/>
      </c>
      <c r="AI794" s="16" t="str">
        <f aca="false">IF(O794="🐦 Bird",13,"")</f>
        <v/>
      </c>
      <c r="AJ794" s="41" t="s">
        <v>66</v>
      </c>
      <c r="AK794" s="40" t="s">
        <v>190</v>
      </c>
      <c r="AL794" s="42" t="s">
        <v>50</v>
      </c>
      <c r="AM794" s="40" t="s">
        <v>51</v>
      </c>
      <c r="AN794" s="40"/>
    </row>
    <row r="795" customFormat="false" ht="30" hidden="false" customHeight="true" outlineLevel="0" collapsed="false">
      <c r="A795" s="38" t="s">
        <v>850</v>
      </c>
      <c r="B795" s="38" t="n">
        <v>80</v>
      </c>
      <c r="C795" s="32" t="n">
        <f aca="false">B795+IF(H795="IV",-0.2,IF(H795="IP",-0.1,IF(H795="IM",0.1,IF(H795="SC",0.2,IF(H795="IC (cerebral)",-0.3,0)))))</f>
        <v>79.8</v>
      </c>
      <c r="D795" s="33" t="n">
        <f aca="false">VALUE(MID(AJ795,1,FIND(" ",AJ795)))</f>
        <v>0.5</v>
      </c>
      <c r="E795" s="34" t="n">
        <f aca="false">IF(G795="LD50 (median)",1,IF(G795="LDLo (lowest)",0,IF(G795="LD",-1,"")))</f>
        <v>0</v>
      </c>
      <c r="F795" s="34" t="n">
        <f aca="false">IF(O795="🐀 Rat",1,IF(O795="🐭 Mouse",2,IF(O795="🐕 Dog",3,IF(O795="🐵 Monkey",5,IF(O795="🐈 Cat",4,IF(O795="🐇 Rabbit",6,IF(O795="🕊 Pigeon",7,IF(O795="🐹 Guinea Pig",8,IF(O795="🐔 Chicken",9,IF(O795="🐸 Frog",10,IF(O795="🍼 Mammal",10,0)))))))))))</f>
        <v>3</v>
      </c>
      <c r="G795" s="39" t="s">
        <v>53</v>
      </c>
      <c r="H795" s="39" t="s">
        <v>15</v>
      </c>
      <c r="I795" s="14" t="str">
        <f aca="false">IF(H795="IC",-0.3,"")</f>
        <v/>
      </c>
      <c r="J795" s="14" t="n">
        <f aca="false">IF(H795="IV",-0.2,"")</f>
        <v>-0.2</v>
      </c>
      <c r="K795" s="14" t="str">
        <f aca="false">IF(H795="IP",-0.1,"")</f>
        <v/>
      </c>
      <c r="L795" s="14" t="str">
        <f aca="false">IF(H795="IM",0.1,"")</f>
        <v/>
      </c>
      <c r="M795" s="14" t="str">
        <f aca="false">IF(H795="SC",0.2,"")</f>
        <v/>
      </c>
      <c r="N795" s="15" t="str">
        <f aca="false">IF(H795="???",0.2,"")</f>
        <v/>
      </c>
      <c r="O795" s="40" t="s">
        <v>27</v>
      </c>
      <c r="P795" s="17" t="str">
        <f aca="false">IF(SUM(Q795:AI795)&gt;0,"",IF(SUM(Q795:AI795)=0,IF(O795&gt;0,1,"")))</f>
        <v/>
      </c>
      <c r="Q795" s="16" t="str">
        <f aca="false">IF(O795="🐭 Mouse",2,"")</f>
        <v/>
      </c>
      <c r="R795" s="16" t="str">
        <f aca="false">IF(O795="🕊 Pigeon",7,"")</f>
        <v/>
      </c>
      <c r="S795" s="16" t="str">
        <f aca="false">IF(O795="🐇 Rabbit",6,"")</f>
        <v/>
      </c>
      <c r="T795" s="16" t="str">
        <f aca="false">IF(O795="🍼 Mammal",16,"")</f>
        <v/>
      </c>
      <c r="U795" s="16" t="str">
        <f aca="false">IF(O795="🐀 Rat",1,"")</f>
        <v/>
      </c>
      <c r="V795" s="16" t="n">
        <f aca="false">IF(O795="🐕 Dog",3,"")</f>
        <v>3</v>
      </c>
      <c r="W795" s="16" t="str">
        <f aca="false">IF(O795="🐹 Guinea Pig",8,"")</f>
        <v/>
      </c>
      <c r="X795" s="16" t="str">
        <f aca="false">IF(O795="🐔 Chicken",9,"")</f>
        <v/>
      </c>
      <c r="Y795" s="16" t="str">
        <f aca="false">IF(O795="🐵 Monkey",5,"")</f>
        <v/>
      </c>
      <c r="Z795" s="16" t="str">
        <f aca="false">IF(O795="🐸 Frog",10,"")</f>
        <v/>
      </c>
      <c r="AA795" s="16" t="str">
        <f aca="false">IF(O795="🐈 Cat",4,"")</f>
        <v/>
      </c>
      <c r="AB795" s="16" t="str">
        <f aca="false">IF(O795="Gecko",15,"")</f>
        <v/>
      </c>
      <c r="AC795" s="16" t="str">
        <f aca="false">IF(O795="Skink",14,"")</f>
        <v/>
      </c>
      <c r="AD795" s="16" t="str">
        <f aca="false">IF(O795="🐄 Cattle",17,"")</f>
        <v/>
      </c>
      <c r="AE795" s="16" t="str">
        <f aca="false">IF(O795="🐷 Pig",19,"")</f>
        <v/>
      </c>
      <c r="AF795" s="16" t="str">
        <f aca="false">IF(O795="Squirrel",11,"")</f>
        <v/>
      </c>
      <c r="AG795" s="16" t="str">
        <f aca="false">IF(O795="🐝 Honey Bee",20,"")</f>
        <v/>
      </c>
      <c r="AH795" s="16" t="str">
        <f aca="false">IF(O795="🦆 Duck",12,"")</f>
        <v/>
      </c>
      <c r="AI795" s="16" t="str">
        <f aca="false">IF(O795="🐦 Bird",13,"")</f>
        <v/>
      </c>
      <c r="AJ795" s="41" t="s">
        <v>66</v>
      </c>
      <c r="AK795" s="40" t="s">
        <v>190</v>
      </c>
      <c r="AL795" s="42" t="s">
        <v>50</v>
      </c>
      <c r="AM795" s="40" t="s">
        <v>51</v>
      </c>
      <c r="AN795" s="40"/>
    </row>
    <row r="796" customFormat="false" ht="45" hidden="false" customHeight="true" outlineLevel="0" collapsed="false">
      <c r="A796" s="38" t="s">
        <v>850</v>
      </c>
      <c r="B796" s="38" t="n">
        <v>80</v>
      </c>
      <c r="C796" s="32" t="n">
        <f aca="false">B796+IF(H796="IV",-0.2,IF(H796="IP",-0.1,IF(H796="IM",0.1,IF(H796="SC",0.2,IF(H796="IC (cerebral)",-0.3,0)))))</f>
        <v>79.9</v>
      </c>
      <c r="D796" s="33" t="n">
        <f aca="false">VALUE(MID(AJ796,1,FIND(" ",AJ796)))</f>
        <v>0.72</v>
      </c>
      <c r="E796" s="34" t="n">
        <f aca="false">IF(G796="LD50 (median)",1,IF(G796="LDLo (lowest)",0,IF(G796="LD",-1,"")))</f>
        <v>1</v>
      </c>
      <c r="F796" s="34" t="n">
        <f aca="false">IF(O796="🐀 Rat",1,IF(O796="🐭 Mouse",2,IF(O796="🐕 Dog",3,IF(O796="🐵 Monkey",5,IF(O796="🐈 Cat",4,IF(O796="🐇 Rabbit",6,IF(O796="🕊 Pigeon",7,IF(O796="🐹 Guinea Pig",8,IF(O796="🐔 Chicken",9,IF(O796="🐸 Frog",10,IF(O796="🍼 Mammal",10,0)))))))))))</f>
        <v>2</v>
      </c>
      <c r="G796" s="39" t="s">
        <v>47</v>
      </c>
      <c r="H796" s="39" t="s">
        <v>16</v>
      </c>
      <c r="I796" s="14" t="str">
        <f aca="false">IF(H796="IC",-0.3,"")</f>
        <v/>
      </c>
      <c r="J796" s="14" t="str">
        <f aca="false">IF(H796="IV",-0.2,"")</f>
        <v/>
      </c>
      <c r="K796" s="14" t="n">
        <f aca="false">IF(H796="IP",-0.1,"")</f>
        <v>-0.1</v>
      </c>
      <c r="L796" s="14" t="str">
        <f aca="false">IF(H796="IM",0.1,"")</f>
        <v/>
      </c>
      <c r="M796" s="14" t="str">
        <f aca="false">IF(H796="SC",0.2,"")</f>
        <v/>
      </c>
      <c r="N796" s="15" t="str">
        <f aca="false">IF(H796="???",0.2,"")</f>
        <v/>
      </c>
      <c r="O796" s="40" t="s">
        <v>22</v>
      </c>
      <c r="P796" s="17" t="str">
        <f aca="false">IF(SUM(Q796:AI796)&gt;0,"",IF(SUM(Q796:AI796)=0,IF(O796&gt;0,1,"")))</f>
        <v/>
      </c>
      <c r="Q796" s="16" t="n">
        <f aca="false">IF(O796="🐭 Mouse",2,"")</f>
        <v>2</v>
      </c>
      <c r="R796" s="16" t="str">
        <f aca="false">IF(O796="🕊 Pigeon",7,"")</f>
        <v/>
      </c>
      <c r="S796" s="16" t="str">
        <f aca="false">IF(O796="🐇 Rabbit",6,"")</f>
        <v/>
      </c>
      <c r="T796" s="16" t="str">
        <f aca="false">IF(O796="🍼 Mammal",16,"")</f>
        <v/>
      </c>
      <c r="U796" s="16" t="str">
        <f aca="false">IF(O796="🐀 Rat",1,"")</f>
        <v/>
      </c>
      <c r="V796" s="16" t="str">
        <f aca="false">IF(O796="🐕 Dog",3,"")</f>
        <v/>
      </c>
      <c r="W796" s="16" t="str">
        <f aca="false">IF(O796="🐹 Guinea Pig",8,"")</f>
        <v/>
      </c>
      <c r="X796" s="16" t="str">
        <f aca="false">IF(O796="🐔 Chicken",9,"")</f>
        <v/>
      </c>
      <c r="Y796" s="16" t="str">
        <f aca="false">IF(O796="🐵 Monkey",5,"")</f>
        <v/>
      </c>
      <c r="Z796" s="16" t="str">
        <f aca="false">IF(O796="🐸 Frog",10,"")</f>
        <v/>
      </c>
      <c r="AA796" s="16" t="str">
        <f aca="false">IF(O796="🐈 Cat",4,"")</f>
        <v/>
      </c>
      <c r="AB796" s="16" t="str">
        <f aca="false">IF(O796="Gecko",15,"")</f>
        <v/>
      </c>
      <c r="AC796" s="16" t="str">
        <f aca="false">IF(O796="Skink",14,"")</f>
        <v/>
      </c>
      <c r="AD796" s="16" t="str">
        <f aca="false">IF(O796="🐄 Cattle",17,"")</f>
        <v/>
      </c>
      <c r="AE796" s="16" t="str">
        <f aca="false">IF(O796="🐷 Pig",19,"")</f>
        <v/>
      </c>
      <c r="AF796" s="16" t="str">
        <f aca="false">IF(O796="Squirrel",11,"")</f>
        <v/>
      </c>
      <c r="AG796" s="16" t="str">
        <f aca="false">IF(O796="🐝 Honey Bee",20,"")</f>
        <v/>
      </c>
      <c r="AH796" s="16" t="str">
        <f aca="false">IF(O796="🦆 Duck",12,"")</f>
        <v/>
      </c>
      <c r="AI796" s="16" t="str">
        <f aca="false">IF(O796="🐦 Bird",13,"")</f>
        <v/>
      </c>
      <c r="AJ796" s="41" t="s">
        <v>122</v>
      </c>
      <c r="AK796" s="40"/>
      <c r="AL796" s="42" t="s">
        <v>852</v>
      </c>
      <c r="AM796" s="40" t="s">
        <v>59</v>
      </c>
      <c r="AN796" s="40"/>
    </row>
    <row r="797" customFormat="false" ht="30" hidden="false" customHeight="true" outlineLevel="0" collapsed="false">
      <c r="A797" s="38" t="s">
        <v>850</v>
      </c>
      <c r="B797" s="38" t="n">
        <v>80</v>
      </c>
      <c r="C797" s="32" t="n">
        <f aca="false">B797+IF(H797="IV",-0.2,IF(H797="IP",-0.1,IF(H797="IM",0.1,IF(H797="SC",0.2,IF(H797="IC (cerebral)",-0.3,0)))))</f>
        <v>79.9</v>
      </c>
      <c r="D797" s="33" t="n">
        <f aca="false">VALUE(MID(AJ797,1,FIND(" ",AJ797)))</f>
        <v>0.72</v>
      </c>
      <c r="E797" s="34" t="n">
        <f aca="false">IF(G797="LD50 (median)",1,IF(G797="LDLo (lowest)",0,IF(G797="LD",-1,"")))</f>
        <v>1</v>
      </c>
      <c r="F797" s="34" t="n">
        <f aca="false">IF(O797="🐀 Rat",1,IF(O797="🐭 Mouse",2,IF(O797="🐕 Dog",3,IF(O797="🐵 Monkey",5,IF(O797="🐈 Cat",4,IF(O797="🐇 Rabbit",6,IF(O797="🕊 Pigeon",7,IF(O797="🐹 Guinea Pig",8,IF(O797="🐔 Chicken",9,IF(O797="🐸 Frog",10,IF(O797="🍼 Mammal",10,0)))))))))))</f>
        <v>2</v>
      </c>
      <c r="G797" s="39" t="s">
        <v>47</v>
      </c>
      <c r="H797" s="39" t="s">
        <v>16</v>
      </c>
      <c r="I797" s="14" t="str">
        <f aca="false">IF(H797="IC",-0.3,"")</f>
        <v/>
      </c>
      <c r="J797" s="14" t="str">
        <f aca="false">IF(H797="IV",-0.2,"")</f>
        <v/>
      </c>
      <c r="K797" s="14" t="n">
        <f aca="false">IF(H797="IP",-0.1,"")</f>
        <v>-0.1</v>
      </c>
      <c r="L797" s="14" t="str">
        <f aca="false">IF(H797="IM",0.1,"")</f>
        <v/>
      </c>
      <c r="M797" s="14" t="str">
        <f aca="false">IF(H797="SC",0.2,"")</f>
        <v/>
      </c>
      <c r="N797" s="15" t="str">
        <f aca="false">IF(H797="???",0.2,"")</f>
        <v/>
      </c>
      <c r="O797" s="40" t="s">
        <v>22</v>
      </c>
      <c r="P797" s="17" t="str">
        <f aca="false">IF(SUM(Q797:AI797)&gt;0,"",IF(SUM(Q797:AI797)=0,IF(O797&gt;0,1,"")))</f>
        <v/>
      </c>
      <c r="Q797" s="16" t="n">
        <f aca="false">IF(O797="🐭 Mouse",2,"")</f>
        <v>2</v>
      </c>
      <c r="R797" s="16" t="str">
        <f aca="false">IF(O797="🕊 Pigeon",7,"")</f>
        <v/>
      </c>
      <c r="S797" s="16" t="str">
        <f aca="false">IF(O797="🐇 Rabbit",6,"")</f>
        <v/>
      </c>
      <c r="T797" s="16" t="str">
        <f aca="false">IF(O797="🍼 Mammal",16,"")</f>
        <v/>
      </c>
      <c r="U797" s="16" t="str">
        <f aca="false">IF(O797="🐀 Rat",1,"")</f>
        <v/>
      </c>
      <c r="V797" s="16" t="str">
        <f aca="false">IF(O797="🐕 Dog",3,"")</f>
        <v/>
      </c>
      <c r="W797" s="16" t="str">
        <f aca="false">IF(O797="🐹 Guinea Pig",8,"")</f>
        <v/>
      </c>
      <c r="X797" s="16" t="str">
        <f aca="false">IF(O797="🐔 Chicken",9,"")</f>
        <v/>
      </c>
      <c r="Y797" s="16" t="str">
        <f aca="false">IF(O797="🐵 Monkey",5,"")</f>
        <v/>
      </c>
      <c r="Z797" s="16" t="str">
        <f aca="false">IF(O797="🐸 Frog",10,"")</f>
        <v/>
      </c>
      <c r="AA797" s="16" t="str">
        <f aca="false">IF(O797="🐈 Cat",4,"")</f>
        <v/>
      </c>
      <c r="AB797" s="16" t="str">
        <f aca="false">IF(O797="Gecko",15,"")</f>
        <v/>
      </c>
      <c r="AC797" s="16" t="str">
        <f aca="false">IF(O797="Skink",14,"")</f>
        <v/>
      </c>
      <c r="AD797" s="16" t="str">
        <f aca="false">IF(O797="🐄 Cattle",17,"")</f>
        <v/>
      </c>
      <c r="AE797" s="16" t="str">
        <f aca="false">IF(O797="🐷 Pig",19,"")</f>
        <v/>
      </c>
      <c r="AF797" s="16" t="str">
        <f aca="false">IF(O797="Squirrel",11,"")</f>
        <v/>
      </c>
      <c r="AG797" s="16" t="str">
        <f aca="false">IF(O797="🐝 Honey Bee",20,"")</f>
        <v/>
      </c>
      <c r="AH797" s="16" t="str">
        <f aca="false">IF(O797="🦆 Duck",12,"")</f>
        <v/>
      </c>
      <c r="AI797" s="16" t="str">
        <f aca="false">IF(O797="🐦 Bird",13,"")</f>
        <v/>
      </c>
      <c r="AJ797" s="41" t="s">
        <v>122</v>
      </c>
      <c r="AK797" s="40" t="s">
        <v>853</v>
      </c>
      <c r="AL797" s="42" t="s">
        <v>50</v>
      </c>
      <c r="AM797" s="40" t="s">
        <v>51</v>
      </c>
      <c r="AN797" s="40"/>
    </row>
    <row r="798" customFormat="false" ht="30" hidden="false" customHeight="true" outlineLevel="0" collapsed="false">
      <c r="A798" s="38" t="s">
        <v>850</v>
      </c>
      <c r="B798" s="38" t="n">
        <v>80</v>
      </c>
      <c r="C798" s="32" t="n">
        <f aca="false">B798+IF(H798="IV",-0.2,IF(H798="IP",-0.1,IF(H798="IM",0.1,IF(H798="SC",0.2,IF(H798="IC (cerebral)",-0.3,0)))))</f>
        <v>79.9</v>
      </c>
      <c r="D798" s="33" t="n">
        <f aca="false">VALUE(MID(AJ798,1,FIND(" ",AJ798)))</f>
        <v>0.72</v>
      </c>
      <c r="E798" s="34" t="n">
        <f aca="false">IF(G798="LD50 (median)",1,IF(G798="LDLo (lowest)",0,IF(G798="LD",-1,"")))</f>
        <v>1</v>
      </c>
      <c r="F798" s="34" t="n">
        <f aca="false">IF(O798="🐀 Rat",1,IF(O798="🐭 Mouse",2,IF(O798="🐕 Dog",3,IF(O798="🐵 Monkey",5,IF(O798="🐈 Cat",4,IF(O798="🐇 Rabbit",6,IF(O798="🕊 Pigeon",7,IF(O798="🐹 Guinea Pig",8,IF(O798="🐔 Chicken",9,IF(O798="🐸 Frog",10,IF(O798="🍼 Mammal",10,0)))))))))))</f>
        <v>2</v>
      </c>
      <c r="G798" s="39" t="s">
        <v>47</v>
      </c>
      <c r="H798" s="39" t="s">
        <v>16</v>
      </c>
      <c r="I798" s="14" t="str">
        <f aca="false">IF(H798="IC",-0.3,"")</f>
        <v/>
      </c>
      <c r="J798" s="14" t="str">
        <f aca="false">IF(H798="IV",-0.2,"")</f>
        <v/>
      </c>
      <c r="K798" s="14" t="n">
        <f aca="false">IF(H798="IP",-0.1,"")</f>
        <v>-0.1</v>
      </c>
      <c r="L798" s="14" t="str">
        <f aca="false">IF(H798="IM",0.1,"")</f>
        <v/>
      </c>
      <c r="M798" s="14" t="str">
        <f aca="false">IF(H798="SC",0.2,"")</f>
        <v/>
      </c>
      <c r="N798" s="15" t="str">
        <f aca="false">IF(H798="???",0.2,"")</f>
        <v/>
      </c>
      <c r="O798" s="40" t="s">
        <v>22</v>
      </c>
      <c r="P798" s="17" t="str">
        <f aca="false">IF(SUM(Q798:AI798)&gt;0,"",IF(SUM(Q798:AI798)=0,IF(O798&gt;0,1,"")))</f>
        <v/>
      </c>
      <c r="Q798" s="16" t="n">
        <f aca="false">IF(O798="🐭 Mouse",2,"")</f>
        <v>2</v>
      </c>
      <c r="R798" s="16" t="str">
        <f aca="false">IF(O798="🕊 Pigeon",7,"")</f>
        <v/>
      </c>
      <c r="S798" s="16" t="str">
        <f aca="false">IF(O798="🐇 Rabbit",6,"")</f>
        <v/>
      </c>
      <c r="T798" s="16" t="str">
        <f aca="false">IF(O798="🍼 Mammal",16,"")</f>
        <v/>
      </c>
      <c r="U798" s="16" t="str">
        <f aca="false">IF(O798="🐀 Rat",1,"")</f>
        <v/>
      </c>
      <c r="V798" s="16" t="str">
        <f aca="false">IF(O798="🐕 Dog",3,"")</f>
        <v/>
      </c>
      <c r="W798" s="16" t="str">
        <f aca="false">IF(O798="🐹 Guinea Pig",8,"")</f>
        <v/>
      </c>
      <c r="X798" s="16" t="str">
        <f aca="false">IF(O798="🐔 Chicken",9,"")</f>
        <v/>
      </c>
      <c r="Y798" s="16" t="str">
        <f aca="false">IF(O798="🐵 Monkey",5,"")</f>
        <v/>
      </c>
      <c r="Z798" s="16" t="str">
        <f aca="false">IF(O798="🐸 Frog",10,"")</f>
        <v/>
      </c>
      <c r="AA798" s="16" t="str">
        <f aca="false">IF(O798="🐈 Cat",4,"")</f>
        <v/>
      </c>
      <c r="AB798" s="16" t="str">
        <f aca="false">IF(O798="Gecko",15,"")</f>
        <v/>
      </c>
      <c r="AC798" s="16" t="str">
        <f aca="false">IF(O798="Skink",14,"")</f>
        <v/>
      </c>
      <c r="AD798" s="16" t="str">
        <f aca="false">IF(O798="🐄 Cattle",17,"")</f>
        <v/>
      </c>
      <c r="AE798" s="16" t="str">
        <f aca="false">IF(O798="🐷 Pig",19,"")</f>
        <v/>
      </c>
      <c r="AF798" s="16" t="str">
        <f aca="false">IF(O798="Squirrel",11,"")</f>
        <v/>
      </c>
      <c r="AG798" s="16" t="str">
        <f aca="false">IF(O798="🐝 Honey Bee",20,"")</f>
        <v/>
      </c>
      <c r="AH798" s="16" t="str">
        <f aca="false">IF(O798="🦆 Duck",12,"")</f>
        <v/>
      </c>
      <c r="AI798" s="16" t="str">
        <f aca="false">IF(O798="🐦 Bird",13,"")</f>
        <v/>
      </c>
      <c r="AJ798" s="41" t="s">
        <v>122</v>
      </c>
      <c r="AK798" s="40"/>
      <c r="AL798" s="42" t="s">
        <v>852</v>
      </c>
      <c r="AM798" s="40" t="s">
        <v>59</v>
      </c>
      <c r="AN798" s="40"/>
    </row>
    <row r="799" customFormat="false" ht="30" hidden="false" customHeight="true" outlineLevel="0" collapsed="false">
      <c r="A799" s="38" t="s">
        <v>850</v>
      </c>
      <c r="B799" s="38" t="n">
        <v>80</v>
      </c>
      <c r="C799" s="32" t="n">
        <f aca="false">B799+IF(H799="IV",-0.2,IF(H799="IP",-0.1,IF(H799="IM",0.1,IF(H799="SC",0.2,IF(H799="IC (cerebral)",-0.3,0)))))</f>
        <v>79.9</v>
      </c>
      <c r="D799" s="33" t="n">
        <f aca="false">VALUE(MID(AJ799,1,FIND(" ",AJ799)))</f>
        <v>0.72</v>
      </c>
      <c r="E799" s="34" t="n">
        <f aca="false">IF(G799="LD50 (median)",1,IF(G799="LDLo (lowest)",0,IF(G799="LD",-1,"")))</f>
        <v>1</v>
      </c>
      <c r="F799" s="34" t="n">
        <f aca="false">IF(O799="🐀 Rat",1,IF(O799="🐭 Mouse",2,IF(O799="🐕 Dog",3,IF(O799="🐵 Monkey",5,IF(O799="🐈 Cat",4,IF(O799="🐇 Rabbit",6,IF(O799="🕊 Pigeon",7,IF(O799="🐹 Guinea Pig",8,IF(O799="🐔 Chicken",9,IF(O799="🐸 Frog",10,IF(O799="🍼 Mammal",10,0)))))))))))</f>
        <v>2</v>
      </c>
      <c r="G799" s="39" t="s">
        <v>47</v>
      </c>
      <c r="H799" s="39" t="s">
        <v>16</v>
      </c>
      <c r="I799" s="14" t="str">
        <f aca="false">IF(H799="IC",-0.3,"")</f>
        <v/>
      </c>
      <c r="J799" s="14" t="str">
        <f aca="false">IF(H799="IV",-0.2,"")</f>
        <v/>
      </c>
      <c r="K799" s="14" t="n">
        <f aca="false">IF(H799="IP",-0.1,"")</f>
        <v>-0.1</v>
      </c>
      <c r="L799" s="14" t="str">
        <f aca="false">IF(H799="IM",0.1,"")</f>
        <v/>
      </c>
      <c r="M799" s="14" t="str">
        <f aca="false">IF(H799="SC",0.2,"")</f>
        <v/>
      </c>
      <c r="N799" s="15" t="str">
        <f aca="false">IF(H799="???",0.2,"")</f>
        <v/>
      </c>
      <c r="O799" s="40" t="s">
        <v>22</v>
      </c>
      <c r="P799" s="17" t="str">
        <f aca="false">IF(SUM(Q799:AI799)&gt;0,"",IF(SUM(Q799:AI799)=0,IF(O799&gt;0,1,"")))</f>
        <v/>
      </c>
      <c r="Q799" s="16" t="n">
        <f aca="false">IF(O799="🐭 Mouse",2,"")</f>
        <v>2</v>
      </c>
      <c r="R799" s="16" t="str">
        <f aca="false">IF(O799="🕊 Pigeon",7,"")</f>
        <v/>
      </c>
      <c r="S799" s="16" t="str">
        <f aca="false">IF(O799="🐇 Rabbit",6,"")</f>
        <v/>
      </c>
      <c r="T799" s="16" t="str">
        <f aca="false">IF(O799="🍼 Mammal",16,"")</f>
        <v/>
      </c>
      <c r="U799" s="16" t="str">
        <f aca="false">IF(O799="🐀 Rat",1,"")</f>
        <v/>
      </c>
      <c r="V799" s="16" t="str">
        <f aca="false">IF(O799="🐕 Dog",3,"")</f>
        <v/>
      </c>
      <c r="W799" s="16" t="str">
        <f aca="false">IF(O799="🐹 Guinea Pig",8,"")</f>
        <v/>
      </c>
      <c r="X799" s="16" t="str">
        <f aca="false">IF(O799="🐔 Chicken",9,"")</f>
        <v/>
      </c>
      <c r="Y799" s="16" t="str">
        <f aca="false">IF(O799="🐵 Monkey",5,"")</f>
        <v/>
      </c>
      <c r="Z799" s="16" t="str">
        <f aca="false">IF(O799="🐸 Frog",10,"")</f>
        <v/>
      </c>
      <c r="AA799" s="16" t="str">
        <f aca="false">IF(O799="🐈 Cat",4,"")</f>
        <v/>
      </c>
      <c r="AB799" s="16" t="str">
        <f aca="false">IF(O799="Gecko",15,"")</f>
        <v/>
      </c>
      <c r="AC799" s="16" t="str">
        <f aca="false">IF(O799="Skink",14,"")</f>
        <v/>
      </c>
      <c r="AD799" s="16" t="str">
        <f aca="false">IF(O799="🐄 Cattle",17,"")</f>
        <v/>
      </c>
      <c r="AE799" s="16" t="str">
        <f aca="false">IF(O799="🐷 Pig",19,"")</f>
        <v/>
      </c>
      <c r="AF799" s="16" t="str">
        <f aca="false">IF(O799="Squirrel",11,"")</f>
        <v/>
      </c>
      <c r="AG799" s="16" t="str">
        <f aca="false">IF(O799="🐝 Honey Bee",20,"")</f>
        <v/>
      </c>
      <c r="AH799" s="16" t="str">
        <f aca="false">IF(O799="🦆 Duck",12,"")</f>
        <v/>
      </c>
      <c r="AI799" s="16" t="str">
        <f aca="false">IF(O799="🐦 Bird",13,"")</f>
        <v/>
      </c>
      <c r="AJ799" s="41" t="s">
        <v>122</v>
      </c>
      <c r="AK799" s="40" t="s">
        <v>853</v>
      </c>
      <c r="AL799" s="42" t="s">
        <v>50</v>
      </c>
      <c r="AM799" s="40" t="s">
        <v>51</v>
      </c>
      <c r="AN799" s="40"/>
    </row>
    <row r="800" customFormat="false" ht="30" hidden="false" customHeight="true" outlineLevel="0" collapsed="false">
      <c r="A800" s="38" t="s">
        <v>850</v>
      </c>
      <c r="B800" s="38" t="n">
        <v>80</v>
      </c>
      <c r="C800" s="32" t="n">
        <f aca="false">B800+IF(H800="IV",-0.2,IF(H800="IP",-0.1,IF(H800="IM",0.1,IF(H800="SC",0.2,IF(H800="IC (cerebral)",-0.3,0)))))</f>
        <v>79.8</v>
      </c>
      <c r="D800" s="33" t="n">
        <f aca="false">VALUE(MID(AJ800,1,FIND(" ",AJ800)))</f>
        <v>0.8</v>
      </c>
      <c r="E800" s="34" t="n">
        <f aca="false">IF(G800="LD50 (median)",1,IF(G800="LDLo (lowest)",0,IF(G800="LD",-1,"")))</f>
        <v>0</v>
      </c>
      <c r="F800" s="34" t="n">
        <f aca="false">IF(O800="🐀 Rat",1,IF(O800="🐭 Mouse",2,IF(O800="🐕 Dog",3,IF(O800="🐵 Monkey",5,IF(O800="🐈 Cat",4,IF(O800="🐇 Rabbit",6,IF(O800="🕊 Pigeon",7,IF(O800="🐹 Guinea Pig",8,IF(O800="🐔 Chicken",9,IF(O800="🐸 Frog",10,IF(O800="🍼 Mammal",10,0)))))))))))</f>
        <v>4</v>
      </c>
      <c r="G800" s="39" t="s">
        <v>53</v>
      </c>
      <c r="H800" s="39" t="s">
        <v>15</v>
      </c>
      <c r="I800" s="14" t="str">
        <f aca="false">IF(H800="IC",-0.3,"")</f>
        <v/>
      </c>
      <c r="J800" s="14" t="n">
        <f aca="false">IF(H800="IV",-0.2,"")</f>
        <v>-0.2</v>
      </c>
      <c r="K800" s="14" t="str">
        <f aca="false">IF(H800="IP",-0.1,"")</f>
        <v/>
      </c>
      <c r="L800" s="14" t="str">
        <f aca="false">IF(H800="IM",0.1,"")</f>
        <v/>
      </c>
      <c r="M800" s="14" t="str">
        <f aca="false">IF(H800="SC",0.2,"")</f>
        <v/>
      </c>
      <c r="N800" s="15" t="str">
        <f aca="false">IF(H800="???",0.2,"")</f>
        <v/>
      </c>
      <c r="O800" s="40" t="s">
        <v>32</v>
      </c>
      <c r="P800" s="17" t="str">
        <f aca="false">IF(SUM(Q800:AI800)&gt;0,"",IF(SUM(Q800:AI800)=0,IF(O800&gt;0,1,"")))</f>
        <v/>
      </c>
      <c r="Q800" s="16" t="str">
        <f aca="false">IF(O800="🐭 Mouse",2,"")</f>
        <v/>
      </c>
      <c r="R800" s="16" t="str">
        <f aca="false">IF(O800="🕊 Pigeon",7,"")</f>
        <v/>
      </c>
      <c r="S800" s="16" t="str">
        <f aca="false">IF(O800="🐇 Rabbit",6,"")</f>
        <v/>
      </c>
      <c r="T800" s="16" t="str">
        <f aca="false">IF(O800="🍼 Mammal",16,"")</f>
        <v/>
      </c>
      <c r="U800" s="16" t="str">
        <f aca="false">IF(O800="🐀 Rat",1,"")</f>
        <v/>
      </c>
      <c r="V800" s="16" t="str">
        <f aca="false">IF(O800="🐕 Dog",3,"")</f>
        <v/>
      </c>
      <c r="W800" s="16" t="str">
        <f aca="false">IF(O800="🐹 Guinea Pig",8,"")</f>
        <v/>
      </c>
      <c r="X800" s="16" t="str">
        <f aca="false">IF(O800="🐔 Chicken",9,"")</f>
        <v/>
      </c>
      <c r="Y800" s="16" t="str">
        <f aca="false">IF(O800="🐵 Monkey",5,"")</f>
        <v/>
      </c>
      <c r="Z800" s="16" t="str">
        <f aca="false">IF(O800="🐸 Frog",10,"")</f>
        <v/>
      </c>
      <c r="AA800" s="16" t="n">
        <f aca="false">IF(O800="🐈 Cat",4,"")</f>
        <v>4</v>
      </c>
      <c r="AB800" s="16" t="str">
        <f aca="false">IF(O800="Gecko",15,"")</f>
        <v/>
      </c>
      <c r="AC800" s="16" t="str">
        <f aca="false">IF(O800="Skink",14,"")</f>
        <v/>
      </c>
      <c r="AD800" s="16" t="str">
        <f aca="false">IF(O800="🐄 Cattle",17,"")</f>
        <v/>
      </c>
      <c r="AE800" s="16" t="str">
        <f aca="false">IF(O800="🐷 Pig",19,"")</f>
        <v/>
      </c>
      <c r="AF800" s="16" t="str">
        <f aca="false">IF(O800="Squirrel",11,"")</f>
        <v/>
      </c>
      <c r="AG800" s="16" t="str">
        <f aca="false">IF(O800="🐝 Honey Bee",20,"")</f>
        <v/>
      </c>
      <c r="AH800" s="16" t="str">
        <f aca="false">IF(O800="🦆 Duck",12,"")</f>
        <v/>
      </c>
      <c r="AI800" s="16" t="str">
        <f aca="false">IF(O800="🐦 Bird",13,"")</f>
        <v/>
      </c>
      <c r="AJ800" s="41" t="s">
        <v>124</v>
      </c>
      <c r="AK800" s="40" t="s">
        <v>854</v>
      </c>
      <c r="AL800" s="42" t="s">
        <v>50</v>
      </c>
      <c r="AM800" s="40" t="s">
        <v>51</v>
      </c>
      <c r="AN800" s="40"/>
    </row>
    <row r="801" customFormat="false" ht="30" hidden="false" customHeight="true" outlineLevel="0" collapsed="false">
      <c r="A801" s="38" t="s">
        <v>850</v>
      </c>
      <c r="B801" s="38" t="n">
        <v>80</v>
      </c>
      <c r="C801" s="32" t="n">
        <f aca="false">B801+IF(H801="IV",-0.2,IF(H801="IP",-0.1,IF(H801="IM",0.1,IF(H801="SC",0.2,IF(H801="IC (cerebral)",-0.3,0)))))</f>
        <v>79.8</v>
      </c>
      <c r="D801" s="33" t="n">
        <f aca="false">VALUE(MID(AJ801,1,FIND(" ",AJ801)))</f>
        <v>0.8</v>
      </c>
      <c r="E801" s="34" t="n">
        <f aca="false">IF(G801="LD50 (median)",1,IF(G801="LDLo (lowest)",0,IF(G801="LD",-1,"")))</f>
        <v>0</v>
      </c>
      <c r="F801" s="34" t="n">
        <f aca="false">IF(O801="🐀 Rat",1,IF(O801="🐭 Mouse",2,IF(O801="🐕 Dog",3,IF(O801="🐵 Monkey",5,IF(O801="🐈 Cat",4,IF(O801="🐇 Rabbit",6,IF(O801="🕊 Pigeon",7,IF(O801="🐹 Guinea Pig",8,IF(O801="🐔 Chicken",9,IF(O801="🐸 Frog",10,IF(O801="🍼 Mammal",10,0)))))))))))</f>
        <v>4</v>
      </c>
      <c r="G801" s="39" t="s">
        <v>53</v>
      </c>
      <c r="H801" s="39" t="s">
        <v>15</v>
      </c>
      <c r="I801" s="14" t="str">
        <f aca="false">IF(H801="IC",-0.3,"")</f>
        <v/>
      </c>
      <c r="J801" s="14" t="n">
        <f aca="false">IF(H801="IV",-0.2,"")</f>
        <v>-0.2</v>
      </c>
      <c r="K801" s="14" t="str">
        <f aca="false">IF(H801="IP",-0.1,"")</f>
        <v/>
      </c>
      <c r="L801" s="14" t="str">
        <f aca="false">IF(H801="IM",0.1,"")</f>
        <v/>
      </c>
      <c r="M801" s="14" t="str">
        <f aca="false">IF(H801="SC",0.2,"")</f>
        <v/>
      </c>
      <c r="N801" s="15" t="str">
        <f aca="false">IF(H801="???",0.2,"")</f>
        <v/>
      </c>
      <c r="O801" s="40" t="s">
        <v>32</v>
      </c>
      <c r="P801" s="17" t="str">
        <f aca="false">IF(SUM(Q801:AI801)&gt;0,"",IF(SUM(Q801:AI801)=0,IF(O801&gt;0,1,"")))</f>
        <v/>
      </c>
      <c r="Q801" s="16" t="str">
        <f aca="false">IF(O801="🐭 Mouse",2,"")</f>
        <v/>
      </c>
      <c r="R801" s="16" t="str">
        <f aca="false">IF(O801="🕊 Pigeon",7,"")</f>
        <v/>
      </c>
      <c r="S801" s="16" t="str">
        <f aca="false">IF(O801="🐇 Rabbit",6,"")</f>
        <v/>
      </c>
      <c r="T801" s="16" t="str">
        <f aca="false">IF(O801="🍼 Mammal",16,"")</f>
        <v/>
      </c>
      <c r="U801" s="16" t="str">
        <f aca="false">IF(O801="🐀 Rat",1,"")</f>
        <v/>
      </c>
      <c r="V801" s="16" t="str">
        <f aca="false">IF(O801="🐕 Dog",3,"")</f>
        <v/>
      </c>
      <c r="W801" s="16" t="str">
        <f aca="false">IF(O801="🐹 Guinea Pig",8,"")</f>
        <v/>
      </c>
      <c r="X801" s="16" t="str">
        <f aca="false">IF(O801="🐔 Chicken",9,"")</f>
        <v/>
      </c>
      <c r="Y801" s="16" t="str">
        <f aca="false">IF(O801="🐵 Monkey",5,"")</f>
        <v/>
      </c>
      <c r="Z801" s="16" t="str">
        <f aca="false">IF(O801="🐸 Frog",10,"")</f>
        <v/>
      </c>
      <c r="AA801" s="16" t="n">
        <f aca="false">IF(O801="🐈 Cat",4,"")</f>
        <v>4</v>
      </c>
      <c r="AB801" s="16" t="str">
        <f aca="false">IF(O801="Gecko",15,"")</f>
        <v/>
      </c>
      <c r="AC801" s="16" t="str">
        <f aca="false">IF(O801="Skink",14,"")</f>
        <v/>
      </c>
      <c r="AD801" s="16" t="str">
        <f aca="false">IF(O801="🐄 Cattle",17,"")</f>
        <v/>
      </c>
      <c r="AE801" s="16" t="str">
        <f aca="false">IF(O801="🐷 Pig",19,"")</f>
        <v/>
      </c>
      <c r="AF801" s="16" t="str">
        <f aca="false">IF(O801="Squirrel",11,"")</f>
        <v/>
      </c>
      <c r="AG801" s="16" t="str">
        <f aca="false">IF(O801="🐝 Honey Bee",20,"")</f>
        <v/>
      </c>
      <c r="AH801" s="16" t="str">
        <f aca="false">IF(O801="🦆 Duck",12,"")</f>
        <v/>
      </c>
      <c r="AI801" s="16" t="str">
        <f aca="false">IF(O801="🐦 Bird",13,"")</f>
        <v/>
      </c>
      <c r="AJ801" s="41" t="s">
        <v>124</v>
      </c>
      <c r="AK801" s="40" t="s">
        <v>854</v>
      </c>
      <c r="AL801" s="42" t="s">
        <v>50</v>
      </c>
      <c r="AM801" s="40" t="s">
        <v>51</v>
      </c>
      <c r="AN801" s="40"/>
    </row>
    <row r="802" customFormat="false" ht="30" hidden="false" customHeight="true" outlineLevel="0" collapsed="false">
      <c r="A802" s="38" t="s">
        <v>850</v>
      </c>
      <c r="B802" s="38" t="n">
        <v>80</v>
      </c>
      <c r="C802" s="32" t="n">
        <f aca="false">B802+IF(H802="IV",-0.2,IF(H802="IP",-0.1,IF(H802="IM",0.1,IF(H802="SC",0.2,IF(H802="IC (cerebral)",-0.3,0)))))</f>
        <v>79.8</v>
      </c>
      <c r="D802" s="33" t="n">
        <f aca="false">VALUE(MID(AJ802,1,FIND(" ",AJ802)))</f>
        <v>0.92</v>
      </c>
      <c r="E802" s="34" t="n">
        <f aca="false">IF(G802="LD50 (median)",1,IF(G802="LDLo (lowest)",0,IF(G802="LD",-1,"")))</f>
        <v>1</v>
      </c>
      <c r="F802" s="34" t="n">
        <f aca="false">IF(O802="🐀 Rat",1,IF(O802="🐭 Mouse",2,IF(O802="🐕 Dog",3,IF(O802="🐵 Monkey",5,IF(O802="🐈 Cat",4,IF(O802="🐇 Rabbit",6,IF(O802="🕊 Pigeon",7,IF(O802="🐹 Guinea Pig",8,IF(O802="🐔 Chicken",9,IF(O802="🐸 Frog",10,IF(O802="🍼 Mammal",10,0)))))))))))</f>
        <v>2</v>
      </c>
      <c r="G802" s="39" t="s">
        <v>47</v>
      </c>
      <c r="H802" s="39" t="s">
        <v>15</v>
      </c>
      <c r="I802" s="14" t="str">
        <f aca="false">IF(H802="IC",-0.3,"")</f>
        <v/>
      </c>
      <c r="J802" s="14" t="n">
        <f aca="false">IF(H802="IV",-0.2,"")</f>
        <v>-0.2</v>
      </c>
      <c r="K802" s="14" t="str">
        <f aca="false">IF(H802="IP",-0.1,"")</f>
        <v/>
      </c>
      <c r="L802" s="14" t="str">
        <f aca="false">IF(H802="IM",0.1,"")</f>
        <v/>
      </c>
      <c r="M802" s="14" t="str">
        <f aca="false">IF(H802="SC",0.2,"")</f>
        <v/>
      </c>
      <c r="N802" s="15" t="str">
        <f aca="false">IF(H802="???",0.2,"")</f>
        <v/>
      </c>
      <c r="O802" s="40" t="s">
        <v>22</v>
      </c>
      <c r="P802" s="17" t="str">
        <f aca="false">IF(SUM(Q802:AI802)&gt;0,"",IF(SUM(Q802:AI802)=0,IF(O802&gt;0,1,"")))</f>
        <v/>
      </c>
      <c r="Q802" s="16" t="n">
        <f aca="false">IF(O802="🐭 Mouse",2,"")</f>
        <v>2</v>
      </c>
      <c r="R802" s="16" t="str">
        <f aca="false">IF(O802="🕊 Pigeon",7,"")</f>
        <v/>
      </c>
      <c r="S802" s="16" t="str">
        <f aca="false">IF(O802="🐇 Rabbit",6,"")</f>
        <v/>
      </c>
      <c r="T802" s="16" t="str">
        <f aca="false">IF(O802="🍼 Mammal",16,"")</f>
        <v/>
      </c>
      <c r="U802" s="16" t="str">
        <f aca="false">IF(O802="🐀 Rat",1,"")</f>
        <v/>
      </c>
      <c r="V802" s="16" t="str">
        <f aca="false">IF(O802="🐕 Dog",3,"")</f>
        <v/>
      </c>
      <c r="W802" s="16" t="str">
        <f aca="false">IF(O802="🐹 Guinea Pig",8,"")</f>
        <v/>
      </c>
      <c r="X802" s="16" t="str">
        <f aca="false">IF(O802="🐔 Chicken",9,"")</f>
        <v/>
      </c>
      <c r="Y802" s="16" t="str">
        <f aca="false">IF(O802="🐵 Monkey",5,"")</f>
        <v/>
      </c>
      <c r="Z802" s="16" t="str">
        <f aca="false">IF(O802="🐸 Frog",10,"")</f>
        <v/>
      </c>
      <c r="AA802" s="16" t="str">
        <f aca="false">IF(O802="🐈 Cat",4,"")</f>
        <v/>
      </c>
      <c r="AB802" s="16" t="str">
        <f aca="false">IF(O802="Gecko",15,"")</f>
        <v/>
      </c>
      <c r="AC802" s="16" t="str">
        <f aca="false">IF(O802="Skink",14,"")</f>
        <v/>
      </c>
      <c r="AD802" s="16" t="str">
        <f aca="false">IF(O802="🐄 Cattle",17,"")</f>
        <v/>
      </c>
      <c r="AE802" s="16" t="str">
        <f aca="false">IF(O802="🐷 Pig",19,"")</f>
        <v/>
      </c>
      <c r="AF802" s="16" t="str">
        <f aca="false">IF(O802="Squirrel",11,"")</f>
        <v/>
      </c>
      <c r="AG802" s="16" t="str">
        <f aca="false">IF(O802="🐝 Honey Bee",20,"")</f>
        <v/>
      </c>
      <c r="AH802" s="16" t="str">
        <f aca="false">IF(O802="🦆 Duck",12,"")</f>
        <v/>
      </c>
      <c r="AI802" s="16" t="str">
        <f aca="false">IF(O802="🐦 Bird",13,"")</f>
        <v/>
      </c>
      <c r="AJ802" s="41" t="s">
        <v>776</v>
      </c>
      <c r="AK802" s="40" t="s">
        <v>855</v>
      </c>
      <c r="AL802" s="42" t="s">
        <v>50</v>
      </c>
      <c r="AM802" s="40" t="s">
        <v>51</v>
      </c>
      <c r="AN802" s="40"/>
    </row>
    <row r="803" customFormat="false" ht="30" hidden="false" customHeight="true" outlineLevel="0" collapsed="false">
      <c r="A803" s="38" t="s">
        <v>850</v>
      </c>
      <c r="B803" s="38" t="n">
        <v>80</v>
      </c>
      <c r="C803" s="32" t="n">
        <f aca="false">B803+IF(H803="IV",-0.2,IF(H803="IP",-0.1,IF(H803="IM",0.1,IF(H803="SC",0.2,IF(H803="IC (cerebral)",-0.3,0)))))</f>
        <v>79.8</v>
      </c>
      <c r="D803" s="33" t="n">
        <f aca="false">VALUE(MID(AJ803,1,FIND(" ",AJ803)))</f>
        <v>0.92</v>
      </c>
      <c r="E803" s="34" t="n">
        <f aca="false">IF(G803="LD50 (median)",1,IF(G803="LDLo (lowest)",0,IF(G803="LD",-1,"")))</f>
        <v>1</v>
      </c>
      <c r="F803" s="34" t="n">
        <f aca="false">IF(O803="🐀 Rat",1,IF(O803="🐭 Mouse",2,IF(O803="🐕 Dog",3,IF(O803="🐵 Monkey",5,IF(O803="🐈 Cat",4,IF(O803="🐇 Rabbit",6,IF(O803="🕊 Pigeon",7,IF(O803="🐹 Guinea Pig",8,IF(O803="🐔 Chicken",9,IF(O803="🐸 Frog",10,IF(O803="🍼 Mammal",10,0)))))))))))</f>
        <v>2</v>
      </c>
      <c r="G803" s="39" t="s">
        <v>47</v>
      </c>
      <c r="H803" s="39" t="s">
        <v>15</v>
      </c>
      <c r="I803" s="14" t="str">
        <f aca="false">IF(H803="IC",-0.3,"")</f>
        <v/>
      </c>
      <c r="J803" s="14" t="n">
        <f aca="false">IF(H803="IV",-0.2,"")</f>
        <v>-0.2</v>
      </c>
      <c r="K803" s="14" t="str">
        <f aca="false">IF(H803="IP",-0.1,"")</f>
        <v/>
      </c>
      <c r="L803" s="14" t="str">
        <f aca="false">IF(H803="IM",0.1,"")</f>
        <v/>
      </c>
      <c r="M803" s="14" t="str">
        <f aca="false">IF(H803="SC",0.2,"")</f>
        <v/>
      </c>
      <c r="N803" s="15" t="str">
        <f aca="false">IF(H803="???",0.2,"")</f>
        <v/>
      </c>
      <c r="O803" s="40" t="s">
        <v>22</v>
      </c>
      <c r="P803" s="17" t="str">
        <f aca="false">IF(SUM(Q803:AI803)&gt;0,"",IF(SUM(Q803:AI803)=0,IF(O803&gt;0,1,"")))</f>
        <v/>
      </c>
      <c r="Q803" s="16" t="n">
        <f aca="false">IF(O803="🐭 Mouse",2,"")</f>
        <v>2</v>
      </c>
      <c r="R803" s="16" t="str">
        <f aca="false">IF(O803="🕊 Pigeon",7,"")</f>
        <v/>
      </c>
      <c r="S803" s="16" t="str">
        <f aca="false">IF(O803="🐇 Rabbit",6,"")</f>
        <v/>
      </c>
      <c r="T803" s="16" t="str">
        <f aca="false">IF(O803="🍼 Mammal",16,"")</f>
        <v/>
      </c>
      <c r="U803" s="16" t="str">
        <f aca="false">IF(O803="🐀 Rat",1,"")</f>
        <v/>
      </c>
      <c r="V803" s="16" t="str">
        <f aca="false">IF(O803="🐕 Dog",3,"")</f>
        <v/>
      </c>
      <c r="W803" s="16" t="str">
        <f aca="false">IF(O803="🐹 Guinea Pig",8,"")</f>
        <v/>
      </c>
      <c r="X803" s="16" t="str">
        <f aca="false">IF(O803="🐔 Chicken",9,"")</f>
        <v/>
      </c>
      <c r="Y803" s="16" t="str">
        <f aca="false">IF(O803="🐵 Monkey",5,"")</f>
        <v/>
      </c>
      <c r="Z803" s="16" t="str">
        <f aca="false">IF(O803="🐸 Frog",10,"")</f>
        <v/>
      </c>
      <c r="AA803" s="16" t="str">
        <f aca="false">IF(O803="🐈 Cat",4,"")</f>
        <v/>
      </c>
      <c r="AB803" s="16" t="str">
        <f aca="false">IF(O803="Gecko",15,"")</f>
        <v/>
      </c>
      <c r="AC803" s="16" t="str">
        <f aca="false">IF(O803="Skink",14,"")</f>
        <v/>
      </c>
      <c r="AD803" s="16" t="str">
        <f aca="false">IF(O803="🐄 Cattle",17,"")</f>
        <v/>
      </c>
      <c r="AE803" s="16" t="str">
        <f aca="false">IF(O803="🐷 Pig",19,"")</f>
        <v/>
      </c>
      <c r="AF803" s="16" t="str">
        <f aca="false">IF(O803="Squirrel",11,"")</f>
        <v/>
      </c>
      <c r="AG803" s="16" t="str">
        <f aca="false">IF(O803="🐝 Honey Bee",20,"")</f>
        <v/>
      </c>
      <c r="AH803" s="16" t="str">
        <f aca="false">IF(O803="🦆 Duck",12,"")</f>
        <v/>
      </c>
      <c r="AI803" s="16" t="str">
        <f aca="false">IF(O803="🐦 Bird",13,"")</f>
        <v/>
      </c>
      <c r="AJ803" s="41" t="s">
        <v>776</v>
      </c>
      <c r="AK803" s="40" t="s">
        <v>855</v>
      </c>
      <c r="AL803" s="42" t="s">
        <v>50</v>
      </c>
      <c r="AM803" s="40" t="s">
        <v>51</v>
      </c>
      <c r="AN803" s="40"/>
    </row>
    <row r="804" customFormat="false" ht="30" hidden="false" customHeight="true" outlineLevel="0" collapsed="false">
      <c r="A804" s="38" t="s">
        <v>850</v>
      </c>
      <c r="B804" s="38" t="n">
        <v>80</v>
      </c>
      <c r="C804" s="32" t="n">
        <f aca="false">B804+IF(H804="IV",-0.2,IF(H804="IP",-0.1,IF(H804="IM",0.1,IF(H804="SC",0.2,IF(H804="IC (cerebral)",-0.3,0)))))</f>
        <v>79.8</v>
      </c>
      <c r="D804" s="33" t="n">
        <f aca="false">VALUE(MID(AJ804,1,FIND(" ",AJ804)))</f>
        <v>1.25</v>
      </c>
      <c r="E804" s="34" t="n">
        <f aca="false">IF(G804="LD50 (median)",1,IF(G804="LDLo (lowest)",0,IF(G804="LD",-1,"")))</f>
        <v>1</v>
      </c>
      <c r="F804" s="34" t="n">
        <f aca="false">IF(O804="🐀 Rat",1,IF(O804="🐭 Mouse",2,IF(O804="🐕 Dog",3,IF(O804="🐵 Monkey",5,IF(O804="🐈 Cat",4,IF(O804="🐇 Rabbit",6,IF(O804="🕊 Pigeon",7,IF(O804="🐹 Guinea Pig",8,IF(O804="🐔 Chicken",9,IF(O804="🐸 Frog",10,IF(O804="🍼 Mammal",10,0)))))))))))</f>
        <v>2</v>
      </c>
      <c r="G804" s="39" t="s">
        <v>47</v>
      </c>
      <c r="H804" s="39" t="s">
        <v>15</v>
      </c>
      <c r="I804" s="14" t="str">
        <f aca="false">IF(H804="IC",-0.3,"")</f>
        <v/>
      </c>
      <c r="J804" s="14" t="n">
        <f aca="false">IF(H804="IV",-0.2,"")</f>
        <v>-0.2</v>
      </c>
      <c r="K804" s="14" t="str">
        <f aca="false">IF(H804="IP",-0.1,"")</f>
        <v/>
      </c>
      <c r="L804" s="14" t="str">
        <f aca="false">IF(H804="IM",0.1,"")</f>
        <v/>
      </c>
      <c r="M804" s="14" t="str">
        <f aca="false">IF(H804="SC",0.2,"")</f>
        <v/>
      </c>
      <c r="N804" s="15" t="str">
        <f aca="false">IF(H804="???",0.2,"")</f>
        <v/>
      </c>
      <c r="O804" s="40" t="s">
        <v>22</v>
      </c>
      <c r="P804" s="17" t="str">
        <f aca="false">IF(SUM(Q804:AI804)&gt;0,"",IF(SUM(Q804:AI804)=0,IF(O804&gt;0,1,"")))</f>
        <v/>
      </c>
      <c r="Q804" s="16" t="n">
        <f aca="false">IF(O804="🐭 Mouse",2,"")</f>
        <v>2</v>
      </c>
      <c r="R804" s="16" t="str">
        <f aca="false">IF(O804="🕊 Pigeon",7,"")</f>
        <v/>
      </c>
      <c r="S804" s="16" t="str">
        <f aca="false">IF(O804="🐇 Rabbit",6,"")</f>
        <v/>
      </c>
      <c r="T804" s="16" t="str">
        <f aca="false">IF(O804="🍼 Mammal",16,"")</f>
        <v/>
      </c>
      <c r="U804" s="16" t="str">
        <f aca="false">IF(O804="🐀 Rat",1,"")</f>
        <v/>
      </c>
      <c r="V804" s="16" t="str">
        <f aca="false">IF(O804="🐕 Dog",3,"")</f>
        <v/>
      </c>
      <c r="W804" s="16" t="str">
        <f aca="false">IF(O804="🐹 Guinea Pig",8,"")</f>
        <v/>
      </c>
      <c r="X804" s="16" t="str">
        <f aca="false">IF(O804="🐔 Chicken",9,"")</f>
        <v/>
      </c>
      <c r="Y804" s="16" t="str">
        <f aca="false">IF(O804="🐵 Monkey",5,"")</f>
        <v/>
      </c>
      <c r="Z804" s="16" t="str">
        <f aca="false">IF(O804="🐸 Frog",10,"")</f>
        <v/>
      </c>
      <c r="AA804" s="16" t="str">
        <f aca="false">IF(O804="🐈 Cat",4,"")</f>
        <v/>
      </c>
      <c r="AB804" s="16" t="str">
        <f aca="false">IF(O804="Gecko",15,"")</f>
        <v/>
      </c>
      <c r="AC804" s="16" t="str">
        <f aca="false">IF(O804="Skink",14,"")</f>
        <v/>
      </c>
      <c r="AD804" s="16" t="str">
        <f aca="false">IF(O804="🐄 Cattle",17,"")</f>
        <v/>
      </c>
      <c r="AE804" s="16" t="str">
        <f aca="false">IF(O804="🐷 Pig",19,"")</f>
        <v/>
      </c>
      <c r="AF804" s="16" t="str">
        <f aca="false">IF(O804="Squirrel",11,"")</f>
        <v/>
      </c>
      <c r="AG804" s="16" t="str">
        <f aca="false">IF(O804="🐝 Honey Bee",20,"")</f>
        <v/>
      </c>
      <c r="AH804" s="16" t="str">
        <f aca="false">IF(O804="🦆 Duck",12,"")</f>
        <v/>
      </c>
      <c r="AI804" s="16" t="str">
        <f aca="false">IF(O804="🐦 Bird",13,"")</f>
        <v/>
      </c>
      <c r="AJ804" s="41" t="s">
        <v>148</v>
      </c>
      <c r="AK804" s="40"/>
      <c r="AL804" s="42" t="s">
        <v>76</v>
      </c>
      <c r="AM804" s="40" t="s">
        <v>59</v>
      </c>
      <c r="AN804" s="40" t="s">
        <v>856</v>
      </c>
    </row>
    <row r="805" customFormat="false" ht="45" hidden="false" customHeight="true" outlineLevel="0" collapsed="false">
      <c r="A805" s="38" t="s">
        <v>850</v>
      </c>
      <c r="B805" s="38" t="n">
        <v>80</v>
      </c>
      <c r="C805" s="32" t="n">
        <f aca="false">B805+IF(H805="IV",-0.2,IF(H805="IP",-0.1,IF(H805="IM",0.1,IF(H805="SC",0.2,IF(H805="IC (cerebral)",-0.3,0)))))</f>
        <v>79.8</v>
      </c>
      <c r="D805" s="33" t="n">
        <f aca="false">VALUE(MID(AJ805,1,FIND(" ",AJ805)))</f>
        <v>1.25</v>
      </c>
      <c r="E805" s="34" t="n">
        <f aca="false">IF(G805="LD50 (median)",1,IF(G805="LDLo (lowest)",0,IF(G805="LD",-1,"")))</f>
        <v>1</v>
      </c>
      <c r="F805" s="34" t="n">
        <f aca="false">IF(O805="🐀 Rat",1,IF(O805="🐭 Mouse",2,IF(O805="🐕 Dog",3,IF(O805="🐵 Monkey",5,IF(O805="🐈 Cat",4,IF(O805="🐇 Rabbit",6,IF(O805="🕊 Pigeon",7,IF(O805="🐹 Guinea Pig",8,IF(O805="🐔 Chicken",9,IF(O805="🐸 Frog",10,IF(O805="🍼 Mammal",10,0)))))))))))</f>
        <v>2</v>
      </c>
      <c r="G805" s="39" t="s">
        <v>47</v>
      </c>
      <c r="H805" s="39" t="s">
        <v>15</v>
      </c>
      <c r="I805" s="14" t="str">
        <f aca="false">IF(H805="IC",-0.3,"")</f>
        <v/>
      </c>
      <c r="J805" s="14" t="n">
        <f aca="false">IF(H805="IV",-0.2,"")</f>
        <v>-0.2</v>
      </c>
      <c r="K805" s="14" t="str">
        <f aca="false">IF(H805="IP",-0.1,"")</f>
        <v/>
      </c>
      <c r="L805" s="14" t="str">
        <f aca="false">IF(H805="IM",0.1,"")</f>
        <v/>
      </c>
      <c r="M805" s="14" t="str">
        <f aca="false">IF(H805="SC",0.2,"")</f>
        <v/>
      </c>
      <c r="N805" s="15" t="str">
        <f aca="false">IF(H805="???",0.2,"")</f>
        <v/>
      </c>
      <c r="O805" s="40" t="s">
        <v>22</v>
      </c>
      <c r="P805" s="17" t="str">
        <f aca="false">IF(SUM(Q805:AI805)&gt;0,"",IF(SUM(Q805:AI805)=0,IF(O805&gt;0,1,"")))</f>
        <v/>
      </c>
      <c r="Q805" s="16" t="n">
        <f aca="false">IF(O805="🐭 Mouse",2,"")</f>
        <v>2</v>
      </c>
      <c r="R805" s="16" t="str">
        <f aca="false">IF(O805="🕊 Pigeon",7,"")</f>
        <v/>
      </c>
      <c r="S805" s="16" t="str">
        <f aca="false">IF(O805="🐇 Rabbit",6,"")</f>
        <v/>
      </c>
      <c r="T805" s="16" t="str">
        <f aca="false">IF(O805="🍼 Mammal",16,"")</f>
        <v/>
      </c>
      <c r="U805" s="16" t="str">
        <f aca="false">IF(O805="🐀 Rat",1,"")</f>
        <v/>
      </c>
      <c r="V805" s="16" t="str">
        <f aca="false">IF(O805="🐕 Dog",3,"")</f>
        <v/>
      </c>
      <c r="W805" s="16" t="str">
        <f aca="false">IF(O805="🐹 Guinea Pig",8,"")</f>
        <v/>
      </c>
      <c r="X805" s="16" t="str">
        <f aca="false">IF(O805="🐔 Chicken",9,"")</f>
        <v/>
      </c>
      <c r="Y805" s="16" t="str">
        <f aca="false">IF(O805="🐵 Monkey",5,"")</f>
        <v/>
      </c>
      <c r="Z805" s="16" t="str">
        <f aca="false">IF(O805="🐸 Frog",10,"")</f>
        <v/>
      </c>
      <c r="AA805" s="16" t="str">
        <f aca="false">IF(O805="🐈 Cat",4,"")</f>
        <v/>
      </c>
      <c r="AB805" s="16" t="str">
        <f aca="false">IF(O805="Gecko",15,"")</f>
        <v/>
      </c>
      <c r="AC805" s="16" t="str">
        <f aca="false">IF(O805="Skink",14,"")</f>
        <v/>
      </c>
      <c r="AD805" s="16" t="str">
        <f aca="false">IF(O805="🐄 Cattle",17,"")</f>
        <v/>
      </c>
      <c r="AE805" s="16" t="str">
        <f aca="false">IF(O805="🐷 Pig",19,"")</f>
        <v/>
      </c>
      <c r="AF805" s="16" t="str">
        <f aca="false">IF(O805="Squirrel",11,"")</f>
        <v/>
      </c>
      <c r="AG805" s="16" t="str">
        <f aca="false">IF(O805="🐝 Honey Bee",20,"")</f>
        <v/>
      </c>
      <c r="AH805" s="16" t="str">
        <f aca="false">IF(O805="🦆 Duck",12,"")</f>
        <v/>
      </c>
      <c r="AI805" s="16" t="str">
        <f aca="false">IF(O805="🐦 Bird",13,"")</f>
        <v/>
      </c>
      <c r="AJ805" s="41" t="s">
        <v>148</v>
      </c>
      <c r="AK805" s="40"/>
      <c r="AL805" s="42" t="s">
        <v>76</v>
      </c>
      <c r="AM805" s="40" t="s">
        <v>59</v>
      </c>
      <c r="AN805" s="40" t="s">
        <v>856</v>
      </c>
    </row>
    <row r="806" customFormat="false" ht="30" hidden="false" customHeight="true" outlineLevel="0" collapsed="false">
      <c r="A806" s="38" t="s">
        <v>850</v>
      </c>
      <c r="B806" s="38" t="n">
        <v>80</v>
      </c>
      <c r="C806" s="32" t="n">
        <f aca="false">B806+IF(H806="IV",-0.2,IF(H806="IP",-0.1,IF(H806="IM",0.1,IF(H806="SC",0.2,IF(H806="IC (cerebral)",-0.3,0)))))</f>
        <v>79.9</v>
      </c>
      <c r="D806" s="33" t="n">
        <f aca="false">VALUE(MID(AJ806,1,FIND(" ",AJ806)))</f>
        <v>1.8</v>
      </c>
      <c r="E806" s="34" t="n">
        <f aca="false">IF(G806="LD50 (median)",1,IF(G806="LDLo (lowest)",0,IF(G806="LD",-1,"")))</f>
        <v>1</v>
      </c>
      <c r="F806" s="34" t="n">
        <f aca="false">IF(O806="🐀 Rat",1,IF(O806="🐭 Mouse",2,IF(O806="🐕 Dog",3,IF(O806="🐵 Monkey",5,IF(O806="🐈 Cat",4,IF(O806="🐇 Rabbit",6,IF(O806="🕊 Pigeon",7,IF(O806="🐹 Guinea Pig",8,IF(O806="🐔 Chicken",9,IF(O806="🐸 Frog",10,IF(O806="🍼 Mammal",10,0)))))))))))</f>
        <v>2</v>
      </c>
      <c r="G806" s="39" t="s">
        <v>47</v>
      </c>
      <c r="H806" s="39" t="s">
        <v>16</v>
      </c>
      <c r="I806" s="14" t="str">
        <f aca="false">IF(H806="IC",-0.3,"")</f>
        <v/>
      </c>
      <c r="J806" s="14" t="str">
        <f aca="false">IF(H806="IV",-0.2,"")</f>
        <v/>
      </c>
      <c r="K806" s="14" t="n">
        <f aca="false">IF(H806="IP",-0.1,"")</f>
        <v>-0.1</v>
      </c>
      <c r="L806" s="14" t="str">
        <f aca="false">IF(H806="IM",0.1,"")</f>
        <v/>
      </c>
      <c r="M806" s="14" t="str">
        <f aca="false">IF(H806="SC",0.2,"")</f>
        <v/>
      </c>
      <c r="N806" s="15" t="str">
        <f aca="false">IF(H806="???",0.2,"")</f>
        <v/>
      </c>
      <c r="O806" s="40" t="s">
        <v>22</v>
      </c>
      <c r="P806" s="17" t="str">
        <f aca="false">IF(SUM(Q806:AI806)&gt;0,"",IF(SUM(Q806:AI806)=0,IF(O806&gt;0,1,"")))</f>
        <v/>
      </c>
      <c r="Q806" s="16" t="n">
        <f aca="false">IF(O806="🐭 Mouse",2,"")</f>
        <v>2</v>
      </c>
      <c r="R806" s="16" t="str">
        <f aca="false">IF(O806="🕊 Pigeon",7,"")</f>
        <v/>
      </c>
      <c r="S806" s="16" t="str">
        <f aca="false">IF(O806="🐇 Rabbit",6,"")</f>
        <v/>
      </c>
      <c r="T806" s="16" t="str">
        <f aca="false">IF(O806="🍼 Mammal",16,"")</f>
        <v/>
      </c>
      <c r="U806" s="16" t="str">
        <f aca="false">IF(O806="🐀 Rat",1,"")</f>
        <v/>
      </c>
      <c r="V806" s="16" t="str">
        <f aca="false">IF(O806="🐕 Dog",3,"")</f>
        <v/>
      </c>
      <c r="W806" s="16" t="str">
        <f aca="false">IF(O806="🐹 Guinea Pig",8,"")</f>
        <v/>
      </c>
      <c r="X806" s="16" t="str">
        <f aca="false">IF(O806="🐔 Chicken",9,"")</f>
        <v/>
      </c>
      <c r="Y806" s="16" t="str">
        <f aca="false">IF(O806="🐵 Monkey",5,"")</f>
        <v/>
      </c>
      <c r="Z806" s="16" t="str">
        <f aca="false">IF(O806="🐸 Frog",10,"")</f>
        <v/>
      </c>
      <c r="AA806" s="16" t="str">
        <f aca="false">IF(O806="🐈 Cat",4,"")</f>
        <v/>
      </c>
      <c r="AB806" s="16" t="str">
        <f aca="false">IF(O806="Gecko",15,"")</f>
        <v/>
      </c>
      <c r="AC806" s="16" t="str">
        <f aca="false">IF(O806="Skink",14,"")</f>
        <v/>
      </c>
      <c r="AD806" s="16" t="str">
        <f aca="false">IF(O806="🐄 Cattle",17,"")</f>
        <v/>
      </c>
      <c r="AE806" s="16" t="str">
        <f aca="false">IF(O806="🐷 Pig",19,"")</f>
        <v/>
      </c>
      <c r="AF806" s="16" t="str">
        <f aca="false">IF(O806="Squirrel",11,"")</f>
        <v/>
      </c>
      <c r="AG806" s="16" t="str">
        <f aca="false">IF(O806="🐝 Honey Bee",20,"")</f>
        <v/>
      </c>
      <c r="AH806" s="16" t="str">
        <f aca="false">IF(O806="🦆 Duck",12,"")</f>
        <v/>
      </c>
      <c r="AI806" s="16" t="str">
        <f aca="false">IF(O806="🐦 Bird",13,"")</f>
        <v/>
      </c>
      <c r="AJ806" s="41" t="s">
        <v>322</v>
      </c>
      <c r="AK806" s="40" t="s">
        <v>857</v>
      </c>
      <c r="AL806" s="42" t="s">
        <v>50</v>
      </c>
      <c r="AM806" s="40" t="s">
        <v>51</v>
      </c>
      <c r="AN806" s="40"/>
    </row>
    <row r="807" customFormat="false" ht="30" hidden="false" customHeight="true" outlineLevel="0" collapsed="false">
      <c r="A807" s="38" t="s">
        <v>850</v>
      </c>
      <c r="B807" s="38" t="n">
        <v>80</v>
      </c>
      <c r="C807" s="32" t="n">
        <f aca="false">B807+IF(H807="IV",-0.2,IF(H807="IP",-0.1,IF(H807="IM",0.1,IF(H807="SC",0.2,IF(H807="IC (cerebral)",-0.3,0)))))</f>
        <v>79.9</v>
      </c>
      <c r="D807" s="33" t="n">
        <f aca="false">VALUE(MID(AJ807,1,FIND(" ",AJ807)))</f>
        <v>1.8</v>
      </c>
      <c r="E807" s="34" t="n">
        <f aca="false">IF(G807="LD50 (median)",1,IF(G807="LDLo (lowest)",0,IF(G807="LD",-1,"")))</f>
        <v>1</v>
      </c>
      <c r="F807" s="34" t="n">
        <f aca="false">IF(O807="🐀 Rat",1,IF(O807="🐭 Mouse",2,IF(O807="🐕 Dog",3,IF(O807="🐵 Monkey",5,IF(O807="🐈 Cat",4,IF(O807="🐇 Rabbit",6,IF(O807="🕊 Pigeon",7,IF(O807="🐹 Guinea Pig",8,IF(O807="🐔 Chicken",9,IF(O807="🐸 Frog",10,IF(O807="🍼 Mammal",10,0)))))))))))</f>
        <v>2</v>
      </c>
      <c r="G807" s="39" t="s">
        <v>47</v>
      </c>
      <c r="H807" s="39" t="s">
        <v>16</v>
      </c>
      <c r="I807" s="14" t="str">
        <f aca="false">IF(H807="IC",-0.3,"")</f>
        <v/>
      </c>
      <c r="J807" s="14" t="str">
        <f aca="false">IF(H807="IV",-0.2,"")</f>
        <v/>
      </c>
      <c r="K807" s="14" t="n">
        <f aca="false">IF(H807="IP",-0.1,"")</f>
        <v>-0.1</v>
      </c>
      <c r="L807" s="14" t="str">
        <f aca="false">IF(H807="IM",0.1,"")</f>
        <v/>
      </c>
      <c r="M807" s="14" t="str">
        <f aca="false">IF(H807="SC",0.2,"")</f>
        <v/>
      </c>
      <c r="N807" s="15" t="str">
        <f aca="false">IF(H807="???",0.2,"")</f>
        <v/>
      </c>
      <c r="O807" s="40" t="s">
        <v>22</v>
      </c>
      <c r="P807" s="17" t="str">
        <f aca="false">IF(SUM(Q807:AI807)&gt;0,"",IF(SUM(Q807:AI807)=0,IF(O807&gt;0,1,"")))</f>
        <v/>
      </c>
      <c r="Q807" s="16" t="n">
        <f aca="false">IF(O807="🐭 Mouse",2,"")</f>
        <v>2</v>
      </c>
      <c r="R807" s="16" t="str">
        <f aca="false">IF(O807="🕊 Pigeon",7,"")</f>
        <v/>
      </c>
      <c r="S807" s="16" t="str">
        <f aca="false">IF(O807="🐇 Rabbit",6,"")</f>
        <v/>
      </c>
      <c r="T807" s="16" t="str">
        <f aca="false">IF(O807="🍼 Mammal",16,"")</f>
        <v/>
      </c>
      <c r="U807" s="16" t="str">
        <f aca="false">IF(O807="🐀 Rat",1,"")</f>
        <v/>
      </c>
      <c r="V807" s="16" t="str">
        <f aca="false">IF(O807="🐕 Dog",3,"")</f>
        <v/>
      </c>
      <c r="W807" s="16" t="str">
        <f aca="false">IF(O807="🐹 Guinea Pig",8,"")</f>
        <v/>
      </c>
      <c r="X807" s="16" t="str">
        <f aca="false">IF(O807="🐔 Chicken",9,"")</f>
        <v/>
      </c>
      <c r="Y807" s="16" t="str">
        <f aca="false">IF(O807="🐵 Monkey",5,"")</f>
        <v/>
      </c>
      <c r="Z807" s="16" t="str">
        <f aca="false">IF(O807="🐸 Frog",10,"")</f>
        <v/>
      </c>
      <c r="AA807" s="16" t="str">
        <f aca="false">IF(O807="🐈 Cat",4,"")</f>
        <v/>
      </c>
      <c r="AB807" s="16" t="str">
        <f aca="false">IF(O807="Gecko",15,"")</f>
        <v/>
      </c>
      <c r="AC807" s="16" t="str">
        <f aca="false">IF(O807="Skink",14,"")</f>
        <v/>
      </c>
      <c r="AD807" s="16" t="str">
        <f aca="false">IF(O807="🐄 Cattle",17,"")</f>
        <v/>
      </c>
      <c r="AE807" s="16" t="str">
        <f aca="false">IF(O807="🐷 Pig",19,"")</f>
        <v/>
      </c>
      <c r="AF807" s="16" t="str">
        <f aca="false">IF(O807="Squirrel",11,"")</f>
        <v/>
      </c>
      <c r="AG807" s="16" t="str">
        <f aca="false">IF(O807="🐝 Honey Bee",20,"")</f>
        <v/>
      </c>
      <c r="AH807" s="16" t="str">
        <f aca="false">IF(O807="🦆 Duck",12,"")</f>
        <v/>
      </c>
      <c r="AI807" s="16" t="str">
        <f aca="false">IF(O807="🐦 Bird",13,"")</f>
        <v/>
      </c>
      <c r="AJ807" s="41" t="s">
        <v>322</v>
      </c>
      <c r="AK807" s="40" t="s">
        <v>857</v>
      </c>
      <c r="AL807" s="42" t="s">
        <v>50</v>
      </c>
      <c r="AM807" s="40" t="s">
        <v>51</v>
      </c>
      <c r="AN807" s="40"/>
    </row>
    <row r="808" customFormat="false" ht="45" hidden="false" customHeight="true" outlineLevel="0" collapsed="false">
      <c r="A808" s="38" t="s">
        <v>850</v>
      </c>
      <c r="B808" s="38" t="n">
        <v>80</v>
      </c>
      <c r="C808" s="32" t="n">
        <f aca="false">B808+IF(H808="IV",-0.2,IF(H808="IP",-0.1,IF(H808="IM",0.1,IF(H808="SC",0.2,IF(H808="IC (cerebral)",-0.3,0)))))</f>
        <v>80.1</v>
      </c>
      <c r="D808" s="33" t="n">
        <f aca="false">VALUE(MID(AJ808,1,FIND(" ",AJ808)))</f>
        <v>1.9</v>
      </c>
      <c r="E808" s="34" t="n">
        <f aca="false">IF(G808="LD50 (median)",1,IF(G808="LDLo (lowest)",0,IF(G808="LD",-1,"")))</f>
        <v>0</v>
      </c>
      <c r="F808" s="34" t="n">
        <f aca="false">IF(O808="🐀 Rat",1,IF(O808="🐭 Mouse",2,IF(O808="🐕 Dog",3,IF(O808="🐵 Monkey",5,IF(O808="🐈 Cat",4,IF(O808="🐇 Rabbit",6,IF(O808="🕊 Pigeon",7,IF(O808="🐹 Guinea Pig",8,IF(O808="🐔 Chicken",9,IF(O808="🐸 Frog",10,IF(O808="🍼 Mammal",10,0)))))))))))</f>
        <v>6</v>
      </c>
      <c r="G808" s="39" t="s">
        <v>53</v>
      </c>
      <c r="H808" s="39" t="s">
        <v>17</v>
      </c>
      <c r="I808" s="14" t="str">
        <f aca="false">IF(H808="IC",-0.3,"")</f>
        <v/>
      </c>
      <c r="J808" s="14" t="str">
        <f aca="false">IF(H808="IV",-0.2,"")</f>
        <v/>
      </c>
      <c r="K808" s="14" t="str">
        <f aca="false">IF(H808="IP",-0.1,"")</f>
        <v/>
      </c>
      <c r="L808" s="14" t="n">
        <f aca="false">IF(H808="IM",0.1,"")</f>
        <v>0.1</v>
      </c>
      <c r="M808" s="14" t="str">
        <f aca="false">IF(H808="SC",0.2,"")</f>
        <v/>
      </c>
      <c r="N808" s="15" t="str">
        <f aca="false">IF(H808="???",0.2,"")</f>
        <v/>
      </c>
      <c r="O808" s="40" t="s">
        <v>24</v>
      </c>
      <c r="P808" s="17" t="str">
        <f aca="false">IF(SUM(Q808:AI808)&gt;0,"",IF(SUM(Q808:AI808)=0,IF(O808&gt;0,1,"")))</f>
        <v/>
      </c>
      <c r="Q808" s="16" t="str">
        <f aca="false">IF(O808="🐭 Mouse",2,"")</f>
        <v/>
      </c>
      <c r="R808" s="16" t="str">
        <f aca="false">IF(O808="🕊 Pigeon",7,"")</f>
        <v/>
      </c>
      <c r="S808" s="16" t="n">
        <f aca="false">IF(O808="🐇 Rabbit",6,"")</f>
        <v>6</v>
      </c>
      <c r="T808" s="16" t="str">
        <f aca="false">IF(O808="🍼 Mammal",16,"")</f>
        <v/>
      </c>
      <c r="U808" s="16" t="str">
        <f aca="false">IF(O808="🐀 Rat",1,"")</f>
        <v/>
      </c>
      <c r="V808" s="16" t="str">
        <f aca="false">IF(O808="🐕 Dog",3,"")</f>
        <v/>
      </c>
      <c r="W808" s="16" t="str">
        <f aca="false">IF(O808="🐹 Guinea Pig",8,"")</f>
        <v/>
      </c>
      <c r="X808" s="16" t="str">
        <f aca="false">IF(O808="🐔 Chicken",9,"")</f>
        <v/>
      </c>
      <c r="Y808" s="16" t="str">
        <f aca="false">IF(O808="🐵 Monkey",5,"")</f>
        <v/>
      </c>
      <c r="Z808" s="16" t="str">
        <f aca="false">IF(O808="🐸 Frog",10,"")</f>
        <v/>
      </c>
      <c r="AA808" s="16" t="str">
        <f aca="false">IF(O808="🐈 Cat",4,"")</f>
        <v/>
      </c>
      <c r="AB808" s="16" t="str">
        <f aca="false">IF(O808="Gecko",15,"")</f>
        <v/>
      </c>
      <c r="AC808" s="16" t="str">
        <f aca="false">IF(O808="Skink",14,"")</f>
        <v/>
      </c>
      <c r="AD808" s="16" t="str">
        <f aca="false">IF(O808="🐄 Cattle",17,"")</f>
        <v/>
      </c>
      <c r="AE808" s="16" t="str">
        <f aca="false">IF(O808="🐷 Pig",19,"")</f>
        <v/>
      </c>
      <c r="AF808" s="16" t="str">
        <f aca="false">IF(O808="Squirrel",11,"")</f>
        <v/>
      </c>
      <c r="AG808" s="16" t="str">
        <f aca="false">IF(O808="🐝 Honey Bee",20,"")</f>
        <v/>
      </c>
      <c r="AH808" s="16" t="str">
        <f aca="false">IF(O808="🦆 Duck",12,"")</f>
        <v/>
      </c>
      <c r="AI808" s="16" t="str">
        <f aca="false">IF(O808="🐦 Bird",13,"")</f>
        <v/>
      </c>
      <c r="AJ808" s="41" t="s">
        <v>180</v>
      </c>
      <c r="AK808" s="40" t="s">
        <v>858</v>
      </c>
      <c r="AL808" s="42" t="s">
        <v>50</v>
      </c>
      <c r="AM808" s="40" t="s">
        <v>51</v>
      </c>
      <c r="AN808" s="40"/>
    </row>
    <row r="809" customFormat="false" ht="30" hidden="false" customHeight="true" outlineLevel="0" collapsed="false">
      <c r="A809" s="38" t="s">
        <v>850</v>
      </c>
      <c r="B809" s="38" t="n">
        <v>80</v>
      </c>
      <c r="C809" s="32" t="n">
        <f aca="false">B809+IF(H809="IV",-0.2,IF(H809="IP",-0.1,IF(H809="IM",0.1,IF(H809="SC",0.2,IF(H809="IC (cerebral)",-0.3,0)))))</f>
        <v>80.1</v>
      </c>
      <c r="D809" s="33" t="n">
        <f aca="false">VALUE(MID(AJ809,1,FIND(" ",AJ809)))</f>
        <v>1.9</v>
      </c>
      <c r="E809" s="34" t="n">
        <f aca="false">IF(G809="LD50 (median)",1,IF(G809="LDLo (lowest)",0,IF(G809="LD",-1,"")))</f>
        <v>0</v>
      </c>
      <c r="F809" s="34" t="n">
        <f aca="false">IF(O809="🐀 Rat",1,IF(O809="🐭 Mouse",2,IF(O809="🐕 Dog",3,IF(O809="🐵 Monkey",5,IF(O809="🐈 Cat",4,IF(O809="🐇 Rabbit",6,IF(O809="🕊 Pigeon",7,IF(O809="🐹 Guinea Pig",8,IF(O809="🐔 Chicken",9,IF(O809="🐸 Frog",10,IF(O809="🍼 Mammal",10,0)))))))))))</f>
        <v>6</v>
      </c>
      <c r="G809" s="39" t="s">
        <v>53</v>
      </c>
      <c r="H809" s="39" t="s">
        <v>17</v>
      </c>
      <c r="I809" s="14" t="str">
        <f aca="false">IF(H809="IC",-0.3,"")</f>
        <v/>
      </c>
      <c r="J809" s="14" t="str">
        <f aca="false">IF(H809="IV",-0.2,"")</f>
        <v/>
      </c>
      <c r="K809" s="14" t="str">
        <f aca="false">IF(H809="IP",-0.1,"")</f>
        <v/>
      </c>
      <c r="L809" s="14" t="n">
        <f aca="false">IF(H809="IM",0.1,"")</f>
        <v>0.1</v>
      </c>
      <c r="M809" s="14" t="str">
        <f aca="false">IF(H809="SC",0.2,"")</f>
        <v/>
      </c>
      <c r="N809" s="15" t="str">
        <f aca="false">IF(H809="???",0.2,"")</f>
        <v/>
      </c>
      <c r="O809" s="40" t="s">
        <v>24</v>
      </c>
      <c r="P809" s="17" t="str">
        <f aca="false">IF(SUM(Q809:AI809)&gt;0,"",IF(SUM(Q809:AI809)=0,IF(O809&gt;0,1,"")))</f>
        <v/>
      </c>
      <c r="Q809" s="16" t="str">
        <f aca="false">IF(O809="🐭 Mouse",2,"")</f>
        <v/>
      </c>
      <c r="R809" s="16" t="str">
        <f aca="false">IF(O809="🕊 Pigeon",7,"")</f>
        <v/>
      </c>
      <c r="S809" s="16" t="n">
        <f aca="false">IF(O809="🐇 Rabbit",6,"")</f>
        <v>6</v>
      </c>
      <c r="T809" s="16" t="str">
        <f aca="false">IF(O809="🍼 Mammal",16,"")</f>
        <v/>
      </c>
      <c r="U809" s="16" t="str">
        <f aca="false">IF(O809="🐀 Rat",1,"")</f>
        <v/>
      </c>
      <c r="V809" s="16" t="str">
        <f aca="false">IF(O809="🐕 Dog",3,"")</f>
        <v/>
      </c>
      <c r="W809" s="16" t="str">
        <f aca="false">IF(O809="🐹 Guinea Pig",8,"")</f>
        <v/>
      </c>
      <c r="X809" s="16" t="str">
        <f aca="false">IF(O809="🐔 Chicken",9,"")</f>
        <v/>
      </c>
      <c r="Y809" s="16" t="str">
        <f aca="false">IF(O809="🐵 Monkey",5,"")</f>
        <v/>
      </c>
      <c r="Z809" s="16" t="str">
        <f aca="false">IF(O809="🐸 Frog",10,"")</f>
        <v/>
      </c>
      <c r="AA809" s="16" t="str">
        <f aca="false">IF(O809="🐈 Cat",4,"")</f>
        <v/>
      </c>
      <c r="AB809" s="16" t="str">
        <f aca="false">IF(O809="Gecko",15,"")</f>
        <v/>
      </c>
      <c r="AC809" s="16" t="str">
        <f aca="false">IF(O809="Skink",14,"")</f>
        <v/>
      </c>
      <c r="AD809" s="16" t="str">
        <f aca="false">IF(O809="🐄 Cattle",17,"")</f>
        <v/>
      </c>
      <c r="AE809" s="16" t="str">
        <f aca="false">IF(O809="🐷 Pig",19,"")</f>
        <v/>
      </c>
      <c r="AF809" s="16" t="str">
        <f aca="false">IF(O809="Squirrel",11,"")</f>
        <v/>
      </c>
      <c r="AG809" s="16" t="str">
        <f aca="false">IF(O809="🐝 Honey Bee",20,"")</f>
        <v/>
      </c>
      <c r="AH809" s="16" t="str">
        <f aca="false">IF(O809="🦆 Duck",12,"")</f>
        <v/>
      </c>
      <c r="AI809" s="16" t="str">
        <f aca="false">IF(O809="🐦 Bird",13,"")</f>
        <v/>
      </c>
      <c r="AJ809" s="41" t="s">
        <v>180</v>
      </c>
      <c r="AK809" s="40" t="s">
        <v>858</v>
      </c>
      <c r="AL809" s="42" t="s">
        <v>50</v>
      </c>
      <c r="AM809" s="40" t="s">
        <v>51</v>
      </c>
      <c r="AN809" s="40"/>
    </row>
    <row r="810" customFormat="false" ht="30" hidden="false" customHeight="true" outlineLevel="0" collapsed="false">
      <c r="A810" s="38" t="s">
        <v>850</v>
      </c>
      <c r="B810" s="38" t="n">
        <v>80</v>
      </c>
      <c r="C810" s="32" t="n">
        <f aca="false">B810+IF(H810="IV",-0.2,IF(H810="IP",-0.1,IF(H810="IM",0.1,IF(H810="SC",0.2,IF(H810="IC (cerebral)",-0.3,0)))))</f>
        <v>80.1</v>
      </c>
      <c r="D810" s="33" t="n">
        <f aca="false">VALUE(MID(AJ810,1,FIND(" ",AJ810)))</f>
        <v>2</v>
      </c>
      <c r="E810" s="34" t="n">
        <f aca="false">IF(G810="LD50 (median)",1,IF(G810="LDLo (lowest)",0,IF(G810="LD",-1,"")))</f>
        <v>0</v>
      </c>
      <c r="F810" s="34" t="n">
        <f aca="false">IF(O810="🐀 Rat",1,IF(O810="🐭 Mouse",2,IF(O810="🐕 Dog",3,IF(O810="🐵 Monkey",5,IF(O810="🐈 Cat",4,IF(O810="🐇 Rabbit",6,IF(O810="🕊 Pigeon",7,IF(O810="🐹 Guinea Pig",8,IF(O810="🐔 Chicken",9,IF(O810="🐸 Frog",10,IF(O810="🍼 Mammal",10,0)))))))))))</f>
        <v>3</v>
      </c>
      <c r="G810" s="39" t="s">
        <v>53</v>
      </c>
      <c r="H810" s="39" t="s">
        <v>17</v>
      </c>
      <c r="I810" s="14" t="str">
        <f aca="false">IF(H810="IC",-0.3,"")</f>
        <v/>
      </c>
      <c r="J810" s="14" t="str">
        <f aca="false">IF(H810="IV",-0.2,"")</f>
        <v/>
      </c>
      <c r="K810" s="14" t="str">
        <f aca="false">IF(H810="IP",-0.1,"")</f>
        <v/>
      </c>
      <c r="L810" s="14" t="n">
        <f aca="false">IF(H810="IM",0.1,"")</f>
        <v>0.1</v>
      </c>
      <c r="M810" s="14" t="str">
        <f aca="false">IF(H810="SC",0.2,"")</f>
        <v/>
      </c>
      <c r="N810" s="15" t="str">
        <f aca="false">IF(H810="???",0.2,"")</f>
        <v/>
      </c>
      <c r="O810" s="40" t="s">
        <v>27</v>
      </c>
      <c r="P810" s="17" t="str">
        <f aca="false">IF(SUM(Q810:AI810)&gt;0,"",IF(SUM(Q810:AI810)=0,IF(O810&gt;0,1,"")))</f>
        <v/>
      </c>
      <c r="Q810" s="16" t="str">
        <f aca="false">IF(O810="🐭 Mouse",2,"")</f>
        <v/>
      </c>
      <c r="R810" s="16" t="str">
        <f aca="false">IF(O810="🕊 Pigeon",7,"")</f>
        <v/>
      </c>
      <c r="S810" s="16" t="str">
        <f aca="false">IF(O810="🐇 Rabbit",6,"")</f>
        <v/>
      </c>
      <c r="T810" s="16" t="str">
        <f aca="false">IF(O810="🍼 Mammal",16,"")</f>
        <v/>
      </c>
      <c r="U810" s="16" t="str">
        <f aca="false">IF(O810="🐀 Rat",1,"")</f>
        <v/>
      </c>
      <c r="V810" s="16" t="n">
        <f aca="false">IF(O810="🐕 Dog",3,"")</f>
        <v>3</v>
      </c>
      <c r="W810" s="16" t="str">
        <f aca="false">IF(O810="🐹 Guinea Pig",8,"")</f>
        <v/>
      </c>
      <c r="X810" s="16" t="str">
        <f aca="false">IF(O810="🐔 Chicken",9,"")</f>
        <v/>
      </c>
      <c r="Y810" s="16" t="str">
        <f aca="false">IF(O810="🐵 Monkey",5,"")</f>
        <v/>
      </c>
      <c r="Z810" s="16" t="str">
        <f aca="false">IF(O810="🐸 Frog",10,"")</f>
        <v/>
      </c>
      <c r="AA810" s="16" t="str">
        <f aca="false">IF(O810="🐈 Cat",4,"")</f>
        <v/>
      </c>
      <c r="AB810" s="16" t="str">
        <f aca="false">IF(O810="Gecko",15,"")</f>
        <v/>
      </c>
      <c r="AC810" s="16" t="str">
        <f aca="false">IF(O810="Skink",14,"")</f>
        <v/>
      </c>
      <c r="AD810" s="16" t="str">
        <f aca="false">IF(O810="🐄 Cattle",17,"")</f>
        <v/>
      </c>
      <c r="AE810" s="16" t="str">
        <f aca="false">IF(O810="🐷 Pig",19,"")</f>
        <v/>
      </c>
      <c r="AF810" s="16" t="str">
        <f aca="false">IF(O810="Squirrel",11,"")</f>
        <v/>
      </c>
      <c r="AG810" s="16" t="str">
        <f aca="false">IF(O810="🐝 Honey Bee",20,"")</f>
        <v/>
      </c>
      <c r="AH810" s="16" t="str">
        <f aca="false">IF(O810="🦆 Duck",12,"")</f>
        <v/>
      </c>
      <c r="AI810" s="16" t="str">
        <f aca="false">IF(O810="🐦 Bird",13,"")</f>
        <v/>
      </c>
      <c r="AJ810" s="41" t="s">
        <v>112</v>
      </c>
      <c r="AK810" s="40" t="s">
        <v>289</v>
      </c>
      <c r="AL810" s="42" t="s">
        <v>50</v>
      </c>
      <c r="AM810" s="40" t="s">
        <v>51</v>
      </c>
      <c r="AN810" s="40"/>
    </row>
    <row r="811" customFormat="false" ht="30" hidden="false" customHeight="true" outlineLevel="0" collapsed="false">
      <c r="A811" s="38" t="s">
        <v>850</v>
      </c>
      <c r="B811" s="38" t="n">
        <v>80</v>
      </c>
      <c r="C811" s="32" t="n">
        <f aca="false">B811+IF(H811="IV",-0.2,IF(H811="IP",-0.1,IF(H811="IM",0.1,IF(H811="SC",0.2,IF(H811="IC (cerebral)",-0.3,0)))))</f>
        <v>80.1</v>
      </c>
      <c r="D811" s="33" t="n">
        <f aca="false">VALUE(MID(AJ811,1,FIND(" ",AJ811)))</f>
        <v>2</v>
      </c>
      <c r="E811" s="34" t="n">
        <f aca="false">IF(G811="LD50 (median)",1,IF(G811="LDLo (lowest)",0,IF(G811="LD",-1,"")))</f>
        <v>0</v>
      </c>
      <c r="F811" s="34" t="n">
        <f aca="false">IF(O811="🐀 Rat",1,IF(O811="🐭 Mouse",2,IF(O811="🐕 Dog",3,IF(O811="🐵 Monkey",5,IF(O811="🐈 Cat",4,IF(O811="🐇 Rabbit",6,IF(O811="🕊 Pigeon",7,IF(O811="🐹 Guinea Pig",8,IF(O811="🐔 Chicken",9,IF(O811="🐸 Frog",10,IF(O811="🍼 Mammal",10,0)))))))))))</f>
        <v>3</v>
      </c>
      <c r="G811" s="39" t="s">
        <v>53</v>
      </c>
      <c r="H811" s="39" t="s">
        <v>17</v>
      </c>
      <c r="I811" s="14" t="str">
        <f aca="false">IF(H811="IC",-0.3,"")</f>
        <v/>
      </c>
      <c r="J811" s="14" t="str">
        <f aca="false">IF(H811="IV",-0.2,"")</f>
        <v/>
      </c>
      <c r="K811" s="14" t="str">
        <f aca="false">IF(H811="IP",-0.1,"")</f>
        <v/>
      </c>
      <c r="L811" s="14" t="n">
        <f aca="false">IF(H811="IM",0.1,"")</f>
        <v>0.1</v>
      </c>
      <c r="M811" s="14" t="str">
        <f aca="false">IF(H811="SC",0.2,"")</f>
        <v/>
      </c>
      <c r="N811" s="15" t="str">
        <f aca="false">IF(H811="???",0.2,"")</f>
        <v/>
      </c>
      <c r="O811" s="40" t="s">
        <v>27</v>
      </c>
      <c r="P811" s="17" t="str">
        <f aca="false">IF(SUM(Q811:AI811)&gt;0,"",IF(SUM(Q811:AI811)=0,IF(O811&gt;0,1,"")))</f>
        <v/>
      </c>
      <c r="Q811" s="16" t="str">
        <f aca="false">IF(O811="🐭 Mouse",2,"")</f>
        <v/>
      </c>
      <c r="R811" s="16" t="str">
        <f aca="false">IF(O811="🕊 Pigeon",7,"")</f>
        <v/>
      </c>
      <c r="S811" s="16" t="str">
        <f aca="false">IF(O811="🐇 Rabbit",6,"")</f>
        <v/>
      </c>
      <c r="T811" s="16" t="str">
        <f aca="false">IF(O811="🍼 Mammal",16,"")</f>
        <v/>
      </c>
      <c r="U811" s="16" t="str">
        <f aca="false">IF(O811="🐀 Rat",1,"")</f>
        <v/>
      </c>
      <c r="V811" s="16" t="n">
        <f aca="false">IF(O811="🐕 Dog",3,"")</f>
        <v>3</v>
      </c>
      <c r="W811" s="16" t="str">
        <f aca="false">IF(O811="🐹 Guinea Pig",8,"")</f>
        <v/>
      </c>
      <c r="X811" s="16" t="str">
        <f aca="false">IF(O811="🐔 Chicken",9,"")</f>
        <v/>
      </c>
      <c r="Y811" s="16" t="str">
        <f aca="false">IF(O811="🐵 Monkey",5,"")</f>
        <v/>
      </c>
      <c r="Z811" s="16" t="str">
        <f aca="false">IF(O811="🐸 Frog",10,"")</f>
        <v/>
      </c>
      <c r="AA811" s="16" t="str">
        <f aca="false">IF(O811="🐈 Cat",4,"")</f>
        <v/>
      </c>
      <c r="AB811" s="16" t="str">
        <f aca="false">IF(O811="Gecko",15,"")</f>
        <v/>
      </c>
      <c r="AC811" s="16" t="str">
        <f aca="false">IF(O811="Skink",14,"")</f>
        <v/>
      </c>
      <c r="AD811" s="16" t="str">
        <f aca="false">IF(O811="🐄 Cattle",17,"")</f>
        <v/>
      </c>
      <c r="AE811" s="16" t="str">
        <f aca="false">IF(O811="🐷 Pig",19,"")</f>
        <v/>
      </c>
      <c r="AF811" s="16" t="str">
        <f aca="false">IF(O811="Squirrel",11,"")</f>
        <v/>
      </c>
      <c r="AG811" s="16" t="str">
        <f aca="false">IF(O811="🐝 Honey Bee",20,"")</f>
        <v/>
      </c>
      <c r="AH811" s="16" t="str">
        <f aca="false">IF(O811="🦆 Duck",12,"")</f>
        <v/>
      </c>
      <c r="AI811" s="16" t="str">
        <f aca="false">IF(O811="🐦 Bird",13,"")</f>
        <v/>
      </c>
      <c r="AJ811" s="41" t="s">
        <v>112</v>
      </c>
      <c r="AK811" s="40" t="s">
        <v>289</v>
      </c>
      <c r="AL811" s="42" t="s">
        <v>50</v>
      </c>
      <c r="AM811" s="40" t="s">
        <v>51</v>
      </c>
      <c r="AN811" s="40"/>
    </row>
    <row r="812" customFormat="false" ht="15" hidden="false" customHeight="true" outlineLevel="0" collapsed="false">
      <c r="A812" s="38" t="s">
        <v>850</v>
      </c>
      <c r="B812" s="38" t="n">
        <v>80</v>
      </c>
      <c r="C812" s="32" t="n">
        <f aca="false">B812+IF(H812="IV",-0.2,IF(H812="IP",-0.1,IF(H812="IM",0.1,IF(H812="SC",0.2,IF(H812="IC (cerebral)",-0.3,0)))))</f>
        <v>79.8</v>
      </c>
      <c r="D812" s="33" t="n">
        <f aca="false">VALUE(MID(AJ812,1,FIND(" ",AJ812)))</f>
        <v>2.5</v>
      </c>
      <c r="E812" s="34" t="n">
        <f aca="false">IF(G812="LD50 (median)",1,IF(G812="LDLo (lowest)",0,IF(G812="LD",-1,"")))</f>
        <v>0</v>
      </c>
      <c r="F812" s="34" t="n">
        <f aca="false">IF(O812="🐀 Rat",1,IF(O812="🐭 Mouse",2,IF(O812="🐕 Dog",3,IF(O812="🐵 Monkey",5,IF(O812="🐈 Cat",4,IF(O812="🐇 Rabbit",6,IF(O812="🕊 Pigeon",7,IF(O812="🐹 Guinea Pig",8,IF(O812="🐔 Chicken",9,IF(O812="🐸 Frog",10,IF(O812="🍼 Mammal",10,0)))))))))))</f>
        <v>5</v>
      </c>
      <c r="G812" s="39" t="s">
        <v>53</v>
      </c>
      <c r="H812" s="39" t="s">
        <v>15</v>
      </c>
      <c r="I812" s="14" t="str">
        <f aca="false">IF(H812="IC",-0.3,"")</f>
        <v/>
      </c>
      <c r="J812" s="14" t="n">
        <f aca="false">IF(H812="IV",-0.2,"")</f>
        <v>-0.2</v>
      </c>
      <c r="K812" s="14" t="str">
        <f aca="false">IF(H812="IP",-0.1,"")</f>
        <v/>
      </c>
      <c r="L812" s="14" t="str">
        <f aca="false">IF(H812="IM",0.1,"")</f>
        <v/>
      </c>
      <c r="M812" s="14" t="str">
        <f aca="false">IF(H812="SC",0.2,"")</f>
        <v/>
      </c>
      <c r="N812" s="15" t="str">
        <f aca="false">IF(H812="???",0.2,"")</f>
        <v/>
      </c>
      <c r="O812" s="40" t="s">
        <v>30</v>
      </c>
      <c r="P812" s="17" t="str">
        <f aca="false">IF(SUM(Q812:AI812)&gt;0,"",IF(SUM(Q812:AI812)=0,IF(O812&gt;0,1,"")))</f>
        <v/>
      </c>
      <c r="Q812" s="16" t="str">
        <f aca="false">IF(O812="🐭 Mouse",2,"")</f>
        <v/>
      </c>
      <c r="R812" s="16" t="str">
        <f aca="false">IF(O812="🕊 Pigeon",7,"")</f>
        <v/>
      </c>
      <c r="S812" s="16" t="str">
        <f aca="false">IF(O812="🐇 Rabbit",6,"")</f>
        <v/>
      </c>
      <c r="T812" s="16" t="str">
        <f aca="false">IF(O812="🍼 Mammal",16,"")</f>
        <v/>
      </c>
      <c r="U812" s="16" t="str">
        <f aca="false">IF(O812="🐀 Rat",1,"")</f>
        <v/>
      </c>
      <c r="V812" s="16" t="str">
        <f aca="false">IF(O812="🐕 Dog",3,"")</f>
        <v/>
      </c>
      <c r="W812" s="16" t="str">
        <f aca="false">IF(O812="🐹 Guinea Pig",8,"")</f>
        <v/>
      </c>
      <c r="X812" s="16" t="str">
        <f aca="false">IF(O812="🐔 Chicken",9,"")</f>
        <v/>
      </c>
      <c r="Y812" s="16" t="n">
        <f aca="false">IF(O812="🐵 Monkey",5,"")</f>
        <v>5</v>
      </c>
      <c r="Z812" s="16" t="str">
        <f aca="false">IF(O812="🐸 Frog",10,"")</f>
        <v/>
      </c>
      <c r="AA812" s="16" t="str">
        <f aca="false">IF(O812="🐈 Cat",4,"")</f>
        <v/>
      </c>
      <c r="AB812" s="16" t="str">
        <f aca="false">IF(O812="Gecko",15,"")</f>
        <v/>
      </c>
      <c r="AC812" s="16" t="str">
        <f aca="false">IF(O812="Skink",14,"")</f>
        <v/>
      </c>
      <c r="AD812" s="16" t="str">
        <f aca="false">IF(O812="🐄 Cattle",17,"")</f>
        <v/>
      </c>
      <c r="AE812" s="16" t="str">
        <f aca="false">IF(O812="🐷 Pig",19,"")</f>
        <v/>
      </c>
      <c r="AF812" s="16" t="str">
        <f aca="false">IF(O812="Squirrel",11,"")</f>
        <v/>
      </c>
      <c r="AG812" s="16" t="str">
        <f aca="false">IF(O812="🐝 Honey Bee",20,"")</f>
        <v/>
      </c>
      <c r="AH812" s="16" t="str">
        <f aca="false">IF(O812="🦆 Duck",12,"")</f>
        <v/>
      </c>
      <c r="AI812" s="16" t="str">
        <f aca="false">IF(O812="🐦 Bird",13,"")</f>
        <v/>
      </c>
      <c r="AJ812" s="41" t="s">
        <v>258</v>
      </c>
      <c r="AK812" s="40" t="s">
        <v>453</v>
      </c>
      <c r="AL812" s="42" t="s">
        <v>50</v>
      </c>
      <c r="AM812" s="40" t="s">
        <v>51</v>
      </c>
      <c r="AN812" s="40"/>
    </row>
    <row r="813" customFormat="false" ht="15" hidden="false" customHeight="true" outlineLevel="0" collapsed="false">
      <c r="A813" s="38" t="s">
        <v>850</v>
      </c>
      <c r="B813" s="38" t="n">
        <v>80</v>
      </c>
      <c r="C813" s="32" t="n">
        <f aca="false">B813+IF(H813="IV",-0.2,IF(H813="IP",-0.1,IF(H813="IM",0.1,IF(H813="SC",0.2,IF(H813="IC (cerebral)",-0.3,0)))))</f>
        <v>79.8</v>
      </c>
      <c r="D813" s="33" t="n">
        <f aca="false">VALUE(MID(AJ813,1,FIND(" ",AJ813)))</f>
        <v>2.5</v>
      </c>
      <c r="E813" s="34" t="n">
        <f aca="false">IF(G813="LD50 (median)",1,IF(G813="LDLo (lowest)",0,IF(G813="LD",-1,"")))</f>
        <v>0</v>
      </c>
      <c r="F813" s="34" t="n">
        <f aca="false">IF(O813="🐀 Rat",1,IF(O813="🐭 Mouse",2,IF(O813="🐕 Dog",3,IF(O813="🐵 Monkey",5,IF(O813="🐈 Cat",4,IF(O813="🐇 Rabbit",6,IF(O813="🕊 Pigeon",7,IF(O813="🐹 Guinea Pig",8,IF(O813="🐔 Chicken",9,IF(O813="🐸 Frog",10,IF(O813="🍼 Mammal",10,0)))))))))))</f>
        <v>5</v>
      </c>
      <c r="G813" s="39" t="s">
        <v>53</v>
      </c>
      <c r="H813" s="39" t="s">
        <v>15</v>
      </c>
      <c r="I813" s="14" t="str">
        <f aca="false">IF(H813="IC",-0.3,"")</f>
        <v/>
      </c>
      <c r="J813" s="14" t="n">
        <f aca="false">IF(H813="IV",-0.2,"")</f>
        <v>-0.2</v>
      </c>
      <c r="K813" s="14" t="str">
        <f aca="false">IF(H813="IP",-0.1,"")</f>
        <v/>
      </c>
      <c r="L813" s="14" t="str">
        <f aca="false">IF(H813="IM",0.1,"")</f>
        <v/>
      </c>
      <c r="M813" s="14" t="str">
        <f aca="false">IF(H813="SC",0.2,"")</f>
        <v/>
      </c>
      <c r="N813" s="15" t="str">
        <f aca="false">IF(H813="???",0.2,"")</f>
        <v/>
      </c>
      <c r="O813" s="40" t="s">
        <v>30</v>
      </c>
      <c r="P813" s="17" t="str">
        <f aca="false">IF(SUM(Q813:AI813)&gt;0,"",IF(SUM(Q813:AI813)=0,IF(O813&gt;0,1,"")))</f>
        <v/>
      </c>
      <c r="Q813" s="16" t="str">
        <f aca="false">IF(O813="🐭 Mouse",2,"")</f>
        <v/>
      </c>
      <c r="R813" s="16" t="str">
        <f aca="false">IF(O813="🕊 Pigeon",7,"")</f>
        <v/>
      </c>
      <c r="S813" s="16" t="str">
        <f aca="false">IF(O813="🐇 Rabbit",6,"")</f>
        <v/>
      </c>
      <c r="T813" s="16" t="str">
        <f aca="false">IF(O813="🍼 Mammal",16,"")</f>
        <v/>
      </c>
      <c r="U813" s="16" t="str">
        <f aca="false">IF(O813="🐀 Rat",1,"")</f>
        <v/>
      </c>
      <c r="V813" s="16" t="str">
        <f aca="false">IF(O813="🐕 Dog",3,"")</f>
        <v/>
      </c>
      <c r="W813" s="16" t="str">
        <f aca="false">IF(O813="🐹 Guinea Pig",8,"")</f>
        <v/>
      </c>
      <c r="X813" s="16" t="str">
        <f aca="false">IF(O813="🐔 Chicken",9,"")</f>
        <v/>
      </c>
      <c r="Y813" s="16" t="n">
        <f aca="false">IF(O813="🐵 Monkey",5,"")</f>
        <v>5</v>
      </c>
      <c r="Z813" s="16" t="str">
        <f aca="false">IF(O813="🐸 Frog",10,"")</f>
        <v/>
      </c>
      <c r="AA813" s="16" t="str">
        <f aca="false">IF(O813="🐈 Cat",4,"")</f>
        <v/>
      </c>
      <c r="AB813" s="16" t="str">
        <f aca="false">IF(O813="Gecko",15,"")</f>
        <v/>
      </c>
      <c r="AC813" s="16" t="str">
        <f aca="false">IF(O813="Skink",14,"")</f>
        <v/>
      </c>
      <c r="AD813" s="16" t="str">
        <f aca="false">IF(O813="🐄 Cattle",17,"")</f>
        <v/>
      </c>
      <c r="AE813" s="16" t="str">
        <f aca="false">IF(O813="🐷 Pig",19,"")</f>
        <v/>
      </c>
      <c r="AF813" s="16" t="str">
        <f aca="false">IF(O813="Squirrel",11,"")</f>
        <v/>
      </c>
      <c r="AG813" s="16" t="str">
        <f aca="false">IF(O813="🐝 Honey Bee",20,"")</f>
        <v/>
      </c>
      <c r="AH813" s="16" t="str">
        <f aca="false">IF(O813="🦆 Duck",12,"")</f>
        <v/>
      </c>
      <c r="AI813" s="16" t="str">
        <f aca="false">IF(O813="🐦 Bird",13,"")</f>
        <v/>
      </c>
      <c r="AJ813" s="41" t="s">
        <v>258</v>
      </c>
      <c r="AK813" s="40" t="s">
        <v>453</v>
      </c>
      <c r="AL813" s="42" t="s">
        <v>50</v>
      </c>
      <c r="AM813" s="40" t="s">
        <v>51</v>
      </c>
      <c r="AN813" s="40"/>
    </row>
    <row r="814" customFormat="false" ht="15" hidden="false" customHeight="true" outlineLevel="0" collapsed="false">
      <c r="A814" s="38" t="s">
        <v>850</v>
      </c>
      <c r="B814" s="38" t="n">
        <v>80</v>
      </c>
      <c r="C814" s="32" t="n">
        <f aca="false">B814+IF(H814="IV",-0.2,IF(H814="IP",-0.1,IF(H814="IM",0.1,IF(H814="SC",0.2,IF(H814="IC (cerebral)",-0.3,0)))))</f>
        <v>79.8</v>
      </c>
      <c r="D814" s="33" t="n">
        <f aca="false">VALUE(MID(AJ814,1,FIND(" ",AJ814)))</f>
        <v>2.8</v>
      </c>
      <c r="E814" s="34" t="n">
        <f aca="false">IF(G814="LD50 (median)",1,IF(G814="LDLo (lowest)",0,IF(G814="LD",-1,"")))</f>
        <v>1</v>
      </c>
      <c r="F814" s="34" t="n">
        <f aca="false">IF(O814="🐀 Rat",1,IF(O814="🐭 Mouse",2,IF(O814="🐕 Dog",3,IF(O814="🐵 Monkey",5,IF(O814="🐈 Cat",4,IF(O814="🐇 Rabbit",6,IF(O814="🕊 Pigeon",7,IF(O814="🐹 Guinea Pig",8,IF(O814="🐔 Chicken",9,IF(O814="🐸 Frog",10,IF(O814="🍼 Mammal",10,0)))))))))))</f>
        <v>2</v>
      </c>
      <c r="G814" s="39" t="s">
        <v>47</v>
      </c>
      <c r="H814" s="39" t="s">
        <v>15</v>
      </c>
      <c r="I814" s="14" t="str">
        <f aca="false">IF(H814="IC",-0.3,"")</f>
        <v/>
      </c>
      <c r="J814" s="14" t="n">
        <f aca="false">IF(H814="IV",-0.2,"")</f>
        <v>-0.2</v>
      </c>
      <c r="K814" s="14" t="str">
        <f aca="false">IF(H814="IP",-0.1,"")</f>
        <v/>
      </c>
      <c r="L814" s="14" t="str">
        <f aca="false">IF(H814="IM",0.1,"")</f>
        <v/>
      </c>
      <c r="M814" s="14" t="str">
        <f aca="false">IF(H814="SC",0.2,"")</f>
        <v/>
      </c>
      <c r="N814" s="15" t="str">
        <f aca="false">IF(H814="???",0.2,"")</f>
        <v/>
      </c>
      <c r="O814" s="40" t="s">
        <v>22</v>
      </c>
      <c r="P814" s="17" t="str">
        <f aca="false">IF(SUM(Q814:AI814)&gt;0,"",IF(SUM(Q814:AI814)=0,IF(O814&gt;0,1,"")))</f>
        <v/>
      </c>
      <c r="Q814" s="16" t="n">
        <f aca="false">IF(O814="🐭 Mouse",2,"")</f>
        <v>2</v>
      </c>
      <c r="R814" s="16" t="str">
        <f aca="false">IF(O814="🕊 Pigeon",7,"")</f>
        <v/>
      </c>
      <c r="S814" s="16" t="str">
        <f aca="false">IF(O814="🐇 Rabbit",6,"")</f>
        <v/>
      </c>
      <c r="T814" s="16" t="str">
        <f aca="false">IF(O814="🍼 Mammal",16,"")</f>
        <v/>
      </c>
      <c r="U814" s="16" t="str">
        <f aca="false">IF(O814="🐀 Rat",1,"")</f>
        <v/>
      </c>
      <c r="V814" s="16" t="str">
        <f aca="false">IF(O814="🐕 Dog",3,"")</f>
        <v/>
      </c>
      <c r="W814" s="16" t="str">
        <f aca="false">IF(O814="🐹 Guinea Pig",8,"")</f>
        <v/>
      </c>
      <c r="X814" s="16" t="str">
        <f aca="false">IF(O814="🐔 Chicken",9,"")</f>
        <v/>
      </c>
      <c r="Y814" s="16" t="str">
        <f aca="false">IF(O814="🐵 Monkey",5,"")</f>
        <v/>
      </c>
      <c r="Z814" s="16" t="str">
        <f aca="false">IF(O814="🐸 Frog",10,"")</f>
        <v/>
      </c>
      <c r="AA814" s="16" t="str">
        <f aca="false">IF(O814="🐈 Cat",4,"")</f>
        <v/>
      </c>
      <c r="AB814" s="16" t="str">
        <f aca="false">IF(O814="Gecko",15,"")</f>
        <v/>
      </c>
      <c r="AC814" s="16" t="str">
        <f aca="false">IF(O814="Skink",14,"")</f>
        <v/>
      </c>
      <c r="AD814" s="16" t="str">
        <f aca="false">IF(O814="🐄 Cattle",17,"")</f>
        <v/>
      </c>
      <c r="AE814" s="16" t="str">
        <f aca="false">IF(O814="🐷 Pig",19,"")</f>
        <v/>
      </c>
      <c r="AF814" s="16" t="str">
        <f aca="false">IF(O814="Squirrel",11,"")</f>
        <v/>
      </c>
      <c r="AG814" s="16" t="str">
        <f aca="false">IF(O814="🐝 Honey Bee",20,"")</f>
        <v/>
      </c>
      <c r="AH814" s="16" t="str">
        <f aca="false">IF(O814="🦆 Duck",12,"")</f>
        <v/>
      </c>
      <c r="AI814" s="16" t="str">
        <f aca="false">IF(O814="🐦 Bird",13,"")</f>
        <v/>
      </c>
      <c r="AJ814" s="41" t="s">
        <v>692</v>
      </c>
      <c r="AK814" s="40"/>
      <c r="AL814" s="42" t="s">
        <v>76</v>
      </c>
      <c r="AM814" s="40" t="s">
        <v>59</v>
      </c>
      <c r="AN814" s="40" t="s">
        <v>859</v>
      </c>
    </row>
    <row r="815" customFormat="false" ht="15" hidden="false" customHeight="true" outlineLevel="0" collapsed="false">
      <c r="A815" s="38" t="s">
        <v>850</v>
      </c>
      <c r="B815" s="38" t="n">
        <v>80</v>
      </c>
      <c r="C815" s="32" t="n">
        <f aca="false">B815+IF(H815="IV",-0.2,IF(H815="IP",-0.1,IF(H815="IM",0.1,IF(H815="SC",0.2,IF(H815="IC (cerebral)",-0.3,0)))))</f>
        <v>79.8</v>
      </c>
      <c r="D815" s="33" t="n">
        <f aca="false">VALUE(MID(AJ815,1,FIND(" ",AJ815)))</f>
        <v>2.8</v>
      </c>
      <c r="E815" s="34" t="n">
        <f aca="false">IF(G815="LD50 (median)",1,IF(G815="LDLo (lowest)",0,IF(G815="LD",-1,"")))</f>
        <v>1</v>
      </c>
      <c r="F815" s="34" t="n">
        <f aca="false">IF(O815="🐀 Rat",1,IF(O815="🐭 Mouse",2,IF(O815="🐕 Dog",3,IF(O815="🐵 Monkey",5,IF(O815="🐈 Cat",4,IF(O815="🐇 Rabbit",6,IF(O815="🕊 Pigeon",7,IF(O815="🐹 Guinea Pig",8,IF(O815="🐔 Chicken",9,IF(O815="🐸 Frog",10,IF(O815="🍼 Mammal",10,0)))))))))))</f>
        <v>2</v>
      </c>
      <c r="G815" s="39" t="s">
        <v>47</v>
      </c>
      <c r="H815" s="39" t="s">
        <v>15</v>
      </c>
      <c r="I815" s="14" t="str">
        <f aca="false">IF(H815="IC",-0.3,"")</f>
        <v/>
      </c>
      <c r="J815" s="14" t="n">
        <f aca="false">IF(H815="IV",-0.2,"")</f>
        <v>-0.2</v>
      </c>
      <c r="K815" s="14" t="str">
        <f aca="false">IF(H815="IP",-0.1,"")</f>
        <v/>
      </c>
      <c r="L815" s="14" t="str">
        <f aca="false">IF(H815="IM",0.1,"")</f>
        <v/>
      </c>
      <c r="M815" s="14" t="str">
        <f aca="false">IF(H815="SC",0.2,"")</f>
        <v/>
      </c>
      <c r="N815" s="15" t="str">
        <f aca="false">IF(H815="???",0.2,"")</f>
        <v/>
      </c>
      <c r="O815" s="40" t="s">
        <v>22</v>
      </c>
      <c r="P815" s="17" t="str">
        <f aca="false">IF(SUM(Q815:AI815)&gt;0,"",IF(SUM(Q815:AI815)=0,IF(O815&gt;0,1,"")))</f>
        <v/>
      </c>
      <c r="Q815" s="16" t="n">
        <f aca="false">IF(O815="🐭 Mouse",2,"")</f>
        <v>2</v>
      </c>
      <c r="R815" s="16" t="str">
        <f aca="false">IF(O815="🕊 Pigeon",7,"")</f>
        <v/>
      </c>
      <c r="S815" s="16" t="str">
        <f aca="false">IF(O815="🐇 Rabbit",6,"")</f>
        <v/>
      </c>
      <c r="T815" s="16" t="str">
        <f aca="false">IF(O815="🍼 Mammal",16,"")</f>
        <v/>
      </c>
      <c r="U815" s="16" t="str">
        <f aca="false">IF(O815="🐀 Rat",1,"")</f>
        <v/>
      </c>
      <c r="V815" s="16" t="str">
        <f aca="false">IF(O815="🐕 Dog",3,"")</f>
        <v/>
      </c>
      <c r="W815" s="16" t="str">
        <f aca="false">IF(O815="🐹 Guinea Pig",8,"")</f>
        <v/>
      </c>
      <c r="X815" s="16" t="str">
        <f aca="false">IF(O815="🐔 Chicken",9,"")</f>
        <v/>
      </c>
      <c r="Y815" s="16" t="str">
        <f aca="false">IF(O815="🐵 Monkey",5,"")</f>
        <v/>
      </c>
      <c r="Z815" s="16" t="str">
        <f aca="false">IF(O815="🐸 Frog",10,"")</f>
        <v/>
      </c>
      <c r="AA815" s="16" t="str">
        <f aca="false">IF(O815="🐈 Cat",4,"")</f>
        <v/>
      </c>
      <c r="AB815" s="16" t="str">
        <f aca="false">IF(O815="Gecko",15,"")</f>
        <v/>
      </c>
      <c r="AC815" s="16" t="str">
        <f aca="false">IF(O815="Skink",14,"")</f>
        <v/>
      </c>
      <c r="AD815" s="16" t="str">
        <f aca="false">IF(O815="🐄 Cattle",17,"")</f>
        <v/>
      </c>
      <c r="AE815" s="16" t="str">
        <f aca="false">IF(O815="🐷 Pig",19,"")</f>
        <v/>
      </c>
      <c r="AF815" s="16" t="str">
        <f aca="false">IF(O815="Squirrel",11,"")</f>
        <v/>
      </c>
      <c r="AG815" s="16" t="str">
        <f aca="false">IF(O815="🐝 Honey Bee",20,"")</f>
        <v/>
      </c>
      <c r="AH815" s="16" t="str">
        <f aca="false">IF(O815="🦆 Duck",12,"")</f>
        <v/>
      </c>
      <c r="AI815" s="16" t="str">
        <f aca="false">IF(O815="🐦 Bird",13,"")</f>
        <v/>
      </c>
      <c r="AJ815" s="41" t="s">
        <v>692</v>
      </c>
      <c r="AK815" s="40"/>
      <c r="AL815" s="42" t="s">
        <v>76</v>
      </c>
      <c r="AM815" s="40" t="s">
        <v>59</v>
      </c>
      <c r="AN815" s="40" t="s">
        <v>859</v>
      </c>
    </row>
    <row r="816" customFormat="false" ht="15" hidden="false" customHeight="true" outlineLevel="0" collapsed="false">
      <c r="A816" s="38" t="s">
        <v>850</v>
      </c>
      <c r="B816" s="38" t="n">
        <v>80</v>
      </c>
      <c r="C816" s="32" t="n">
        <f aca="false">B816+IF(H816="IV",-0.2,IF(H816="IP",-0.1,IF(H816="IM",0.1,IF(H816="SC",0.2,IF(H816="IC (cerebral)",-0.3,0)))))</f>
        <v>79.8</v>
      </c>
      <c r="D816" s="33" t="n">
        <f aca="false">VALUE(MID(AJ816,1,FIND(" ",AJ816)))</f>
        <v>3.625</v>
      </c>
      <c r="E816" s="34" t="n">
        <f aca="false">IF(G816="LD50 (median)",1,IF(G816="LDLo (lowest)",0,IF(G816="LD",-1,"")))</f>
        <v>1</v>
      </c>
      <c r="F816" s="34" t="n">
        <f aca="false">IF(O816="🐀 Rat",1,IF(O816="🐭 Mouse",2,IF(O816="🐕 Dog",3,IF(O816="🐵 Monkey",5,IF(O816="🐈 Cat",4,IF(O816="🐇 Rabbit",6,IF(O816="🕊 Pigeon",7,IF(O816="🐹 Guinea Pig",8,IF(O816="🐔 Chicken",9,IF(O816="🐸 Frog",10,IF(O816="🍼 Mammal",10,0)))))))))))</f>
        <v>2</v>
      </c>
      <c r="G816" s="39" t="s">
        <v>47</v>
      </c>
      <c r="H816" s="39" t="s">
        <v>15</v>
      </c>
      <c r="I816" s="14" t="str">
        <f aca="false">IF(H816="IC",-0.3,"")</f>
        <v/>
      </c>
      <c r="J816" s="14" t="n">
        <f aca="false">IF(H816="IV",-0.2,"")</f>
        <v>-0.2</v>
      </c>
      <c r="K816" s="14" t="str">
        <f aca="false">IF(H816="IP",-0.1,"")</f>
        <v/>
      </c>
      <c r="L816" s="14" t="str">
        <f aca="false">IF(H816="IM",0.1,"")</f>
        <v/>
      </c>
      <c r="M816" s="14" t="str">
        <f aca="false">IF(H816="SC",0.2,"")</f>
        <v/>
      </c>
      <c r="N816" s="15" t="str">
        <f aca="false">IF(H816="???",0.2,"")</f>
        <v/>
      </c>
      <c r="O816" s="40" t="s">
        <v>22</v>
      </c>
      <c r="P816" s="17" t="str">
        <f aca="false">IF(SUM(Q816:AI816)&gt;0,"",IF(SUM(Q816:AI816)=0,IF(O816&gt;0,1,"")))</f>
        <v/>
      </c>
      <c r="Q816" s="16" t="n">
        <f aca="false">IF(O816="🐭 Mouse",2,"")</f>
        <v>2</v>
      </c>
      <c r="R816" s="16" t="str">
        <f aca="false">IF(O816="🕊 Pigeon",7,"")</f>
        <v/>
      </c>
      <c r="S816" s="16" t="str">
        <f aca="false">IF(O816="🐇 Rabbit",6,"")</f>
        <v/>
      </c>
      <c r="T816" s="16" t="str">
        <f aca="false">IF(O816="🍼 Mammal",16,"")</f>
        <v/>
      </c>
      <c r="U816" s="16" t="str">
        <f aca="false">IF(O816="🐀 Rat",1,"")</f>
        <v/>
      </c>
      <c r="V816" s="16" t="str">
        <f aca="false">IF(O816="🐕 Dog",3,"")</f>
        <v/>
      </c>
      <c r="W816" s="16" t="str">
        <f aca="false">IF(O816="🐹 Guinea Pig",8,"")</f>
        <v/>
      </c>
      <c r="X816" s="16" t="str">
        <f aca="false">IF(O816="🐔 Chicken",9,"")</f>
        <v/>
      </c>
      <c r="Y816" s="16" t="str">
        <f aca="false">IF(O816="🐵 Monkey",5,"")</f>
        <v/>
      </c>
      <c r="Z816" s="16" t="str">
        <f aca="false">IF(O816="🐸 Frog",10,"")</f>
        <v/>
      </c>
      <c r="AA816" s="16" t="str">
        <f aca="false">IF(O816="🐈 Cat",4,"")</f>
        <v/>
      </c>
      <c r="AB816" s="16" t="str">
        <f aca="false">IF(O816="Gecko",15,"")</f>
        <v/>
      </c>
      <c r="AC816" s="16" t="str">
        <f aca="false">IF(O816="Skink",14,"")</f>
        <v/>
      </c>
      <c r="AD816" s="16" t="str">
        <f aca="false">IF(O816="🐄 Cattle",17,"")</f>
        <v/>
      </c>
      <c r="AE816" s="16" t="str">
        <f aca="false">IF(O816="🐷 Pig",19,"")</f>
        <v/>
      </c>
      <c r="AF816" s="16" t="str">
        <f aca="false">IF(O816="Squirrel",11,"")</f>
        <v/>
      </c>
      <c r="AG816" s="16" t="str">
        <f aca="false">IF(O816="🐝 Honey Bee",20,"")</f>
        <v/>
      </c>
      <c r="AH816" s="16" t="str">
        <f aca="false">IF(O816="🦆 Duck",12,"")</f>
        <v/>
      </c>
      <c r="AI816" s="16" t="str">
        <f aca="false">IF(O816="🐦 Bird",13,"")</f>
        <v/>
      </c>
      <c r="AJ816" s="41" t="s">
        <v>860</v>
      </c>
      <c r="AK816" s="40"/>
      <c r="AL816" s="42" t="s">
        <v>76</v>
      </c>
      <c r="AM816" s="40" t="s">
        <v>59</v>
      </c>
      <c r="AN816" s="40" t="s">
        <v>856</v>
      </c>
    </row>
    <row r="817" customFormat="false" ht="45" hidden="false" customHeight="true" outlineLevel="0" collapsed="false">
      <c r="A817" s="38" t="s">
        <v>850</v>
      </c>
      <c r="B817" s="38" t="n">
        <v>80</v>
      </c>
      <c r="C817" s="32" t="n">
        <f aca="false">B817+IF(H817="IV",-0.2,IF(H817="IP",-0.1,IF(H817="IM",0.1,IF(H817="SC",0.2,IF(H817="IC (cerebral)",-0.3,0)))))</f>
        <v>79.8</v>
      </c>
      <c r="D817" s="33" t="n">
        <f aca="false">VALUE(MID(AJ817,1,FIND(" ",AJ817)))</f>
        <v>3.625</v>
      </c>
      <c r="E817" s="34" t="n">
        <f aca="false">IF(G817="LD50 (median)",1,IF(G817="LDLo (lowest)",0,IF(G817="LD",-1,"")))</f>
        <v>1</v>
      </c>
      <c r="F817" s="34" t="n">
        <f aca="false">IF(O817="🐀 Rat",1,IF(O817="🐭 Mouse",2,IF(O817="🐕 Dog",3,IF(O817="🐵 Monkey",5,IF(O817="🐈 Cat",4,IF(O817="🐇 Rabbit",6,IF(O817="🕊 Pigeon",7,IF(O817="🐹 Guinea Pig",8,IF(O817="🐔 Chicken",9,IF(O817="🐸 Frog",10,IF(O817="🍼 Mammal",10,0)))))))))))</f>
        <v>2</v>
      </c>
      <c r="G817" s="39" t="s">
        <v>47</v>
      </c>
      <c r="H817" s="39" t="s">
        <v>15</v>
      </c>
      <c r="I817" s="14" t="str">
        <f aca="false">IF(H817="IC",-0.3,"")</f>
        <v/>
      </c>
      <c r="J817" s="14" t="n">
        <f aca="false">IF(H817="IV",-0.2,"")</f>
        <v>-0.2</v>
      </c>
      <c r="K817" s="14" t="str">
        <f aca="false">IF(H817="IP",-0.1,"")</f>
        <v/>
      </c>
      <c r="L817" s="14" t="str">
        <f aca="false">IF(H817="IM",0.1,"")</f>
        <v/>
      </c>
      <c r="M817" s="14" t="str">
        <f aca="false">IF(H817="SC",0.2,"")</f>
        <v/>
      </c>
      <c r="N817" s="15" t="str">
        <f aca="false">IF(H817="???",0.2,"")</f>
        <v/>
      </c>
      <c r="O817" s="40" t="s">
        <v>22</v>
      </c>
      <c r="P817" s="17" t="str">
        <f aca="false">IF(SUM(Q817:AI817)&gt;0,"",IF(SUM(Q817:AI817)=0,IF(O817&gt;0,1,"")))</f>
        <v/>
      </c>
      <c r="Q817" s="16" t="n">
        <f aca="false">IF(O817="🐭 Mouse",2,"")</f>
        <v>2</v>
      </c>
      <c r="R817" s="16" t="str">
        <f aca="false">IF(O817="🕊 Pigeon",7,"")</f>
        <v/>
      </c>
      <c r="S817" s="16" t="str">
        <f aca="false">IF(O817="🐇 Rabbit",6,"")</f>
        <v/>
      </c>
      <c r="T817" s="16" t="str">
        <f aca="false">IF(O817="🍼 Mammal",16,"")</f>
        <v/>
      </c>
      <c r="U817" s="16" t="str">
        <f aca="false">IF(O817="🐀 Rat",1,"")</f>
        <v/>
      </c>
      <c r="V817" s="16" t="str">
        <f aca="false">IF(O817="🐕 Dog",3,"")</f>
        <v/>
      </c>
      <c r="W817" s="16" t="str">
        <f aca="false">IF(O817="🐹 Guinea Pig",8,"")</f>
        <v/>
      </c>
      <c r="X817" s="16" t="str">
        <f aca="false">IF(O817="🐔 Chicken",9,"")</f>
        <v/>
      </c>
      <c r="Y817" s="16" t="str">
        <f aca="false">IF(O817="🐵 Monkey",5,"")</f>
        <v/>
      </c>
      <c r="Z817" s="16" t="str">
        <f aca="false">IF(O817="🐸 Frog",10,"")</f>
        <v/>
      </c>
      <c r="AA817" s="16" t="str">
        <f aca="false">IF(O817="🐈 Cat",4,"")</f>
        <v/>
      </c>
      <c r="AB817" s="16" t="str">
        <f aca="false">IF(O817="Gecko",15,"")</f>
        <v/>
      </c>
      <c r="AC817" s="16" t="str">
        <f aca="false">IF(O817="Skink",14,"")</f>
        <v/>
      </c>
      <c r="AD817" s="16" t="str">
        <f aca="false">IF(O817="🐄 Cattle",17,"")</f>
        <v/>
      </c>
      <c r="AE817" s="16" t="str">
        <f aca="false">IF(O817="🐷 Pig",19,"")</f>
        <v/>
      </c>
      <c r="AF817" s="16" t="str">
        <f aca="false">IF(O817="Squirrel",11,"")</f>
        <v/>
      </c>
      <c r="AG817" s="16" t="str">
        <f aca="false">IF(O817="🐝 Honey Bee",20,"")</f>
        <v/>
      </c>
      <c r="AH817" s="16" t="str">
        <f aca="false">IF(O817="🦆 Duck",12,"")</f>
        <v/>
      </c>
      <c r="AI817" s="16" t="str">
        <f aca="false">IF(O817="🐦 Bird",13,"")</f>
        <v/>
      </c>
      <c r="AJ817" s="41" t="s">
        <v>860</v>
      </c>
      <c r="AK817" s="40"/>
      <c r="AL817" s="42" t="s">
        <v>76</v>
      </c>
      <c r="AM817" s="40" t="s">
        <v>59</v>
      </c>
      <c r="AN817" s="40" t="s">
        <v>856</v>
      </c>
    </row>
    <row r="818" customFormat="false" ht="30" hidden="false" customHeight="true" outlineLevel="0" collapsed="false">
      <c r="A818" s="38" t="s">
        <v>850</v>
      </c>
      <c r="B818" s="38" t="n">
        <v>80</v>
      </c>
      <c r="C818" s="32" t="n">
        <f aca="false">B818+IF(H818="IV",-0.2,IF(H818="IP",-0.1,IF(H818="IM",0.1,IF(H818="SC",0.2,IF(H818="IC (cerebral)",-0.3,0)))))</f>
        <v>79.9</v>
      </c>
      <c r="D818" s="33" t="n">
        <f aca="false">VALUE(MID(AJ818,1,FIND(" ",AJ818)))</f>
        <v>3.71</v>
      </c>
      <c r="E818" s="34" t="n">
        <f aca="false">IF(G818="LD50 (median)",1,IF(G818="LDLo (lowest)",0,IF(G818="LD",-1,"")))</f>
        <v>1</v>
      </c>
      <c r="F818" s="34" t="n">
        <f aca="false">IF(O818="🐀 Rat",1,IF(O818="🐭 Mouse",2,IF(O818="🐕 Dog",3,IF(O818="🐵 Monkey",5,IF(O818="🐈 Cat",4,IF(O818="🐇 Rabbit",6,IF(O818="🕊 Pigeon",7,IF(O818="🐹 Guinea Pig",8,IF(O818="🐔 Chicken",9,IF(O818="🐸 Frog",10,IF(O818="🍼 Mammal",10,0)))))))))))</f>
        <v>10</v>
      </c>
      <c r="G818" s="39" t="s">
        <v>47</v>
      </c>
      <c r="H818" s="39" t="s">
        <v>16</v>
      </c>
      <c r="I818" s="14" t="str">
        <f aca="false">IF(H818="IC",-0.3,"")</f>
        <v/>
      </c>
      <c r="J818" s="14" t="str">
        <f aca="false">IF(H818="IV",-0.2,"")</f>
        <v/>
      </c>
      <c r="K818" s="14" t="n">
        <f aca="false">IF(H818="IP",-0.1,"")</f>
        <v>-0.1</v>
      </c>
      <c r="L818" s="14" t="str">
        <f aca="false">IF(H818="IM",0.1,"")</f>
        <v/>
      </c>
      <c r="M818" s="14" t="str">
        <f aca="false">IF(H818="SC",0.2,"")</f>
        <v/>
      </c>
      <c r="N818" s="15" t="str">
        <f aca="false">IF(H818="???",0.2,"")</f>
        <v/>
      </c>
      <c r="O818" s="40" t="s">
        <v>25</v>
      </c>
      <c r="P818" s="17" t="str">
        <f aca="false">IF(SUM(Q818:AI818)&gt;0,"",IF(SUM(Q818:AI818)=0,IF(O818&gt;0,1,"")))</f>
        <v/>
      </c>
      <c r="Q818" s="16" t="str">
        <f aca="false">IF(O818="🐭 Mouse",2,"")</f>
        <v/>
      </c>
      <c r="R818" s="16" t="str">
        <f aca="false">IF(O818="🕊 Pigeon",7,"")</f>
        <v/>
      </c>
      <c r="S818" s="16" t="str">
        <f aca="false">IF(O818="🐇 Rabbit",6,"")</f>
        <v/>
      </c>
      <c r="T818" s="16" t="n">
        <f aca="false">IF(O818="🍼 Mammal",16,"")</f>
        <v>16</v>
      </c>
      <c r="U818" s="16" t="str">
        <f aca="false">IF(O818="🐀 Rat",1,"")</f>
        <v/>
      </c>
      <c r="V818" s="16" t="str">
        <f aca="false">IF(O818="🐕 Dog",3,"")</f>
        <v/>
      </c>
      <c r="W818" s="16" t="str">
        <f aca="false">IF(O818="🐹 Guinea Pig",8,"")</f>
        <v/>
      </c>
      <c r="X818" s="16" t="str">
        <f aca="false">IF(O818="🐔 Chicken",9,"")</f>
        <v/>
      </c>
      <c r="Y818" s="16" t="str">
        <f aca="false">IF(O818="🐵 Monkey",5,"")</f>
        <v/>
      </c>
      <c r="Z818" s="16" t="str">
        <f aca="false">IF(O818="🐸 Frog",10,"")</f>
        <v/>
      </c>
      <c r="AA818" s="16" t="str">
        <f aca="false">IF(O818="🐈 Cat",4,"")</f>
        <v/>
      </c>
      <c r="AB818" s="16" t="str">
        <f aca="false">IF(O818="Gecko",15,"")</f>
        <v/>
      </c>
      <c r="AC818" s="16" t="str">
        <f aca="false">IF(O818="Skink",14,"")</f>
        <v/>
      </c>
      <c r="AD818" s="16" t="str">
        <f aca="false">IF(O818="🐄 Cattle",17,"")</f>
        <v/>
      </c>
      <c r="AE818" s="16" t="str">
        <f aca="false">IF(O818="🐷 Pig",19,"")</f>
        <v/>
      </c>
      <c r="AF818" s="16" t="str">
        <f aca="false">IF(O818="Squirrel",11,"")</f>
        <v/>
      </c>
      <c r="AG818" s="16" t="str">
        <f aca="false">IF(O818="🐝 Honey Bee",20,"")</f>
        <v/>
      </c>
      <c r="AH818" s="16" t="str">
        <f aca="false">IF(O818="🦆 Duck",12,"")</f>
        <v/>
      </c>
      <c r="AI818" s="16" t="str">
        <f aca="false">IF(O818="🐦 Bird",13,"")</f>
        <v/>
      </c>
      <c r="AJ818" s="41" t="s">
        <v>861</v>
      </c>
      <c r="AK818" s="40" t="s">
        <v>79</v>
      </c>
      <c r="AL818" s="42" t="s">
        <v>50</v>
      </c>
      <c r="AM818" s="40" t="s">
        <v>51</v>
      </c>
      <c r="AN818" s="40"/>
    </row>
    <row r="819" customFormat="false" ht="45" hidden="false" customHeight="true" outlineLevel="0" collapsed="false">
      <c r="A819" s="38" t="s">
        <v>850</v>
      </c>
      <c r="B819" s="38" t="n">
        <v>80</v>
      </c>
      <c r="C819" s="32" t="n">
        <f aca="false">B819+IF(H819="IV",-0.2,IF(H819="IP",-0.1,IF(H819="IM",0.1,IF(H819="SC",0.2,IF(H819="IC (cerebral)",-0.3,0)))))</f>
        <v>79.9</v>
      </c>
      <c r="D819" s="33" t="n">
        <f aca="false">VALUE(MID(AJ819,1,FIND(" ",AJ819)))</f>
        <v>3.71</v>
      </c>
      <c r="E819" s="34" t="n">
        <f aca="false">IF(G819="LD50 (median)",1,IF(G819="LDLo (lowest)",0,IF(G819="LD",-1,"")))</f>
        <v>1</v>
      </c>
      <c r="F819" s="34" t="n">
        <f aca="false">IF(O819="🐀 Rat",1,IF(O819="🐭 Mouse",2,IF(O819="🐕 Dog",3,IF(O819="🐵 Monkey",5,IF(O819="🐈 Cat",4,IF(O819="🐇 Rabbit",6,IF(O819="🕊 Pigeon",7,IF(O819="🐹 Guinea Pig",8,IF(O819="🐔 Chicken",9,IF(O819="🐸 Frog",10,IF(O819="🍼 Mammal",10,0)))))))))))</f>
        <v>10</v>
      </c>
      <c r="G819" s="39" t="s">
        <v>47</v>
      </c>
      <c r="H819" s="39" t="s">
        <v>16</v>
      </c>
      <c r="I819" s="14" t="str">
        <f aca="false">IF(H819="IC",-0.3,"")</f>
        <v/>
      </c>
      <c r="J819" s="14" t="str">
        <f aca="false">IF(H819="IV",-0.2,"")</f>
        <v/>
      </c>
      <c r="K819" s="14" t="n">
        <f aca="false">IF(H819="IP",-0.1,"")</f>
        <v>-0.1</v>
      </c>
      <c r="L819" s="14" t="str">
        <f aca="false">IF(H819="IM",0.1,"")</f>
        <v/>
      </c>
      <c r="M819" s="14" t="str">
        <f aca="false">IF(H819="SC",0.2,"")</f>
        <v/>
      </c>
      <c r="N819" s="15" t="str">
        <f aca="false">IF(H819="???",0.2,"")</f>
        <v/>
      </c>
      <c r="O819" s="40" t="s">
        <v>25</v>
      </c>
      <c r="P819" s="17" t="str">
        <f aca="false">IF(SUM(Q819:AI819)&gt;0,"",IF(SUM(Q819:AI819)=0,IF(O819&gt;0,1,"")))</f>
        <v/>
      </c>
      <c r="Q819" s="16" t="str">
        <f aca="false">IF(O819="🐭 Mouse",2,"")</f>
        <v/>
      </c>
      <c r="R819" s="16" t="str">
        <f aca="false">IF(O819="🕊 Pigeon",7,"")</f>
        <v/>
      </c>
      <c r="S819" s="16" t="str">
        <f aca="false">IF(O819="🐇 Rabbit",6,"")</f>
        <v/>
      </c>
      <c r="T819" s="16" t="n">
        <f aca="false">IF(O819="🍼 Mammal",16,"")</f>
        <v>16</v>
      </c>
      <c r="U819" s="16" t="str">
        <f aca="false">IF(O819="🐀 Rat",1,"")</f>
        <v/>
      </c>
      <c r="V819" s="16" t="str">
        <f aca="false">IF(O819="🐕 Dog",3,"")</f>
        <v/>
      </c>
      <c r="W819" s="16" t="str">
        <f aca="false">IF(O819="🐹 Guinea Pig",8,"")</f>
        <v/>
      </c>
      <c r="X819" s="16" t="str">
        <f aca="false">IF(O819="🐔 Chicken",9,"")</f>
        <v/>
      </c>
      <c r="Y819" s="16" t="str">
        <f aca="false">IF(O819="🐵 Monkey",5,"")</f>
        <v/>
      </c>
      <c r="Z819" s="16" t="str">
        <f aca="false">IF(O819="🐸 Frog",10,"")</f>
        <v/>
      </c>
      <c r="AA819" s="16" t="str">
        <f aca="false">IF(O819="🐈 Cat",4,"")</f>
        <v/>
      </c>
      <c r="AB819" s="16" t="str">
        <f aca="false">IF(O819="Gecko",15,"")</f>
        <v/>
      </c>
      <c r="AC819" s="16" t="str">
        <f aca="false">IF(O819="Skink",14,"")</f>
        <v/>
      </c>
      <c r="AD819" s="16" t="str">
        <f aca="false">IF(O819="🐄 Cattle",17,"")</f>
        <v/>
      </c>
      <c r="AE819" s="16" t="str">
        <f aca="false">IF(O819="🐷 Pig",19,"")</f>
        <v/>
      </c>
      <c r="AF819" s="16" t="str">
        <f aca="false">IF(O819="Squirrel",11,"")</f>
        <v/>
      </c>
      <c r="AG819" s="16" t="str">
        <f aca="false">IF(O819="🐝 Honey Bee",20,"")</f>
        <v/>
      </c>
      <c r="AH819" s="16" t="str">
        <f aca="false">IF(O819="🦆 Duck",12,"")</f>
        <v/>
      </c>
      <c r="AI819" s="16" t="str">
        <f aca="false">IF(O819="🐦 Bird",13,"")</f>
        <v/>
      </c>
      <c r="AJ819" s="41" t="s">
        <v>861</v>
      </c>
      <c r="AK819" s="40" t="s">
        <v>79</v>
      </c>
      <c r="AL819" s="42" t="s">
        <v>50</v>
      </c>
      <c r="AM819" s="40" t="s">
        <v>51</v>
      </c>
      <c r="AN819" s="40"/>
    </row>
    <row r="820" customFormat="false" ht="30" hidden="false" customHeight="true" outlineLevel="0" collapsed="false">
      <c r="A820" s="38" t="s">
        <v>850</v>
      </c>
      <c r="B820" s="38" t="n">
        <v>80</v>
      </c>
      <c r="C820" s="32" t="n">
        <f aca="false">B820+IF(H820="IV",-0.2,IF(H820="IP",-0.1,IF(H820="IM",0.1,IF(H820="SC",0.2,IF(H820="IC (cerebral)",-0.3,0)))))</f>
        <v>79.8</v>
      </c>
      <c r="D820" s="33" t="n">
        <f aca="false">VALUE(MID(AJ820,1,FIND(" ",AJ820)))</f>
        <v>4.2</v>
      </c>
      <c r="E820" s="34" t="n">
        <f aca="false">IF(G820="LD50 (median)",1,IF(G820="LDLo (lowest)",0,IF(G820="LD",-1,"")))</f>
        <v>1</v>
      </c>
      <c r="F820" s="34" t="n">
        <f aca="false">IF(O820="🐀 Rat",1,IF(O820="🐭 Mouse",2,IF(O820="🐕 Dog",3,IF(O820="🐵 Monkey",5,IF(O820="🐈 Cat",4,IF(O820="🐇 Rabbit",6,IF(O820="🕊 Pigeon",7,IF(O820="🐹 Guinea Pig",8,IF(O820="🐔 Chicken",9,IF(O820="🐸 Frog",10,IF(O820="🍼 Mammal",10,0)))))))))))</f>
        <v>10</v>
      </c>
      <c r="G820" s="39" t="s">
        <v>47</v>
      </c>
      <c r="H820" s="39" t="s">
        <v>15</v>
      </c>
      <c r="I820" s="14" t="str">
        <f aca="false">IF(H820="IC",-0.3,"")</f>
        <v/>
      </c>
      <c r="J820" s="14" t="n">
        <f aca="false">IF(H820="IV",-0.2,"")</f>
        <v>-0.2</v>
      </c>
      <c r="K820" s="14" t="str">
        <f aca="false">IF(H820="IP",-0.1,"")</f>
        <v/>
      </c>
      <c r="L820" s="14" t="str">
        <f aca="false">IF(H820="IM",0.1,"")</f>
        <v/>
      </c>
      <c r="M820" s="14" t="str">
        <f aca="false">IF(H820="SC",0.2,"")</f>
        <v/>
      </c>
      <c r="N820" s="15" t="str">
        <f aca="false">IF(H820="???",0.2,"")</f>
        <v/>
      </c>
      <c r="O820" s="40" t="s">
        <v>25</v>
      </c>
      <c r="P820" s="17" t="str">
        <f aca="false">IF(SUM(Q820:AI820)&gt;0,"",IF(SUM(Q820:AI820)=0,IF(O820&gt;0,1,"")))</f>
        <v/>
      </c>
      <c r="Q820" s="16" t="str">
        <f aca="false">IF(O820="🐭 Mouse",2,"")</f>
        <v/>
      </c>
      <c r="R820" s="16" t="str">
        <f aca="false">IF(O820="🕊 Pigeon",7,"")</f>
        <v/>
      </c>
      <c r="S820" s="16" t="str">
        <f aca="false">IF(O820="🐇 Rabbit",6,"")</f>
        <v/>
      </c>
      <c r="T820" s="16" t="n">
        <f aca="false">IF(O820="🍼 Mammal",16,"")</f>
        <v>16</v>
      </c>
      <c r="U820" s="16" t="str">
        <f aca="false">IF(O820="🐀 Rat",1,"")</f>
        <v/>
      </c>
      <c r="V820" s="16" t="str">
        <f aca="false">IF(O820="🐕 Dog",3,"")</f>
        <v/>
      </c>
      <c r="W820" s="16" t="str">
        <f aca="false">IF(O820="🐹 Guinea Pig",8,"")</f>
        <v/>
      </c>
      <c r="X820" s="16" t="str">
        <f aca="false">IF(O820="🐔 Chicken",9,"")</f>
        <v/>
      </c>
      <c r="Y820" s="16" t="str">
        <f aca="false">IF(O820="🐵 Monkey",5,"")</f>
        <v/>
      </c>
      <c r="Z820" s="16" t="str">
        <f aca="false">IF(O820="🐸 Frog",10,"")</f>
        <v/>
      </c>
      <c r="AA820" s="16" t="str">
        <f aca="false">IF(O820="🐈 Cat",4,"")</f>
        <v/>
      </c>
      <c r="AB820" s="16" t="str">
        <f aca="false">IF(O820="Gecko",15,"")</f>
        <v/>
      </c>
      <c r="AC820" s="16" t="str">
        <f aca="false">IF(O820="Skink",14,"")</f>
        <v/>
      </c>
      <c r="AD820" s="16" t="str">
        <f aca="false">IF(O820="🐄 Cattle",17,"")</f>
        <v/>
      </c>
      <c r="AE820" s="16" t="str">
        <f aca="false">IF(O820="🐷 Pig",19,"")</f>
        <v/>
      </c>
      <c r="AF820" s="16" t="str">
        <f aca="false">IF(O820="Squirrel",11,"")</f>
        <v/>
      </c>
      <c r="AG820" s="16" t="str">
        <f aca="false">IF(O820="🐝 Honey Bee",20,"")</f>
        <v/>
      </c>
      <c r="AH820" s="16" t="str">
        <f aca="false">IF(O820="🦆 Duck",12,"")</f>
        <v/>
      </c>
      <c r="AI820" s="16" t="str">
        <f aca="false">IF(O820="🐦 Bird",13,"")</f>
        <v/>
      </c>
      <c r="AJ820" s="41" t="s">
        <v>266</v>
      </c>
      <c r="AK820" s="40" t="s">
        <v>79</v>
      </c>
      <c r="AL820" s="42" t="s">
        <v>50</v>
      </c>
      <c r="AM820" s="40" t="s">
        <v>51</v>
      </c>
      <c r="AN820" s="40"/>
    </row>
    <row r="821" customFormat="false" ht="45" hidden="false" customHeight="true" outlineLevel="0" collapsed="false">
      <c r="A821" s="38" t="s">
        <v>850</v>
      </c>
      <c r="B821" s="38" t="n">
        <v>80</v>
      </c>
      <c r="C821" s="32" t="n">
        <f aca="false">B821+IF(H821="IV",-0.2,IF(H821="IP",-0.1,IF(H821="IM",0.1,IF(H821="SC",0.2,IF(H821="IC (cerebral)",-0.3,0)))))</f>
        <v>79.8</v>
      </c>
      <c r="D821" s="33" t="n">
        <f aca="false">VALUE(MID(AJ821,1,FIND(" ",AJ821)))</f>
        <v>4.2</v>
      </c>
      <c r="E821" s="34" t="n">
        <f aca="false">IF(G821="LD50 (median)",1,IF(G821="LDLo (lowest)",0,IF(G821="LD",-1,"")))</f>
        <v>1</v>
      </c>
      <c r="F821" s="34" t="n">
        <f aca="false">IF(O821="🐀 Rat",1,IF(O821="🐭 Mouse",2,IF(O821="🐕 Dog",3,IF(O821="🐵 Monkey",5,IF(O821="🐈 Cat",4,IF(O821="🐇 Rabbit",6,IF(O821="🕊 Pigeon",7,IF(O821="🐹 Guinea Pig",8,IF(O821="🐔 Chicken",9,IF(O821="🐸 Frog",10,IF(O821="🍼 Mammal",10,0)))))))))))</f>
        <v>10</v>
      </c>
      <c r="G821" s="39" t="s">
        <v>47</v>
      </c>
      <c r="H821" s="39" t="s">
        <v>15</v>
      </c>
      <c r="I821" s="14" t="str">
        <f aca="false">IF(H821="IC",-0.3,"")</f>
        <v/>
      </c>
      <c r="J821" s="14" t="n">
        <f aca="false">IF(H821="IV",-0.2,"")</f>
        <v>-0.2</v>
      </c>
      <c r="K821" s="14" t="str">
        <f aca="false">IF(H821="IP",-0.1,"")</f>
        <v/>
      </c>
      <c r="L821" s="14" t="str">
        <f aca="false">IF(H821="IM",0.1,"")</f>
        <v/>
      </c>
      <c r="M821" s="14" t="str">
        <f aca="false">IF(H821="SC",0.2,"")</f>
        <v/>
      </c>
      <c r="N821" s="15" t="str">
        <f aca="false">IF(H821="???",0.2,"")</f>
        <v/>
      </c>
      <c r="O821" s="40" t="s">
        <v>25</v>
      </c>
      <c r="P821" s="17" t="str">
        <f aca="false">IF(SUM(Q821:AI821)&gt;0,"",IF(SUM(Q821:AI821)=0,IF(O821&gt;0,1,"")))</f>
        <v/>
      </c>
      <c r="Q821" s="16" t="str">
        <f aca="false">IF(O821="🐭 Mouse",2,"")</f>
        <v/>
      </c>
      <c r="R821" s="16" t="str">
        <f aca="false">IF(O821="🕊 Pigeon",7,"")</f>
        <v/>
      </c>
      <c r="S821" s="16" t="str">
        <f aca="false">IF(O821="🐇 Rabbit",6,"")</f>
        <v/>
      </c>
      <c r="T821" s="16" t="n">
        <f aca="false">IF(O821="🍼 Mammal",16,"")</f>
        <v>16</v>
      </c>
      <c r="U821" s="16" t="str">
        <f aca="false">IF(O821="🐀 Rat",1,"")</f>
        <v/>
      </c>
      <c r="V821" s="16" t="str">
        <f aca="false">IF(O821="🐕 Dog",3,"")</f>
        <v/>
      </c>
      <c r="W821" s="16" t="str">
        <f aca="false">IF(O821="🐹 Guinea Pig",8,"")</f>
        <v/>
      </c>
      <c r="X821" s="16" t="str">
        <f aca="false">IF(O821="🐔 Chicken",9,"")</f>
        <v/>
      </c>
      <c r="Y821" s="16" t="str">
        <f aca="false">IF(O821="🐵 Monkey",5,"")</f>
        <v/>
      </c>
      <c r="Z821" s="16" t="str">
        <f aca="false">IF(O821="🐸 Frog",10,"")</f>
        <v/>
      </c>
      <c r="AA821" s="16" t="str">
        <f aca="false">IF(O821="🐈 Cat",4,"")</f>
        <v/>
      </c>
      <c r="AB821" s="16" t="str">
        <f aca="false">IF(O821="Gecko",15,"")</f>
        <v/>
      </c>
      <c r="AC821" s="16" t="str">
        <f aca="false">IF(O821="Skink",14,"")</f>
        <v/>
      </c>
      <c r="AD821" s="16" t="str">
        <f aca="false">IF(O821="🐄 Cattle",17,"")</f>
        <v/>
      </c>
      <c r="AE821" s="16" t="str">
        <f aca="false">IF(O821="🐷 Pig",19,"")</f>
        <v/>
      </c>
      <c r="AF821" s="16" t="str">
        <f aca="false">IF(O821="Squirrel",11,"")</f>
        <v/>
      </c>
      <c r="AG821" s="16" t="str">
        <f aca="false">IF(O821="🐝 Honey Bee",20,"")</f>
        <v/>
      </c>
      <c r="AH821" s="16" t="str">
        <f aca="false">IF(O821="🦆 Duck",12,"")</f>
        <v/>
      </c>
      <c r="AI821" s="16" t="str">
        <f aca="false">IF(O821="🐦 Bird",13,"")</f>
        <v/>
      </c>
      <c r="AJ821" s="41" t="s">
        <v>266</v>
      </c>
      <c r="AK821" s="40" t="s">
        <v>79</v>
      </c>
      <c r="AL821" s="42" t="s">
        <v>50</v>
      </c>
      <c r="AM821" s="40" t="s">
        <v>51</v>
      </c>
      <c r="AN821" s="40"/>
    </row>
    <row r="822" customFormat="false" ht="30" hidden="false" customHeight="true" outlineLevel="0" collapsed="false">
      <c r="A822" s="38" t="s">
        <v>850</v>
      </c>
      <c r="B822" s="38" t="n">
        <v>80</v>
      </c>
      <c r="C822" s="32" t="n">
        <f aca="false">B822+IF(H822="IV",-0.2,IF(H822="IP",-0.1,IF(H822="IM",0.1,IF(H822="SC",0.2,IF(H822="IC (cerebral)",-0.3,0)))))</f>
        <v>80</v>
      </c>
      <c r="D822" s="33" t="n">
        <f aca="false">VALUE(MID(AJ822,1,FIND(" ",AJ822)))</f>
        <v>4.5</v>
      </c>
      <c r="E822" s="34" t="n">
        <f aca="false">IF(G822="LD50 (median)",1,IF(G822="LDLo (lowest)",0,IF(G822="LD",-1,"")))</f>
        <v>1</v>
      </c>
      <c r="F822" s="34" t="n">
        <f aca="false">IF(O822="🐀 Rat",1,IF(O822="🐭 Mouse",2,IF(O822="🐕 Dog",3,IF(O822="🐵 Monkey",5,IF(O822="🐈 Cat",4,IF(O822="🐇 Rabbit",6,IF(O822="🕊 Pigeon",7,IF(O822="🐹 Guinea Pig",8,IF(O822="🐔 Chicken",9,IF(O822="🐸 Frog",10,IF(O822="🍼 Mammal",10,0)))))))))))</f>
        <v>2</v>
      </c>
      <c r="G822" s="39" t="s">
        <v>47</v>
      </c>
      <c r="H822" s="39" t="s">
        <v>93</v>
      </c>
      <c r="I822" s="14" t="str">
        <f aca="false">IF(H822="IC",-0.3,"")</f>
        <v/>
      </c>
      <c r="J822" s="14" t="str">
        <f aca="false">IF(H822="IV",-0.2,"")</f>
        <v/>
      </c>
      <c r="K822" s="14" t="str">
        <f aca="false">IF(H822="IP",-0.1,"")</f>
        <v/>
      </c>
      <c r="L822" s="14" t="str">
        <f aca="false">IF(H822="IM",0.1,"")</f>
        <v/>
      </c>
      <c r="M822" s="14" t="str">
        <f aca="false">IF(H822="SC",0.2,"")</f>
        <v/>
      </c>
      <c r="N822" s="15" t="n">
        <f aca="false">IF(H822="???",0.2,"")</f>
        <v>0.2</v>
      </c>
      <c r="O822" s="40" t="s">
        <v>22</v>
      </c>
      <c r="P822" s="17" t="str">
        <f aca="false">IF(SUM(Q822:AI822)&gt;0,"",IF(SUM(Q822:AI822)=0,IF(O822&gt;0,1,"")))</f>
        <v/>
      </c>
      <c r="Q822" s="16" t="n">
        <f aca="false">IF(O822="🐭 Mouse",2,"")</f>
        <v>2</v>
      </c>
      <c r="R822" s="16" t="str">
        <f aca="false">IF(O822="🕊 Pigeon",7,"")</f>
        <v/>
      </c>
      <c r="S822" s="16" t="str">
        <f aca="false">IF(O822="🐇 Rabbit",6,"")</f>
        <v/>
      </c>
      <c r="T822" s="16" t="str">
        <f aca="false">IF(O822="🍼 Mammal",16,"")</f>
        <v/>
      </c>
      <c r="U822" s="16" t="str">
        <f aca="false">IF(O822="🐀 Rat",1,"")</f>
        <v/>
      </c>
      <c r="V822" s="16" t="str">
        <f aca="false">IF(O822="🐕 Dog",3,"")</f>
        <v/>
      </c>
      <c r="W822" s="16" t="str">
        <f aca="false">IF(O822="🐹 Guinea Pig",8,"")</f>
        <v/>
      </c>
      <c r="X822" s="16" t="str">
        <f aca="false">IF(O822="🐔 Chicken",9,"")</f>
        <v/>
      </c>
      <c r="Y822" s="16" t="str">
        <f aca="false">IF(O822="🐵 Monkey",5,"")</f>
        <v/>
      </c>
      <c r="Z822" s="16" t="str">
        <f aca="false">IF(O822="🐸 Frog",10,"")</f>
        <v/>
      </c>
      <c r="AA822" s="16" t="str">
        <f aca="false">IF(O822="🐈 Cat",4,"")</f>
        <v/>
      </c>
      <c r="AB822" s="16" t="str">
        <f aca="false">IF(O822="Gecko",15,"")</f>
        <v/>
      </c>
      <c r="AC822" s="16" t="str">
        <f aca="false">IF(O822="Skink",14,"")</f>
        <v/>
      </c>
      <c r="AD822" s="16" t="str">
        <f aca="false">IF(O822="🐄 Cattle",17,"")</f>
        <v/>
      </c>
      <c r="AE822" s="16" t="str">
        <f aca="false">IF(O822="🐷 Pig",19,"")</f>
        <v/>
      </c>
      <c r="AF822" s="16" t="str">
        <f aca="false">IF(O822="Squirrel",11,"")</f>
        <v/>
      </c>
      <c r="AG822" s="16" t="str">
        <f aca="false">IF(O822="🐝 Honey Bee",20,"")</f>
        <v/>
      </c>
      <c r="AH822" s="16" t="str">
        <f aca="false">IF(O822="🦆 Duck",12,"")</f>
        <v/>
      </c>
      <c r="AI822" s="16" t="str">
        <f aca="false">IF(O822="🐦 Bird",13,"")</f>
        <v/>
      </c>
      <c r="AJ822" s="41" t="s">
        <v>808</v>
      </c>
      <c r="AK822" s="40" t="s">
        <v>172</v>
      </c>
      <c r="AL822" s="42" t="s">
        <v>50</v>
      </c>
      <c r="AM822" s="40" t="s">
        <v>51</v>
      </c>
      <c r="AN822" s="40"/>
    </row>
    <row r="823" customFormat="false" ht="30" hidden="false" customHeight="true" outlineLevel="0" collapsed="false">
      <c r="A823" s="38" t="s">
        <v>850</v>
      </c>
      <c r="B823" s="38" t="n">
        <v>80</v>
      </c>
      <c r="C823" s="32" t="n">
        <f aca="false">B823+IF(H823="IV",-0.2,IF(H823="IP",-0.1,IF(H823="IM",0.1,IF(H823="SC",0.2,IF(H823="IC (cerebral)",-0.3,0)))))</f>
        <v>80</v>
      </c>
      <c r="D823" s="33" t="n">
        <f aca="false">VALUE(MID(AJ823,1,FIND(" ",AJ823)))</f>
        <v>4.5</v>
      </c>
      <c r="E823" s="34" t="n">
        <f aca="false">IF(G823="LD50 (median)",1,IF(G823="LDLo (lowest)",0,IF(G823="LD",-1,"")))</f>
        <v>1</v>
      </c>
      <c r="F823" s="34" t="n">
        <f aca="false">IF(O823="🐀 Rat",1,IF(O823="🐭 Mouse",2,IF(O823="🐕 Dog",3,IF(O823="🐵 Monkey",5,IF(O823="🐈 Cat",4,IF(O823="🐇 Rabbit",6,IF(O823="🕊 Pigeon",7,IF(O823="🐹 Guinea Pig",8,IF(O823="🐔 Chicken",9,IF(O823="🐸 Frog",10,IF(O823="🍼 Mammal",10,0)))))))))))</f>
        <v>2</v>
      </c>
      <c r="G823" s="39" t="s">
        <v>47</v>
      </c>
      <c r="H823" s="39" t="s">
        <v>93</v>
      </c>
      <c r="I823" s="14" t="str">
        <f aca="false">IF(H823="IC",-0.3,"")</f>
        <v/>
      </c>
      <c r="J823" s="14" t="str">
        <f aca="false">IF(H823="IV",-0.2,"")</f>
        <v/>
      </c>
      <c r="K823" s="14" t="str">
        <f aca="false">IF(H823="IP",-0.1,"")</f>
        <v/>
      </c>
      <c r="L823" s="14" t="str">
        <f aca="false">IF(H823="IM",0.1,"")</f>
        <v/>
      </c>
      <c r="M823" s="14" t="str">
        <f aca="false">IF(H823="SC",0.2,"")</f>
        <v/>
      </c>
      <c r="N823" s="15" t="n">
        <f aca="false">IF(H823="???",0.2,"")</f>
        <v>0.2</v>
      </c>
      <c r="O823" s="40" t="s">
        <v>22</v>
      </c>
      <c r="P823" s="17" t="str">
        <f aca="false">IF(SUM(Q823:AI823)&gt;0,"",IF(SUM(Q823:AI823)=0,IF(O823&gt;0,1,"")))</f>
        <v/>
      </c>
      <c r="Q823" s="16" t="n">
        <f aca="false">IF(O823="🐭 Mouse",2,"")</f>
        <v>2</v>
      </c>
      <c r="R823" s="16" t="str">
        <f aca="false">IF(O823="🕊 Pigeon",7,"")</f>
        <v/>
      </c>
      <c r="S823" s="16" t="str">
        <f aca="false">IF(O823="🐇 Rabbit",6,"")</f>
        <v/>
      </c>
      <c r="T823" s="16" t="str">
        <f aca="false">IF(O823="🍼 Mammal",16,"")</f>
        <v/>
      </c>
      <c r="U823" s="16" t="str">
        <f aca="false">IF(O823="🐀 Rat",1,"")</f>
        <v/>
      </c>
      <c r="V823" s="16" t="str">
        <f aca="false">IF(O823="🐕 Dog",3,"")</f>
        <v/>
      </c>
      <c r="W823" s="16" t="str">
        <f aca="false">IF(O823="🐹 Guinea Pig",8,"")</f>
        <v/>
      </c>
      <c r="X823" s="16" t="str">
        <f aca="false">IF(O823="🐔 Chicken",9,"")</f>
        <v/>
      </c>
      <c r="Y823" s="16" t="str">
        <f aca="false">IF(O823="🐵 Monkey",5,"")</f>
        <v/>
      </c>
      <c r="Z823" s="16" t="str">
        <f aca="false">IF(O823="🐸 Frog",10,"")</f>
        <v/>
      </c>
      <c r="AA823" s="16" t="str">
        <f aca="false">IF(O823="🐈 Cat",4,"")</f>
        <v/>
      </c>
      <c r="AB823" s="16" t="str">
        <f aca="false">IF(O823="Gecko",15,"")</f>
        <v/>
      </c>
      <c r="AC823" s="16" t="str">
        <f aca="false">IF(O823="Skink",14,"")</f>
        <v/>
      </c>
      <c r="AD823" s="16" t="str">
        <f aca="false">IF(O823="🐄 Cattle",17,"")</f>
        <v/>
      </c>
      <c r="AE823" s="16" t="str">
        <f aca="false">IF(O823="🐷 Pig",19,"")</f>
        <v/>
      </c>
      <c r="AF823" s="16" t="str">
        <f aca="false">IF(O823="Squirrel",11,"")</f>
        <v/>
      </c>
      <c r="AG823" s="16" t="str">
        <f aca="false">IF(O823="🐝 Honey Bee",20,"")</f>
        <v/>
      </c>
      <c r="AH823" s="16" t="str">
        <f aca="false">IF(O823="🦆 Duck",12,"")</f>
        <v/>
      </c>
      <c r="AI823" s="16" t="str">
        <f aca="false">IF(O823="🐦 Bird",13,"")</f>
        <v/>
      </c>
      <c r="AJ823" s="41" t="s">
        <v>808</v>
      </c>
      <c r="AK823" s="40" t="s">
        <v>172</v>
      </c>
      <c r="AL823" s="42" t="s">
        <v>50</v>
      </c>
      <c r="AM823" s="40" t="s">
        <v>51</v>
      </c>
      <c r="AN823" s="40"/>
    </row>
    <row r="824" customFormat="false" ht="30" hidden="false" customHeight="true" outlineLevel="0" collapsed="false">
      <c r="A824" s="38" t="s">
        <v>850</v>
      </c>
      <c r="B824" s="38" t="n">
        <v>80</v>
      </c>
      <c r="C824" s="32" t="n">
        <f aca="false">B824+IF(H824="IV",-0.2,IF(H824="IP",-0.1,IF(H824="IM",0.1,IF(H824="SC",0.2,IF(H824="IC (cerebral)",-0.3,0)))))</f>
        <v>79.9</v>
      </c>
      <c r="D824" s="33" t="n">
        <f aca="false">VALUE(MID(AJ824,1,FIND(" ",AJ824)))</f>
        <v>5.455</v>
      </c>
      <c r="E824" s="34" t="n">
        <f aca="false">IF(G824="LD50 (median)",1,IF(G824="LDLo (lowest)",0,IF(G824="LD",-1,"")))</f>
        <v>0</v>
      </c>
      <c r="F824" s="34" t="n">
        <f aca="false">IF(O824="🐀 Rat",1,IF(O824="🐭 Mouse",2,IF(O824="🐕 Dog",3,IF(O824="🐵 Monkey",5,IF(O824="🐈 Cat",4,IF(O824="🐇 Rabbit",6,IF(O824="🕊 Pigeon",7,IF(O824="🐹 Guinea Pig",8,IF(O824="🐔 Chicken",9,IF(O824="🐸 Frog",10,IF(O824="🍼 Mammal",10,0)))))))))))</f>
        <v>2</v>
      </c>
      <c r="G824" s="39" t="s">
        <v>53</v>
      </c>
      <c r="H824" s="39" t="s">
        <v>16</v>
      </c>
      <c r="I824" s="14" t="str">
        <f aca="false">IF(H824="IC",-0.3,"")</f>
        <v/>
      </c>
      <c r="J824" s="14" t="str">
        <f aca="false">IF(H824="IV",-0.2,"")</f>
        <v/>
      </c>
      <c r="K824" s="14" t="n">
        <f aca="false">IF(H824="IP",-0.1,"")</f>
        <v>-0.1</v>
      </c>
      <c r="L824" s="14" t="str">
        <f aca="false">IF(H824="IM",0.1,"")</f>
        <v/>
      </c>
      <c r="M824" s="14" t="str">
        <f aca="false">IF(H824="SC",0.2,"")</f>
        <v/>
      </c>
      <c r="N824" s="15" t="str">
        <f aca="false">IF(H824="???",0.2,"")</f>
        <v/>
      </c>
      <c r="O824" s="40" t="s">
        <v>22</v>
      </c>
      <c r="P824" s="17" t="str">
        <f aca="false">IF(SUM(Q824:AI824)&gt;0,"",IF(SUM(Q824:AI824)=0,IF(O824&gt;0,1,"")))</f>
        <v/>
      </c>
      <c r="Q824" s="16" t="n">
        <f aca="false">IF(O824="🐭 Mouse",2,"")</f>
        <v>2</v>
      </c>
      <c r="R824" s="16" t="str">
        <f aca="false">IF(O824="🕊 Pigeon",7,"")</f>
        <v/>
      </c>
      <c r="S824" s="16" t="str">
        <f aca="false">IF(O824="🐇 Rabbit",6,"")</f>
        <v/>
      </c>
      <c r="T824" s="16" t="str">
        <f aca="false">IF(O824="🍼 Mammal",16,"")</f>
        <v/>
      </c>
      <c r="U824" s="16" t="str">
        <f aca="false">IF(O824="🐀 Rat",1,"")</f>
        <v/>
      </c>
      <c r="V824" s="16" t="str">
        <f aca="false">IF(O824="🐕 Dog",3,"")</f>
        <v/>
      </c>
      <c r="W824" s="16" t="str">
        <f aca="false">IF(O824="🐹 Guinea Pig",8,"")</f>
        <v/>
      </c>
      <c r="X824" s="16" t="str">
        <f aca="false">IF(O824="🐔 Chicken",9,"")</f>
        <v/>
      </c>
      <c r="Y824" s="16" t="str">
        <f aca="false">IF(O824="🐵 Monkey",5,"")</f>
        <v/>
      </c>
      <c r="Z824" s="16" t="str">
        <f aca="false">IF(O824="🐸 Frog",10,"")</f>
        <v/>
      </c>
      <c r="AA824" s="16" t="str">
        <f aca="false">IF(O824="🐈 Cat",4,"")</f>
        <v/>
      </c>
      <c r="AB824" s="16" t="str">
        <f aca="false">IF(O824="Gecko",15,"")</f>
        <v/>
      </c>
      <c r="AC824" s="16" t="str">
        <f aca="false">IF(O824="Skink",14,"")</f>
        <v/>
      </c>
      <c r="AD824" s="16" t="str">
        <f aca="false">IF(O824="🐄 Cattle",17,"")</f>
        <v/>
      </c>
      <c r="AE824" s="16" t="str">
        <f aca="false">IF(O824="🐷 Pig",19,"")</f>
        <v/>
      </c>
      <c r="AF824" s="16" t="str">
        <f aca="false">IF(O824="Squirrel",11,"")</f>
        <v/>
      </c>
      <c r="AG824" s="16" t="str">
        <f aca="false">IF(O824="🐝 Honey Bee",20,"")</f>
        <v/>
      </c>
      <c r="AH824" s="16" t="str">
        <f aca="false">IF(O824="🦆 Duck",12,"")</f>
        <v/>
      </c>
      <c r="AI824" s="16" t="str">
        <f aca="false">IF(O824="🐦 Bird",13,"")</f>
        <v/>
      </c>
      <c r="AJ824" s="41" t="s">
        <v>862</v>
      </c>
      <c r="AK824" s="40" t="s">
        <v>863</v>
      </c>
      <c r="AL824" s="42" t="s">
        <v>50</v>
      </c>
      <c r="AM824" s="40" t="s">
        <v>51</v>
      </c>
      <c r="AN824" s="40"/>
    </row>
    <row r="825" customFormat="false" ht="30" hidden="false" customHeight="true" outlineLevel="0" collapsed="false">
      <c r="A825" s="38" t="s">
        <v>850</v>
      </c>
      <c r="B825" s="38" t="n">
        <v>80</v>
      </c>
      <c r="C825" s="32" t="n">
        <f aca="false">B825+IF(H825="IV",-0.2,IF(H825="IP",-0.1,IF(H825="IM",0.1,IF(H825="SC",0.2,IF(H825="IC (cerebral)",-0.3,0)))))</f>
        <v>79.9</v>
      </c>
      <c r="D825" s="33" t="n">
        <f aca="false">VALUE(MID(AJ825,1,FIND(" ",AJ825)))</f>
        <v>5.455</v>
      </c>
      <c r="E825" s="34" t="n">
        <f aca="false">IF(G825="LD50 (median)",1,IF(G825="LDLo (lowest)",0,IF(G825="LD",-1,"")))</f>
        <v>0</v>
      </c>
      <c r="F825" s="34" t="n">
        <f aca="false">IF(O825="🐀 Rat",1,IF(O825="🐭 Mouse",2,IF(O825="🐕 Dog",3,IF(O825="🐵 Monkey",5,IF(O825="🐈 Cat",4,IF(O825="🐇 Rabbit",6,IF(O825="🕊 Pigeon",7,IF(O825="🐹 Guinea Pig",8,IF(O825="🐔 Chicken",9,IF(O825="🐸 Frog",10,IF(O825="🍼 Mammal",10,0)))))))))))</f>
        <v>2</v>
      </c>
      <c r="G825" s="39" t="s">
        <v>53</v>
      </c>
      <c r="H825" s="39" t="s">
        <v>16</v>
      </c>
      <c r="I825" s="14" t="str">
        <f aca="false">IF(H825="IC",-0.3,"")</f>
        <v/>
      </c>
      <c r="J825" s="14" t="str">
        <f aca="false">IF(H825="IV",-0.2,"")</f>
        <v/>
      </c>
      <c r="K825" s="14" t="n">
        <f aca="false">IF(H825="IP",-0.1,"")</f>
        <v>-0.1</v>
      </c>
      <c r="L825" s="14" t="str">
        <f aca="false">IF(H825="IM",0.1,"")</f>
        <v/>
      </c>
      <c r="M825" s="14" t="str">
        <f aca="false">IF(H825="SC",0.2,"")</f>
        <v/>
      </c>
      <c r="N825" s="15" t="str">
        <f aca="false">IF(H825="???",0.2,"")</f>
        <v/>
      </c>
      <c r="O825" s="40" t="s">
        <v>22</v>
      </c>
      <c r="P825" s="17" t="str">
        <f aca="false">IF(SUM(Q825:AI825)&gt;0,"",IF(SUM(Q825:AI825)=0,IF(O825&gt;0,1,"")))</f>
        <v/>
      </c>
      <c r="Q825" s="16" t="n">
        <f aca="false">IF(O825="🐭 Mouse",2,"")</f>
        <v>2</v>
      </c>
      <c r="R825" s="16" t="str">
        <f aca="false">IF(O825="🕊 Pigeon",7,"")</f>
        <v/>
      </c>
      <c r="S825" s="16" t="str">
        <f aca="false">IF(O825="🐇 Rabbit",6,"")</f>
        <v/>
      </c>
      <c r="T825" s="16" t="str">
        <f aca="false">IF(O825="🍼 Mammal",16,"")</f>
        <v/>
      </c>
      <c r="U825" s="16" t="str">
        <f aca="false">IF(O825="🐀 Rat",1,"")</f>
        <v/>
      </c>
      <c r="V825" s="16" t="str">
        <f aca="false">IF(O825="🐕 Dog",3,"")</f>
        <v/>
      </c>
      <c r="W825" s="16" t="str">
        <f aca="false">IF(O825="🐹 Guinea Pig",8,"")</f>
        <v/>
      </c>
      <c r="X825" s="16" t="str">
        <f aca="false">IF(O825="🐔 Chicken",9,"")</f>
        <v/>
      </c>
      <c r="Y825" s="16" t="str">
        <f aca="false">IF(O825="🐵 Monkey",5,"")</f>
        <v/>
      </c>
      <c r="Z825" s="16" t="str">
        <f aca="false">IF(O825="🐸 Frog",10,"")</f>
        <v/>
      </c>
      <c r="AA825" s="16" t="str">
        <f aca="false">IF(O825="🐈 Cat",4,"")</f>
        <v/>
      </c>
      <c r="AB825" s="16" t="str">
        <f aca="false">IF(O825="Gecko",15,"")</f>
        <v/>
      </c>
      <c r="AC825" s="16" t="str">
        <f aca="false">IF(O825="Skink",14,"")</f>
        <v/>
      </c>
      <c r="AD825" s="16" t="str">
        <f aca="false">IF(O825="🐄 Cattle",17,"")</f>
        <v/>
      </c>
      <c r="AE825" s="16" t="str">
        <f aca="false">IF(O825="🐷 Pig",19,"")</f>
        <v/>
      </c>
      <c r="AF825" s="16" t="str">
        <f aca="false">IF(O825="Squirrel",11,"")</f>
        <v/>
      </c>
      <c r="AG825" s="16" t="str">
        <f aca="false">IF(O825="🐝 Honey Bee",20,"")</f>
        <v/>
      </c>
      <c r="AH825" s="16" t="str">
        <f aca="false">IF(O825="🦆 Duck",12,"")</f>
        <v/>
      </c>
      <c r="AI825" s="16" t="str">
        <f aca="false">IF(O825="🐦 Bird",13,"")</f>
        <v/>
      </c>
      <c r="AJ825" s="41" t="s">
        <v>862</v>
      </c>
      <c r="AK825" s="40" t="s">
        <v>863</v>
      </c>
      <c r="AL825" s="42" t="s">
        <v>50</v>
      </c>
      <c r="AM825" s="40" t="s">
        <v>51</v>
      </c>
      <c r="AN825" s="40"/>
    </row>
    <row r="826" customFormat="false" ht="30" hidden="false" customHeight="true" outlineLevel="0" collapsed="false">
      <c r="A826" s="38" t="s">
        <v>850</v>
      </c>
      <c r="B826" s="38" t="n">
        <v>80</v>
      </c>
      <c r="C826" s="32" t="n">
        <f aca="false">B826+IF(H826="IV",-0.2,IF(H826="IP",-0.1,IF(H826="IM",0.1,IF(H826="SC",0.2,IF(H826="IC (cerebral)",-0.3,0)))))</f>
        <v>80.1</v>
      </c>
      <c r="D826" s="33" t="n">
        <f aca="false">VALUE(MID(AJ826,1,FIND(" ",AJ826)))</f>
        <v>6</v>
      </c>
      <c r="E826" s="34" t="n">
        <f aca="false">IF(G826="LD50 (median)",1,IF(G826="LDLo (lowest)",0,IF(G826="LD",-1,"")))</f>
        <v>0</v>
      </c>
      <c r="F826" s="34" t="n">
        <f aca="false">IF(O826="🐀 Rat",1,IF(O826="🐭 Mouse",2,IF(O826="🐕 Dog",3,IF(O826="🐵 Monkey",5,IF(O826="🐈 Cat",4,IF(O826="🐇 Rabbit",6,IF(O826="🕊 Pigeon",7,IF(O826="🐹 Guinea Pig",8,IF(O826="🐔 Chicken",9,IF(O826="🐸 Frog",10,IF(O826="🍼 Mammal",10,0)))))))))))</f>
        <v>5</v>
      </c>
      <c r="G826" s="39" t="s">
        <v>53</v>
      </c>
      <c r="H826" s="39" t="s">
        <v>17</v>
      </c>
      <c r="I826" s="14" t="str">
        <f aca="false">IF(H826="IC",-0.3,"")</f>
        <v/>
      </c>
      <c r="J826" s="14" t="str">
        <f aca="false">IF(H826="IV",-0.2,"")</f>
        <v/>
      </c>
      <c r="K826" s="14" t="str">
        <f aca="false">IF(H826="IP",-0.1,"")</f>
        <v/>
      </c>
      <c r="L826" s="14" t="n">
        <f aca="false">IF(H826="IM",0.1,"")</f>
        <v>0.1</v>
      </c>
      <c r="M826" s="14" t="str">
        <f aca="false">IF(H826="SC",0.2,"")</f>
        <v/>
      </c>
      <c r="N826" s="15" t="str">
        <f aca="false">IF(H826="???",0.2,"")</f>
        <v/>
      </c>
      <c r="O826" s="40" t="s">
        <v>30</v>
      </c>
      <c r="P826" s="17" t="str">
        <f aca="false">IF(SUM(Q826:AI826)&gt;0,"",IF(SUM(Q826:AI826)=0,IF(O826&gt;0,1,"")))</f>
        <v/>
      </c>
      <c r="Q826" s="16" t="str">
        <f aca="false">IF(O826="🐭 Mouse",2,"")</f>
        <v/>
      </c>
      <c r="R826" s="16" t="str">
        <f aca="false">IF(O826="🕊 Pigeon",7,"")</f>
        <v/>
      </c>
      <c r="S826" s="16" t="str">
        <f aca="false">IF(O826="🐇 Rabbit",6,"")</f>
        <v/>
      </c>
      <c r="T826" s="16" t="str">
        <f aca="false">IF(O826="🍼 Mammal",16,"")</f>
        <v/>
      </c>
      <c r="U826" s="16" t="str">
        <f aca="false">IF(O826="🐀 Rat",1,"")</f>
        <v/>
      </c>
      <c r="V826" s="16" t="str">
        <f aca="false">IF(O826="🐕 Dog",3,"")</f>
        <v/>
      </c>
      <c r="W826" s="16" t="str">
        <f aca="false">IF(O826="🐹 Guinea Pig",8,"")</f>
        <v/>
      </c>
      <c r="X826" s="16" t="str">
        <f aca="false">IF(O826="🐔 Chicken",9,"")</f>
        <v/>
      </c>
      <c r="Y826" s="16" t="n">
        <f aca="false">IF(O826="🐵 Monkey",5,"")</f>
        <v>5</v>
      </c>
      <c r="Z826" s="16" t="str">
        <f aca="false">IF(O826="🐸 Frog",10,"")</f>
        <v/>
      </c>
      <c r="AA826" s="16" t="str">
        <f aca="false">IF(O826="🐈 Cat",4,"")</f>
        <v/>
      </c>
      <c r="AB826" s="16" t="str">
        <f aca="false">IF(O826="Gecko",15,"")</f>
        <v/>
      </c>
      <c r="AC826" s="16" t="str">
        <f aca="false">IF(O826="Skink",14,"")</f>
        <v/>
      </c>
      <c r="AD826" s="16" t="str">
        <f aca="false">IF(O826="🐄 Cattle",17,"")</f>
        <v/>
      </c>
      <c r="AE826" s="16" t="str">
        <f aca="false">IF(O826="🐷 Pig",19,"")</f>
        <v/>
      </c>
      <c r="AF826" s="16" t="str">
        <f aca="false">IF(O826="Squirrel",11,"")</f>
        <v/>
      </c>
      <c r="AG826" s="16" t="str">
        <f aca="false">IF(O826="🐝 Honey Bee",20,"")</f>
        <v/>
      </c>
      <c r="AH826" s="16" t="str">
        <f aca="false">IF(O826="🦆 Duck",12,"")</f>
        <v/>
      </c>
      <c r="AI826" s="16" t="str">
        <f aca="false">IF(O826="🐦 Bird",13,"")</f>
        <v/>
      </c>
      <c r="AJ826" s="41" t="s">
        <v>829</v>
      </c>
      <c r="AK826" s="40" t="s">
        <v>453</v>
      </c>
      <c r="AL826" s="42" t="s">
        <v>50</v>
      </c>
      <c r="AM826" s="40" t="s">
        <v>51</v>
      </c>
      <c r="AN826" s="40"/>
    </row>
    <row r="827" customFormat="false" ht="30" hidden="false" customHeight="true" outlineLevel="0" collapsed="false">
      <c r="A827" s="38" t="s">
        <v>850</v>
      </c>
      <c r="B827" s="38" t="n">
        <v>80</v>
      </c>
      <c r="C827" s="32" t="n">
        <f aca="false">B827+IF(H827="IV",-0.2,IF(H827="IP",-0.1,IF(H827="IM",0.1,IF(H827="SC",0.2,IF(H827="IC (cerebral)",-0.3,0)))))</f>
        <v>80.1</v>
      </c>
      <c r="D827" s="33" t="n">
        <f aca="false">VALUE(MID(AJ827,1,FIND(" ",AJ827)))</f>
        <v>6</v>
      </c>
      <c r="E827" s="34" t="n">
        <f aca="false">IF(G827="LD50 (median)",1,IF(G827="LDLo (lowest)",0,IF(G827="LD",-1,"")))</f>
        <v>0</v>
      </c>
      <c r="F827" s="34" t="n">
        <f aca="false">IF(O827="🐀 Rat",1,IF(O827="🐭 Mouse",2,IF(O827="🐕 Dog",3,IF(O827="🐵 Monkey",5,IF(O827="🐈 Cat",4,IF(O827="🐇 Rabbit",6,IF(O827="🕊 Pigeon",7,IF(O827="🐹 Guinea Pig",8,IF(O827="🐔 Chicken",9,IF(O827="🐸 Frog",10,IF(O827="🍼 Mammal",10,0)))))))))))</f>
        <v>5</v>
      </c>
      <c r="G827" s="39" t="s">
        <v>53</v>
      </c>
      <c r="H827" s="39" t="s">
        <v>17</v>
      </c>
      <c r="I827" s="14" t="str">
        <f aca="false">IF(H827="IC",-0.3,"")</f>
        <v/>
      </c>
      <c r="J827" s="14" t="str">
        <f aca="false">IF(H827="IV",-0.2,"")</f>
        <v/>
      </c>
      <c r="K827" s="14" t="str">
        <f aca="false">IF(H827="IP",-0.1,"")</f>
        <v/>
      </c>
      <c r="L827" s="14" t="n">
        <f aca="false">IF(H827="IM",0.1,"")</f>
        <v>0.1</v>
      </c>
      <c r="M827" s="14" t="str">
        <f aca="false">IF(H827="SC",0.2,"")</f>
        <v/>
      </c>
      <c r="N827" s="15" t="str">
        <f aca="false">IF(H827="???",0.2,"")</f>
        <v/>
      </c>
      <c r="O827" s="40" t="s">
        <v>30</v>
      </c>
      <c r="P827" s="17" t="str">
        <f aca="false">IF(SUM(Q827:AI827)&gt;0,"",IF(SUM(Q827:AI827)=0,IF(O827&gt;0,1,"")))</f>
        <v/>
      </c>
      <c r="Q827" s="16" t="str">
        <f aca="false">IF(O827="🐭 Mouse",2,"")</f>
        <v/>
      </c>
      <c r="R827" s="16" t="str">
        <f aca="false">IF(O827="🕊 Pigeon",7,"")</f>
        <v/>
      </c>
      <c r="S827" s="16" t="str">
        <f aca="false">IF(O827="🐇 Rabbit",6,"")</f>
        <v/>
      </c>
      <c r="T827" s="16" t="str">
        <f aca="false">IF(O827="🍼 Mammal",16,"")</f>
        <v/>
      </c>
      <c r="U827" s="16" t="str">
        <f aca="false">IF(O827="🐀 Rat",1,"")</f>
        <v/>
      </c>
      <c r="V827" s="16" t="str">
        <f aca="false">IF(O827="🐕 Dog",3,"")</f>
        <v/>
      </c>
      <c r="W827" s="16" t="str">
        <f aca="false">IF(O827="🐹 Guinea Pig",8,"")</f>
        <v/>
      </c>
      <c r="X827" s="16" t="str">
        <f aca="false">IF(O827="🐔 Chicken",9,"")</f>
        <v/>
      </c>
      <c r="Y827" s="16" t="n">
        <f aca="false">IF(O827="🐵 Monkey",5,"")</f>
        <v>5</v>
      </c>
      <c r="Z827" s="16" t="str">
        <f aca="false">IF(O827="🐸 Frog",10,"")</f>
        <v/>
      </c>
      <c r="AA827" s="16" t="str">
        <f aca="false">IF(O827="🐈 Cat",4,"")</f>
        <v/>
      </c>
      <c r="AB827" s="16" t="str">
        <f aca="false">IF(O827="Gecko",15,"")</f>
        <v/>
      </c>
      <c r="AC827" s="16" t="str">
        <f aca="false">IF(O827="Skink",14,"")</f>
        <v/>
      </c>
      <c r="AD827" s="16" t="str">
        <f aca="false">IF(O827="🐄 Cattle",17,"")</f>
        <v/>
      </c>
      <c r="AE827" s="16" t="str">
        <f aca="false">IF(O827="🐷 Pig",19,"")</f>
        <v/>
      </c>
      <c r="AF827" s="16" t="str">
        <f aca="false">IF(O827="Squirrel",11,"")</f>
        <v/>
      </c>
      <c r="AG827" s="16" t="str">
        <f aca="false">IF(O827="🐝 Honey Bee",20,"")</f>
        <v/>
      </c>
      <c r="AH827" s="16" t="str">
        <f aca="false">IF(O827="🦆 Duck",12,"")</f>
        <v/>
      </c>
      <c r="AI827" s="16" t="str">
        <f aca="false">IF(O827="🐦 Bird",13,"")</f>
        <v/>
      </c>
      <c r="AJ827" s="41" t="s">
        <v>829</v>
      </c>
      <c r="AK827" s="40" t="s">
        <v>453</v>
      </c>
      <c r="AL827" s="42" t="s">
        <v>50</v>
      </c>
      <c r="AM827" s="40" t="s">
        <v>51</v>
      </c>
      <c r="AN827" s="40"/>
    </row>
    <row r="828" customFormat="false" ht="30" hidden="false" customHeight="true" outlineLevel="0" collapsed="false">
      <c r="A828" s="38" t="s">
        <v>850</v>
      </c>
      <c r="B828" s="38" t="n">
        <v>80</v>
      </c>
      <c r="C828" s="32" t="n">
        <f aca="false">B828+IF(H828="IV",-0.2,IF(H828="IP",-0.1,IF(H828="IM",0.1,IF(H828="SC",0.2,IF(H828="IC (cerebral)",-0.3,0)))))</f>
        <v>80.2</v>
      </c>
      <c r="D828" s="33" t="n">
        <f aca="false">VALUE(MID(AJ828,1,FIND(" ",AJ828)))</f>
        <v>7.8</v>
      </c>
      <c r="E828" s="34" t="n">
        <f aca="false">IF(G828="LD50 (median)",1,IF(G828="LDLo (lowest)",0,IF(G828="LD",-1,"")))</f>
        <v>1</v>
      </c>
      <c r="F828" s="34" t="n">
        <f aca="false">IF(O828="🐀 Rat",1,IF(O828="🐭 Mouse",2,IF(O828="🐕 Dog",3,IF(O828="🐵 Monkey",5,IF(O828="🐈 Cat",4,IF(O828="🐇 Rabbit",6,IF(O828="🕊 Pigeon",7,IF(O828="🐹 Guinea Pig",8,IF(O828="🐔 Chicken",9,IF(O828="🐸 Frog",10,IF(O828="🍼 Mammal",10,0)))))))))))</f>
        <v>2</v>
      </c>
      <c r="G828" s="39" t="s">
        <v>47</v>
      </c>
      <c r="H828" s="39" t="s">
        <v>18</v>
      </c>
      <c r="I828" s="14" t="str">
        <f aca="false">IF(H828="IC",-0.3,"")</f>
        <v/>
      </c>
      <c r="J828" s="14" t="str">
        <f aca="false">IF(H828="IV",-0.2,"")</f>
        <v/>
      </c>
      <c r="K828" s="14" t="str">
        <f aca="false">IF(H828="IP",-0.1,"")</f>
        <v/>
      </c>
      <c r="L828" s="14" t="str">
        <f aca="false">IF(H828="IM",0.1,"")</f>
        <v/>
      </c>
      <c r="M828" s="14" t="n">
        <f aca="false">IF(H828="SC",0.2,"")</f>
        <v>0.2</v>
      </c>
      <c r="N828" s="15" t="str">
        <f aca="false">IF(H828="???",0.2,"")</f>
        <v/>
      </c>
      <c r="O828" s="40" t="s">
        <v>22</v>
      </c>
      <c r="P828" s="17" t="str">
        <f aca="false">IF(SUM(Q828:AI828)&gt;0,"",IF(SUM(Q828:AI828)=0,IF(O828&gt;0,1,"")))</f>
        <v/>
      </c>
      <c r="Q828" s="16" t="n">
        <f aca="false">IF(O828="🐭 Mouse",2,"")</f>
        <v>2</v>
      </c>
      <c r="R828" s="16" t="str">
        <f aca="false">IF(O828="🕊 Pigeon",7,"")</f>
        <v/>
      </c>
      <c r="S828" s="16" t="str">
        <f aca="false">IF(O828="🐇 Rabbit",6,"")</f>
        <v/>
      </c>
      <c r="T828" s="16" t="str">
        <f aca="false">IF(O828="🍼 Mammal",16,"")</f>
        <v/>
      </c>
      <c r="U828" s="16" t="str">
        <f aca="false">IF(O828="🐀 Rat",1,"")</f>
        <v/>
      </c>
      <c r="V828" s="16" t="str">
        <f aca="false">IF(O828="🐕 Dog",3,"")</f>
        <v/>
      </c>
      <c r="W828" s="16" t="str">
        <f aca="false">IF(O828="🐹 Guinea Pig",8,"")</f>
        <v/>
      </c>
      <c r="X828" s="16" t="str">
        <f aca="false">IF(O828="🐔 Chicken",9,"")</f>
        <v/>
      </c>
      <c r="Y828" s="16" t="str">
        <f aca="false">IF(O828="🐵 Monkey",5,"")</f>
        <v/>
      </c>
      <c r="Z828" s="16" t="str">
        <f aca="false">IF(O828="🐸 Frog",10,"")</f>
        <v/>
      </c>
      <c r="AA828" s="16" t="str">
        <f aca="false">IF(O828="🐈 Cat",4,"")</f>
        <v/>
      </c>
      <c r="AB828" s="16" t="str">
        <f aca="false">IF(O828="Gecko",15,"")</f>
        <v/>
      </c>
      <c r="AC828" s="16" t="str">
        <f aca="false">IF(O828="Skink",14,"")</f>
        <v/>
      </c>
      <c r="AD828" s="16" t="str">
        <f aca="false">IF(O828="🐄 Cattle",17,"")</f>
        <v/>
      </c>
      <c r="AE828" s="16" t="str">
        <f aca="false">IF(O828="🐷 Pig",19,"")</f>
        <v/>
      </c>
      <c r="AF828" s="16" t="str">
        <f aca="false">IF(O828="Squirrel",11,"")</f>
        <v/>
      </c>
      <c r="AG828" s="16" t="str">
        <f aca="false">IF(O828="🐝 Honey Bee",20,"")</f>
        <v/>
      </c>
      <c r="AH828" s="16" t="str">
        <f aca="false">IF(O828="🦆 Duck",12,"")</f>
        <v/>
      </c>
      <c r="AI828" s="16" t="str">
        <f aca="false">IF(O828="🐦 Bird",13,"")</f>
        <v/>
      </c>
      <c r="AJ828" s="41" t="s">
        <v>864</v>
      </c>
      <c r="AK828" s="40" t="s">
        <v>855</v>
      </c>
      <c r="AL828" s="42" t="s">
        <v>50</v>
      </c>
      <c r="AM828" s="40" t="s">
        <v>51</v>
      </c>
      <c r="AN828" s="40"/>
    </row>
    <row r="829" customFormat="false" ht="30" hidden="false" customHeight="true" outlineLevel="0" collapsed="false">
      <c r="A829" s="38" t="s">
        <v>850</v>
      </c>
      <c r="B829" s="38" t="n">
        <v>80</v>
      </c>
      <c r="C829" s="32" t="n">
        <f aca="false">B829+IF(H829="IV",-0.2,IF(H829="IP",-0.1,IF(H829="IM",0.1,IF(H829="SC",0.2,IF(H829="IC (cerebral)",-0.3,0)))))</f>
        <v>80.2</v>
      </c>
      <c r="D829" s="33" t="n">
        <f aca="false">VALUE(MID(AJ829,1,FIND(" ",AJ829)))</f>
        <v>7.8</v>
      </c>
      <c r="E829" s="34" t="n">
        <f aca="false">IF(G829="LD50 (median)",1,IF(G829="LDLo (lowest)",0,IF(G829="LD",-1,"")))</f>
        <v>1</v>
      </c>
      <c r="F829" s="34" t="n">
        <f aca="false">IF(O829="🐀 Rat",1,IF(O829="🐭 Mouse",2,IF(O829="🐕 Dog",3,IF(O829="🐵 Monkey",5,IF(O829="🐈 Cat",4,IF(O829="🐇 Rabbit",6,IF(O829="🕊 Pigeon",7,IF(O829="🐹 Guinea Pig",8,IF(O829="🐔 Chicken",9,IF(O829="🐸 Frog",10,IF(O829="🍼 Mammal",10,0)))))))))))</f>
        <v>2</v>
      </c>
      <c r="G829" s="39" t="s">
        <v>47</v>
      </c>
      <c r="H829" s="39" t="s">
        <v>18</v>
      </c>
      <c r="I829" s="14" t="str">
        <f aca="false">IF(H829="IC",-0.3,"")</f>
        <v/>
      </c>
      <c r="J829" s="14" t="str">
        <f aca="false">IF(H829="IV",-0.2,"")</f>
        <v/>
      </c>
      <c r="K829" s="14" t="str">
        <f aca="false">IF(H829="IP",-0.1,"")</f>
        <v/>
      </c>
      <c r="L829" s="14" t="str">
        <f aca="false">IF(H829="IM",0.1,"")</f>
        <v/>
      </c>
      <c r="M829" s="14" t="n">
        <f aca="false">IF(H829="SC",0.2,"")</f>
        <v>0.2</v>
      </c>
      <c r="N829" s="15" t="str">
        <f aca="false">IF(H829="???",0.2,"")</f>
        <v/>
      </c>
      <c r="O829" s="40" t="s">
        <v>22</v>
      </c>
      <c r="P829" s="17" t="str">
        <f aca="false">IF(SUM(Q829:AI829)&gt;0,"",IF(SUM(Q829:AI829)=0,IF(O829&gt;0,1,"")))</f>
        <v/>
      </c>
      <c r="Q829" s="16" t="n">
        <f aca="false">IF(O829="🐭 Mouse",2,"")</f>
        <v>2</v>
      </c>
      <c r="R829" s="16" t="str">
        <f aca="false">IF(O829="🕊 Pigeon",7,"")</f>
        <v/>
      </c>
      <c r="S829" s="16" t="str">
        <f aca="false">IF(O829="🐇 Rabbit",6,"")</f>
        <v/>
      </c>
      <c r="T829" s="16" t="str">
        <f aca="false">IF(O829="🍼 Mammal",16,"")</f>
        <v/>
      </c>
      <c r="U829" s="16" t="str">
        <f aca="false">IF(O829="🐀 Rat",1,"")</f>
        <v/>
      </c>
      <c r="V829" s="16" t="str">
        <f aca="false">IF(O829="🐕 Dog",3,"")</f>
        <v/>
      </c>
      <c r="W829" s="16" t="str">
        <f aca="false">IF(O829="🐹 Guinea Pig",8,"")</f>
        <v/>
      </c>
      <c r="X829" s="16" t="str">
        <f aca="false">IF(O829="🐔 Chicken",9,"")</f>
        <v/>
      </c>
      <c r="Y829" s="16" t="str">
        <f aca="false">IF(O829="🐵 Monkey",5,"")</f>
        <v/>
      </c>
      <c r="Z829" s="16" t="str">
        <f aca="false">IF(O829="🐸 Frog",10,"")</f>
        <v/>
      </c>
      <c r="AA829" s="16" t="str">
        <f aca="false">IF(O829="🐈 Cat",4,"")</f>
        <v/>
      </c>
      <c r="AB829" s="16" t="str">
        <f aca="false">IF(O829="Gecko",15,"")</f>
        <v/>
      </c>
      <c r="AC829" s="16" t="str">
        <f aca="false">IF(O829="Skink",14,"")</f>
        <v/>
      </c>
      <c r="AD829" s="16" t="str">
        <f aca="false">IF(O829="🐄 Cattle",17,"")</f>
        <v/>
      </c>
      <c r="AE829" s="16" t="str">
        <f aca="false">IF(O829="🐷 Pig",19,"")</f>
        <v/>
      </c>
      <c r="AF829" s="16" t="str">
        <f aca="false">IF(O829="Squirrel",11,"")</f>
        <v/>
      </c>
      <c r="AG829" s="16" t="str">
        <f aca="false">IF(O829="🐝 Honey Bee",20,"")</f>
        <v/>
      </c>
      <c r="AH829" s="16" t="str">
        <f aca="false">IF(O829="🦆 Duck",12,"")</f>
        <v/>
      </c>
      <c r="AI829" s="16" t="str">
        <f aca="false">IF(O829="🐦 Bird",13,"")</f>
        <v/>
      </c>
      <c r="AJ829" s="41" t="s">
        <v>864</v>
      </c>
      <c r="AK829" s="40" t="s">
        <v>855</v>
      </c>
      <c r="AL829" s="42" t="s">
        <v>50</v>
      </c>
      <c r="AM829" s="40" t="s">
        <v>51</v>
      </c>
      <c r="AN829" s="40"/>
    </row>
    <row r="830" customFormat="false" ht="45" hidden="false" customHeight="true" outlineLevel="0" collapsed="false">
      <c r="A830" s="38" t="s">
        <v>850</v>
      </c>
      <c r="B830" s="38" t="n">
        <v>80</v>
      </c>
      <c r="C830" s="32" t="n">
        <f aca="false">B830+IF(H830="IV",-0.2,IF(H830="IP",-0.1,IF(H830="IM",0.1,IF(H830="SC",0.2,IF(H830="IC (cerebral)",-0.3,0)))))</f>
        <v>79.9</v>
      </c>
      <c r="D830" s="33" t="n">
        <f aca="false">VALUE(MID(AJ830,1,FIND(" ",AJ830)))</f>
        <v>12</v>
      </c>
      <c r="E830" s="34" t="n">
        <f aca="false">IF(G830="LD50 (median)",1,IF(G830="LDLo (lowest)",0,IF(G830="LD",-1,"")))</f>
        <v>0</v>
      </c>
      <c r="F830" s="34" t="n">
        <f aca="false">IF(O830="🐀 Rat",1,IF(O830="🐭 Mouse",2,IF(O830="🐕 Dog",3,IF(O830="🐵 Monkey",5,IF(O830="🐈 Cat",4,IF(O830="🐇 Rabbit",6,IF(O830="🕊 Pigeon",7,IF(O830="🐹 Guinea Pig",8,IF(O830="🐔 Chicken",9,IF(O830="🐸 Frog",10,IF(O830="🍼 Mammal",10,0)))))))))))</f>
        <v>3</v>
      </c>
      <c r="G830" s="39" t="s">
        <v>53</v>
      </c>
      <c r="H830" s="39" t="s">
        <v>16</v>
      </c>
      <c r="I830" s="14" t="str">
        <f aca="false">IF(H830="IC",-0.3,"")</f>
        <v/>
      </c>
      <c r="J830" s="14" t="str">
        <f aca="false">IF(H830="IV",-0.2,"")</f>
        <v/>
      </c>
      <c r="K830" s="14" t="n">
        <f aca="false">IF(H830="IP",-0.1,"")</f>
        <v>-0.1</v>
      </c>
      <c r="L830" s="14" t="str">
        <f aca="false">IF(H830="IM",0.1,"")</f>
        <v/>
      </c>
      <c r="M830" s="14" t="str">
        <f aca="false">IF(H830="SC",0.2,"")</f>
        <v/>
      </c>
      <c r="N830" s="15" t="str">
        <f aca="false">IF(H830="???",0.2,"")</f>
        <v/>
      </c>
      <c r="O830" s="40" t="s">
        <v>27</v>
      </c>
      <c r="P830" s="17" t="str">
        <f aca="false">IF(SUM(Q830:AI830)&gt;0,"",IF(SUM(Q830:AI830)=0,IF(O830&gt;0,1,"")))</f>
        <v/>
      </c>
      <c r="Q830" s="16" t="str">
        <f aca="false">IF(O830="🐭 Mouse",2,"")</f>
        <v/>
      </c>
      <c r="R830" s="16" t="str">
        <f aca="false">IF(O830="🕊 Pigeon",7,"")</f>
        <v/>
      </c>
      <c r="S830" s="16" t="str">
        <f aca="false">IF(O830="🐇 Rabbit",6,"")</f>
        <v/>
      </c>
      <c r="T830" s="16" t="str">
        <f aca="false">IF(O830="🍼 Mammal",16,"")</f>
        <v/>
      </c>
      <c r="U830" s="16" t="str">
        <f aca="false">IF(O830="🐀 Rat",1,"")</f>
        <v/>
      </c>
      <c r="V830" s="16" t="n">
        <f aca="false">IF(O830="🐕 Dog",3,"")</f>
        <v>3</v>
      </c>
      <c r="W830" s="16" t="str">
        <f aca="false">IF(O830="🐹 Guinea Pig",8,"")</f>
        <v/>
      </c>
      <c r="X830" s="16" t="str">
        <f aca="false">IF(O830="🐔 Chicken",9,"")</f>
        <v/>
      </c>
      <c r="Y830" s="16" t="str">
        <f aca="false">IF(O830="🐵 Monkey",5,"")</f>
        <v/>
      </c>
      <c r="Z830" s="16" t="str">
        <f aca="false">IF(O830="🐸 Frog",10,"")</f>
        <v/>
      </c>
      <c r="AA830" s="16" t="str">
        <f aca="false">IF(O830="🐈 Cat",4,"")</f>
        <v/>
      </c>
      <c r="AB830" s="16" t="str">
        <f aca="false">IF(O830="Gecko",15,"")</f>
        <v/>
      </c>
      <c r="AC830" s="16" t="str">
        <f aca="false">IF(O830="Skink",14,"")</f>
        <v/>
      </c>
      <c r="AD830" s="16" t="str">
        <f aca="false">IF(O830="🐄 Cattle",17,"")</f>
        <v/>
      </c>
      <c r="AE830" s="16" t="str">
        <f aca="false">IF(O830="🐷 Pig",19,"")</f>
        <v/>
      </c>
      <c r="AF830" s="16" t="str">
        <f aca="false">IF(O830="Squirrel",11,"")</f>
        <v/>
      </c>
      <c r="AG830" s="16" t="str">
        <f aca="false">IF(O830="🐝 Honey Bee",20,"")</f>
        <v/>
      </c>
      <c r="AH830" s="16" t="str">
        <f aca="false">IF(O830="🦆 Duck",12,"")</f>
        <v/>
      </c>
      <c r="AI830" s="16" t="str">
        <f aca="false">IF(O830="🐦 Bird",13,"")</f>
        <v/>
      </c>
      <c r="AJ830" s="41" t="s">
        <v>865</v>
      </c>
      <c r="AK830" s="40" t="s">
        <v>866</v>
      </c>
      <c r="AL830" s="42" t="s">
        <v>50</v>
      </c>
      <c r="AM830" s="40" t="s">
        <v>51</v>
      </c>
      <c r="AN830" s="40"/>
    </row>
    <row r="831" customFormat="false" ht="30" hidden="false" customHeight="true" outlineLevel="0" collapsed="false">
      <c r="A831" s="38" t="s">
        <v>850</v>
      </c>
      <c r="B831" s="38" t="n">
        <v>80</v>
      </c>
      <c r="C831" s="32" t="n">
        <f aca="false">B831+IF(H831="IV",-0.2,IF(H831="IP",-0.1,IF(H831="IM",0.1,IF(H831="SC",0.2,IF(H831="IC (cerebral)",-0.3,0)))))</f>
        <v>79.9</v>
      </c>
      <c r="D831" s="33" t="n">
        <f aca="false">VALUE(MID(AJ831,1,FIND(" ",AJ831)))</f>
        <v>12</v>
      </c>
      <c r="E831" s="34" t="n">
        <f aca="false">IF(G831="LD50 (median)",1,IF(G831="LDLo (lowest)",0,IF(G831="LD",-1,"")))</f>
        <v>0</v>
      </c>
      <c r="F831" s="34" t="n">
        <f aca="false">IF(O831="🐀 Rat",1,IF(O831="🐭 Mouse",2,IF(O831="🐕 Dog",3,IF(O831="🐵 Monkey",5,IF(O831="🐈 Cat",4,IF(O831="🐇 Rabbit",6,IF(O831="🕊 Pigeon",7,IF(O831="🐹 Guinea Pig",8,IF(O831="🐔 Chicken",9,IF(O831="🐸 Frog",10,IF(O831="🍼 Mammal",10,0)))))))))))</f>
        <v>3</v>
      </c>
      <c r="G831" s="39" t="s">
        <v>53</v>
      </c>
      <c r="H831" s="39" t="s">
        <v>16</v>
      </c>
      <c r="I831" s="14" t="str">
        <f aca="false">IF(H831="IC",-0.3,"")</f>
        <v/>
      </c>
      <c r="J831" s="14" t="str">
        <f aca="false">IF(H831="IV",-0.2,"")</f>
        <v/>
      </c>
      <c r="K831" s="14" t="n">
        <f aca="false">IF(H831="IP",-0.1,"")</f>
        <v>-0.1</v>
      </c>
      <c r="L831" s="14" t="str">
        <f aca="false">IF(H831="IM",0.1,"")</f>
        <v/>
      </c>
      <c r="M831" s="14" t="str">
        <f aca="false">IF(H831="SC",0.2,"")</f>
        <v/>
      </c>
      <c r="N831" s="15" t="str">
        <f aca="false">IF(H831="???",0.2,"")</f>
        <v/>
      </c>
      <c r="O831" s="40" t="s">
        <v>27</v>
      </c>
      <c r="P831" s="17" t="str">
        <f aca="false">IF(SUM(Q831:AI831)&gt;0,"",IF(SUM(Q831:AI831)=0,IF(O831&gt;0,1,"")))</f>
        <v/>
      </c>
      <c r="Q831" s="16" t="str">
        <f aca="false">IF(O831="🐭 Mouse",2,"")</f>
        <v/>
      </c>
      <c r="R831" s="16" t="str">
        <f aca="false">IF(O831="🕊 Pigeon",7,"")</f>
        <v/>
      </c>
      <c r="S831" s="16" t="str">
        <f aca="false">IF(O831="🐇 Rabbit",6,"")</f>
        <v/>
      </c>
      <c r="T831" s="16" t="str">
        <f aca="false">IF(O831="🍼 Mammal",16,"")</f>
        <v/>
      </c>
      <c r="U831" s="16" t="str">
        <f aca="false">IF(O831="🐀 Rat",1,"")</f>
        <v/>
      </c>
      <c r="V831" s="16" t="n">
        <f aca="false">IF(O831="🐕 Dog",3,"")</f>
        <v>3</v>
      </c>
      <c r="W831" s="16" t="str">
        <f aca="false">IF(O831="🐹 Guinea Pig",8,"")</f>
        <v/>
      </c>
      <c r="X831" s="16" t="str">
        <f aca="false">IF(O831="🐔 Chicken",9,"")</f>
        <v/>
      </c>
      <c r="Y831" s="16" t="str">
        <f aca="false">IF(O831="🐵 Monkey",5,"")</f>
        <v/>
      </c>
      <c r="Z831" s="16" t="str">
        <f aca="false">IF(O831="🐸 Frog",10,"")</f>
        <v/>
      </c>
      <c r="AA831" s="16" t="str">
        <f aca="false">IF(O831="🐈 Cat",4,"")</f>
        <v/>
      </c>
      <c r="AB831" s="16" t="str">
        <f aca="false">IF(O831="Gecko",15,"")</f>
        <v/>
      </c>
      <c r="AC831" s="16" t="str">
        <f aca="false">IF(O831="Skink",14,"")</f>
        <v/>
      </c>
      <c r="AD831" s="16" t="str">
        <f aca="false">IF(O831="🐄 Cattle",17,"")</f>
        <v/>
      </c>
      <c r="AE831" s="16" t="str">
        <f aca="false">IF(O831="🐷 Pig",19,"")</f>
        <v/>
      </c>
      <c r="AF831" s="16" t="str">
        <f aca="false">IF(O831="Squirrel",11,"")</f>
        <v/>
      </c>
      <c r="AG831" s="16" t="str">
        <f aca="false">IF(O831="🐝 Honey Bee",20,"")</f>
        <v/>
      </c>
      <c r="AH831" s="16" t="str">
        <f aca="false">IF(O831="🦆 Duck",12,"")</f>
        <v/>
      </c>
      <c r="AI831" s="16" t="str">
        <f aca="false">IF(O831="🐦 Bird",13,"")</f>
        <v/>
      </c>
      <c r="AJ831" s="41" t="s">
        <v>865</v>
      </c>
      <c r="AK831" s="40" t="s">
        <v>866</v>
      </c>
      <c r="AL831" s="42" t="s">
        <v>50</v>
      </c>
      <c r="AM831" s="40" t="s">
        <v>51</v>
      </c>
      <c r="AN831" s="40"/>
    </row>
    <row r="832" customFormat="false" ht="30" hidden="false" customHeight="true" outlineLevel="0" collapsed="false">
      <c r="A832" s="38" t="s">
        <v>850</v>
      </c>
      <c r="B832" s="38" t="n">
        <v>80</v>
      </c>
      <c r="C832" s="32" t="n">
        <f aca="false">B832+IF(H832="IV",-0.2,IF(H832="IP",-0.1,IF(H832="IM",0.1,IF(H832="SC",0.2,IF(H832="IC (cerebral)",-0.3,0)))))</f>
        <v>80.1</v>
      </c>
      <c r="D832" s="33" t="n">
        <f aca="false">VALUE(MID(AJ832,1,FIND(" ",AJ832)))</f>
        <v>19.04</v>
      </c>
      <c r="E832" s="34" t="n">
        <f aca="false">IF(G832="LD50 (median)",1,IF(G832="LDLo (lowest)",0,IF(G832="LD",-1,"")))</f>
        <v>1</v>
      </c>
      <c r="F832" s="34" t="n">
        <f aca="false">IF(O832="🐀 Rat",1,IF(O832="🐭 Mouse",2,IF(O832="🐕 Dog",3,IF(O832="🐵 Monkey",5,IF(O832="🐈 Cat",4,IF(O832="🐇 Rabbit",6,IF(O832="🕊 Pigeon",7,IF(O832="🐹 Guinea Pig",8,IF(O832="🐔 Chicken",9,IF(O832="🐸 Frog",10,IF(O832="🍼 Mammal",10,0)))))))))))</f>
        <v>2</v>
      </c>
      <c r="G832" s="39" t="s">
        <v>47</v>
      </c>
      <c r="H832" s="39" t="s">
        <v>17</v>
      </c>
      <c r="I832" s="14" t="str">
        <f aca="false">IF(H832="IC",-0.3,"")</f>
        <v/>
      </c>
      <c r="J832" s="14" t="str">
        <f aca="false">IF(H832="IV",-0.2,"")</f>
        <v/>
      </c>
      <c r="K832" s="14" t="str">
        <f aca="false">IF(H832="IP",-0.1,"")</f>
        <v/>
      </c>
      <c r="L832" s="14" t="n">
        <f aca="false">IF(H832="IM",0.1,"")</f>
        <v>0.1</v>
      </c>
      <c r="M832" s="14" t="str">
        <f aca="false">IF(H832="SC",0.2,"")</f>
        <v/>
      </c>
      <c r="N832" s="15" t="str">
        <f aca="false">IF(H832="???",0.2,"")</f>
        <v/>
      </c>
      <c r="O832" s="40" t="s">
        <v>22</v>
      </c>
      <c r="P832" s="17" t="str">
        <f aca="false">IF(SUM(Q832:AI832)&gt;0,"",IF(SUM(Q832:AI832)=0,IF(O832&gt;0,1,"")))</f>
        <v/>
      </c>
      <c r="Q832" s="16" t="n">
        <f aca="false">IF(O832="🐭 Mouse",2,"")</f>
        <v>2</v>
      </c>
      <c r="R832" s="16" t="str">
        <f aca="false">IF(O832="🕊 Pigeon",7,"")</f>
        <v/>
      </c>
      <c r="S832" s="16" t="str">
        <f aca="false">IF(O832="🐇 Rabbit",6,"")</f>
        <v/>
      </c>
      <c r="T832" s="16" t="str">
        <f aca="false">IF(O832="🍼 Mammal",16,"")</f>
        <v/>
      </c>
      <c r="U832" s="16" t="str">
        <f aca="false">IF(O832="🐀 Rat",1,"")</f>
        <v/>
      </c>
      <c r="V832" s="16" t="str">
        <f aca="false">IF(O832="🐕 Dog",3,"")</f>
        <v/>
      </c>
      <c r="W832" s="16" t="str">
        <f aca="false">IF(O832="🐹 Guinea Pig",8,"")</f>
        <v/>
      </c>
      <c r="X832" s="16" t="str">
        <f aca="false">IF(O832="🐔 Chicken",9,"")</f>
        <v/>
      </c>
      <c r="Y832" s="16" t="str">
        <f aca="false">IF(O832="🐵 Monkey",5,"")</f>
        <v/>
      </c>
      <c r="Z832" s="16" t="str">
        <f aca="false">IF(O832="🐸 Frog",10,"")</f>
        <v/>
      </c>
      <c r="AA832" s="16" t="str">
        <f aca="false">IF(O832="🐈 Cat",4,"")</f>
        <v/>
      </c>
      <c r="AB832" s="16" t="str">
        <f aca="false">IF(O832="Gecko",15,"")</f>
        <v/>
      </c>
      <c r="AC832" s="16" t="str">
        <f aca="false">IF(O832="Skink",14,"")</f>
        <v/>
      </c>
      <c r="AD832" s="16" t="str">
        <f aca="false">IF(O832="🐄 Cattle",17,"")</f>
        <v/>
      </c>
      <c r="AE832" s="16" t="str">
        <f aca="false">IF(O832="🐷 Pig",19,"")</f>
        <v/>
      </c>
      <c r="AF832" s="16" t="str">
        <f aca="false">IF(O832="Squirrel",11,"")</f>
        <v/>
      </c>
      <c r="AG832" s="16" t="str">
        <f aca="false">IF(O832="🐝 Honey Bee",20,"")</f>
        <v/>
      </c>
      <c r="AH832" s="16" t="str">
        <f aca="false">IF(O832="🦆 Duck",12,"")</f>
        <v/>
      </c>
      <c r="AI832" s="16" t="str">
        <f aca="false">IF(O832="🐦 Bird",13,"")</f>
        <v/>
      </c>
      <c r="AJ832" s="41" t="s">
        <v>867</v>
      </c>
      <c r="AK832" s="40" t="s">
        <v>868</v>
      </c>
      <c r="AL832" s="42" t="s">
        <v>50</v>
      </c>
      <c r="AM832" s="40" t="s">
        <v>51</v>
      </c>
      <c r="AN832" s="40"/>
    </row>
    <row r="833" customFormat="false" ht="45" hidden="false" customHeight="true" outlineLevel="0" collapsed="false">
      <c r="A833" s="38" t="s">
        <v>850</v>
      </c>
      <c r="B833" s="38" t="n">
        <v>80</v>
      </c>
      <c r="C833" s="32" t="n">
        <f aca="false">B833+IF(H833="IV",-0.2,IF(H833="IP",-0.1,IF(H833="IM",0.1,IF(H833="SC",0.2,IF(H833="IC (cerebral)",-0.3,0)))))</f>
        <v>80.1</v>
      </c>
      <c r="D833" s="33" t="n">
        <f aca="false">VALUE(MID(AJ833,1,FIND(" ",AJ833)))</f>
        <v>19.04</v>
      </c>
      <c r="E833" s="34" t="n">
        <f aca="false">IF(G833="LD50 (median)",1,IF(G833="LDLo (lowest)",0,IF(G833="LD",-1,"")))</f>
        <v>1</v>
      </c>
      <c r="F833" s="34" t="n">
        <f aca="false">IF(O833="🐀 Rat",1,IF(O833="🐭 Mouse",2,IF(O833="🐕 Dog",3,IF(O833="🐵 Monkey",5,IF(O833="🐈 Cat",4,IF(O833="🐇 Rabbit",6,IF(O833="🕊 Pigeon",7,IF(O833="🐹 Guinea Pig",8,IF(O833="🐔 Chicken",9,IF(O833="🐸 Frog",10,IF(O833="🍼 Mammal",10,0)))))))))))</f>
        <v>2</v>
      </c>
      <c r="G833" s="39" t="s">
        <v>47</v>
      </c>
      <c r="H833" s="39" t="s">
        <v>17</v>
      </c>
      <c r="I833" s="14" t="str">
        <f aca="false">IF(H833="IC",-0.3,"")</f>
        <v/>
      </c>
      <c r="J833" s="14" t="str">
        <f aca="false">IF(H833="IV",-0.2,"")</f>
        <v/>
      </c>
      <c r="K833" s="14" t="str">
        <f aca="false">IF(H833="IP",-0.1,"")</f>
        <v/>
      </c>
      <c r="L833" s="14" t="n">
        <f aca="false">IF(H833="IM",0.1,"")</f>
        <v>0.1</v>
      </c>
      <c r="M833" s="14" t="str">
        <f aca="false">IF(H833="SC",0.2,"")</f>
        <v/>
      </c>
      <c r="N833" s="15" t="str">
        <f aca="false">IF(H833="???",0.2,"")</f>
        <v/>
      </c>
      <c r="O833" s="40" t="s">
        <v>22</v>
      </c>
      <c r="P833" s="17" t="str">
        <f aca="false">IF(SUM(Q833:AI833)&gt;0,"",IF(SUM(Q833:AI833)=0,IF(O833&gt;0,1,"")))</f>
        <v/>
      </c>
      <c r="Q833" s="16" t="n">
        <f aca="false">IF(O833="🐭 Mouse",2,"")</f>
        <v>2</v>
      </c>
      <c r="R833" s="16" t="str">
        <f aca="false">IF(O833="🕊 Pigeon",7,"")</f>
        <v/>
      </c>
      <c r="S833" s="16" t="str">
        <f aca="false">IF(O833="🐇 Rabbit",6,"")</f>
        <v/>
      </c>
      <c r="T833" s="16" t="str">
        <f aca="false">IF(O833="🍼 Mammal",16,"")</f>
        <v/>
      </c>
      <c r="U833" s="16" t="str">
        <f aca="false">IF(O833="🐀 Rat",1,"")</f>
        <v/>
      </c>
      <c r="V833" s="16" t="str">
        <f aca="false">IF(O833="🐕 Dog",3,"")</f>
        <v/>
      </c>
      <c r="W833" s="16" t="str">
        <f aca="false">IF(O833="🐹 Guinea Pig",8,"")</f>
        <v/>
      </c>
      <c r="X833" s="16" t="str">
        <f aca="false">IF(O833="🐔 Chicken",9,"")</f>
        <v/>
      </c>
      <c r="Y833" s="16" t="str">
        <f aca="false">IF(O833="🐵 Monkey",5,"")</f>
        <v/>
      </c>
      <c r="Z833" s="16" t="str">
        <f aca="false">IF(O833="🐸 Frog",10,"")</f>
        <v/>
      </c>
      <c r="AA833" s="16" t="str">
        <f aca="false">IF(O833="🐈 Cat",4,"")</f>
        <v/>
      </c>
      <c r="AB833" s="16" t="str">
        <f aca="false">IF(O833="Gecko",15,"")</f>
        <v/>
      </c>
      <c r="AC833" s="16" t="str">
        <f aca="false">IF(O833="Skink",14,"")</f>
        <v/>
      </c>
      <c r="AD833" s="16" t="str">
        <f aca="false">IF(O833="🐄 Cattle",17,"")</f>
        <v/>
      </c>
      <c r="AE833" s="16" t="str">
        <f aca="false">IF(O833="🐷 Pig",19,"")</f>
        <v/>
      </c>
      <c r="AF833" s="16" t="str">
        <f aca="false">IF(O833="Squirrel",11,"")</f>
        <v/>
      </c>
      <c r="AG833" s="16" t="str">
        <f aca="false">IF(O833="🐝 Honey Bee",20,"")</f>
        <v/>
      </c>
      <c r="AH833" s="16" t="str">
        <f aca="false">IF(O833="🦆 Duck",12,"")</f>
        <v/>
      </c>
      <c r="AI833" s="16" t="str">
        <f aca="false">IF(O833="🐦 Bird",13,"")</f>
        <v/>
      </c>
      <c r="AJ833" s="41" t="s">
        <v>867</v>
      </c>
      <c r="AK833" s="40" t="s">
        <v>868</v>
      </c>
      <c r="AL833" s="42" t="s">
        <v>50</v>
      </c>
      <c r="AM833" s="40" t="s">
        <v>51</v>
      </c>
      <c r="AN833" s="40"/>
    </row>
    <row r="834" customFormat="false" ht="30" hidden="false" customHeight="true" outlineLevel="0" collapsed="false">
      <c r="A834" s="38" t="s">
        <v>850</v>
      </c>
      <c r="B834" s="38" t="n">
        <v>80</v>
      </c>
      <c r="C834" s="32" t="n">
        <f aca="false">B834+IF(H834="IV",-0.2,IF(H834="IP",-0.1,IF(H834="IM",0.1,IF(H834="SC",0.2,IF(H834="IC (cerebral)",-0.3,0)))))</f>
        <v>80</v>
      </c>
      <c r="D834" s="33" t="n">
        <f aca="false">VALUE(MID(AJ834,1,FIND(" ",AJ834)))</f>
        <v>25</v>
      </c>
      <c r="E834" s="34" t="n">
        <f aca="false">IF(G834="LD50 (median)",1,IF(G834="LDLo (lowest)",0,IF(G834="LD",-1,"")))</f>
        <v>0</v>
      </c>
      <c r="F834" s="34" t="n">
        <f aca="false">IF(O834="🐀 Rat",1,IF(O834="🐭 Mouse",2,IF(O834="🐕 Dog",3,IF(O834="🐵 Monkey",5,IF(O834="🐈 Cat",4,IF(O834="🐇 Rabbit",6,IF(O834="🕊 Pigeon",7,IF(O834="🐹 Guinea Pig",8,IF(O834="🐔 Chicken",9,IF(O834="🐸 Frog",10,IF(O834="🍼 Mammal",10,0)))))))))))</f>
        <v>1</v>
      </c>
      <c r="G834" s="39" t="s">
        <v>53</v>
      </c>
      <c r="H834" s="39" t="s">
        <v>93</v>
      </c>
      <c r="I834" s="14" t="str">
        <f aca="false">IF(H834="IC",-0.3,"")</f>
        <v/>
      </c>
      <c r="J834" s="14" t="str">
        <f aca="false">IF(H834="IV",-0.2,"")</f>
        <v/>
      </c>
      <c r="K834" s="14" t="str">
        <f aca="false">IF(H834="IP",-0.1,"")</f>
        <v/>
      </c>
      <c r="L834" s="14" t="str">
        <f aca="false">IF(H834="IM",0.1,"")</f>
        <v/>
      </c>
      <c r="M834" s="14" t="str">
        <f aca="false">IF(H834="SC",0.2,"")</f>
        <v/>
      </c>
      <c r="N834" s="15" t="n">
        <f aca="false">IF(H834="???",0.2,"")</f>
        <v>0.2</v>
      </c>
      <c r="O834" s="40" t="s">
        <v>26</v>
      </c>
      <c r="P834" s="17" t="str">
        <f aca="false">IF(SUM(Q834:AI834)&gt;0,"",IF(SUM(Q834:AI834)=0,IF(O834&gt;0,1,"")))</f>
        <v/>
      </c>
      <c r="Q834" s="16" t="str">
        <f aca="false">IF(O834="🐭 Mouse",2,"")</f>
        <v/>
      </c>
      <c r="R834" s="16" t="str">
        <f aca="false">IF(O834="🕊 Pigeon",7,"")</f>
        <v/>
      </c>
      <c r="S834" s="16" t="str">
        <f aca="false">IF(O834="🐇 Rabbit",6,"")</f>
        <v/>
      </c>
      <c r="T834" s="16" t="str">
        <f aca="false">IF(O834="🍼 Mammal",16,"")</f>
        <v/>
      </c>
      <c r="U834" s="16" t="n">
        <f aca="false">IF(O834="🐀 Rat",1,"")</f>
        <v>1</v>
      </c>
      <c r="V834" s="16" t="str">
        <f aca="false">IF(O834="🐕 Dog",3,"")</f>
        <v/>
      </c>
      <c r="W834" s="16" t="str">
        <f aca="false">IF(O834="🐹 Guinea Pig",8,"")</f>
        <v/>
      </c>
      <c r="X834" s="16" t="str">
        <f aca="false">IF(O834="🐔 Chicken",9,"")</f>
        <v/>
      </c>
      <c r="Y834" s="16" t="str">
        <f aca="false">IF(O834="🐵 Monkey",5,"")</f>
        <v/>
      </c>
      <c r="Z834" s="16" t="str">
        <f aca="false">IF(O834="🐸 Frog",10,"")</f>
        <v/>
      </c>
      <c r="AA834" s="16" t="str">
        <f aca="false">IF(O834="🐈 Cat",4,"")</f>
        <v/>
      </c>
      <c r="AB834" s="16" t="str">
        <f aca="false">IF(O834="Gecko",15,"")</f>
        <v/>
      </c>
      <c r="AC834" s="16" t="str">
        <f aca="false">IF(O834="Skink",14,"")</f>
        <v/>
      </c>
      <c r="AD834" s="16" t="str">
        <f aca="false">IF(O834="🐄 Cattle",17,"")</f>
        <v/>
      </c>
      <c r="AE834" s="16" t="str">
        <f aca="false">IF(O834="🐷 Pig",19,"")</f>
        <v/>
      </c>
      <c r="AF834" s="16" t="str">
        <f aca="false">IF(O834="Squirrel",11,"")</f>
        <v/>
      </c>
      <c r="AG834" s="16" t="str">
        <f aca="false">IF(O834="🐝 Honey Bee",20,"")</f>
        <v/>
      </c>
      <c r="AH834" s="16" t="str">
        <f aca="false">IF(O834="🦆 Duck",12,"")</f>
        <v/>
      </c>
      <c r="AI834" s="16" t="str">
        <f aca="false">IF(O834="🐦 Bird",13,"")</f>
        <v/>
      </c>
      <c r="AJ834" s="41" t="s">
        <v>647</v>
      </c>
      <c r="AK834" s="40" t="s">
        <v>289</v>
      </c>
      <c r="AL834" s="42" t="s">
        <v>50</v>
      </c>
      <c r="AM834" s="40" t="s">
        <v>51</v>
      </c>
      <c r="AN834" s="40"/>
    </row>
    <row r="835" customFormat="false" ht="30" hidden="false" customHeight="true" outlineLevel="0" collapsed="false">
      <c r="A835" s="38" t="s">
        <v>850</v>
      </c>
      <c r="B835" s="38" t="n">
        <v>80</v>
      </c>
      <c r="C835" s="32" t="n">
        <f aca="false">B835+IF(H835="IV",-0.2,IF(H835="IP",-0.1,IF(H835="IM",0.1,IF(H835="SC",0.2,IF(H835="IC (cerebral)",-0.3,0)))))</f>
        <v>80</v>
      </c>
      <c r="D835" s="33" t="n">
        <f aca="false">VALUE(MID(AJ835,1,FIND(" ",AJ835)))</f>
        <v>25</v>
      </c>
      <c r="E835" s="34" t="n">
        <f aca="false">IF(G835="LD50 (median)",1,IF(G835="LDLo (lowest)",0,IF(G835="LD",-1,"")))</f>
        <v>0</v>
      </c>
      <c r="F835" s="34" t="n">
        <f aca="false">IF(O835="🐀 Rat",1,IF(O835="🐭 Mouse",2,IF(O835="🐕 Dog",3,IF(O835="🐵 Monkey",5,IF(O835="🐈 Cat",4,IF(O835="🐇 Rabbit",6,IF(O835="🕊 Pigeon",7,IF(O835="🐹 Guinea Pig",8,IF(O835="🐔 Chicken",9,IF(O835="🐸 Frog",10,IF(O835="🍼 Mammal",10,0)))))))))))</f>
        <v>1</v>
      </c>
      <c r="G835" s="39" t="s">
        <v>53</v>
      </c>
      <c r="H835" s="39" t="s">
        <v>93</v>
      </c>
      <c r="I835" s="14" t="str">
        <f aca="false">IF(H835="IC",-0.3,"")</f>
        <v/>
      </c>
      <c r="J835" s="14" t="str">
        <f aca="false">IF(H835="IV",-0.2,"")</f>
        <v/>
      </c>
      <c r="K835" s="14" t="str">
        <f aca="false">IF(H835="IP",-0.1,"")</f>
        <v/>
      </c>
      <c r="L835" s="14" t="str">
        <f aca="false">IF(H835="IM",0.1,"")</f>
        <v/>
      </c>
      <c r="M835" s="14" t="str">
        <f aca="false">IF(H835="SC",0.2,"")</f>
        <v/>
      </c>
      <c r="N835" s="15" t="n">
        <f aca="false">IF(H835="???",0.2,"")</f>
        <v>0.2</v>
      </c>
      <c r="O835" s="40" t="s">
        <v>26</v>
      </c>
      <c r="P835" s="17" t="str">
        <f aca="false">IF(SUM(Q835:AI835)&gt;0,"",IF(SUM(Q835:AI835)=0,IF(O835&gt;0,1,"")))</f>
        <v/>
      </c>
      <c r="Q835" s="16" t="str">
        <f aca="false">IF(O835="🐭 Mouse",2,"")</f>
        <v/>
      </c>
      <c r="R835" s="16" t="str">
        <f aca="false">IF(O835="🕊 Pigeon",7,"")</f>
        <v/>
      </c>
      <c r="S835" s="16" t="str">
        <f aca="false">IF(O835="🐇 Rabbit",6,"")</f>
        <v/>
      </c>
      <c r="T835" s="16" t="str">
        <f aca="false">IF(O835="🍼 Mammal",16,"")</f>
        <v/>
      </c>
      <c r="U835" s="16" t="n">
        <f aca="false">IF(O835="🐀 Rat",1,"")</f>
        <v>1</v>
      </c>
      <c r="V835" s="16" t="str">
        <f aca="false">IF(O835="🐕 Dog",3,"")</f>
        <v/>
      </c>
      <c r="W835" s="16" t="str">
        <f aca="false">IF(O835="🐹 Guinea Pig",8,"")</f>
        <v/>
      </c>
      <c r="X835" s="16" t="str">
        <f aca="false">IF(O835="🐔 Chicken",9,"")</f>
        <v/>
      </c>
      <c r="Y835" s="16" t="str">
        <f aca="false">IF(O835="🐵 Monkey",5,"")</f>
        <v/>
      </c>
      <c r="Z835" s="16" t="str">
        <f aca="false">IF(O835="🐸 Frog",10,"")</f>
        <v/>
      </c>
      <c r="AA835" s="16" t="str">
        <f aca="false">IF(O835="🐈 Cat",4,"")</f>
        <v/>
      </c>
      <c r="AB835" s="16" t="str">
        <f aca="false">IF(O835="Gecko",15,"")</f>
        <v/>
      </c>
      <c r="AC835" s="16" t="str">
        <f aca="false">IF(O835="Skink",14,"")</f>
        <v/>
      </c>
      <c r="AD835" s="16" t="str">
        <f aca="false">IF(O835="🐄 Cattle",17,"")</f>
        <v/>
      </c>
      <c r="AE835" s="16" t="str">
        <f aca="false">IF(O835="🐷 Pig",19,"")</f>
        <v/>
      </c>
      <c r="AF835" s="16" t="str">
        <f aca="false">IF(O835="Squirrel",11,"")</f>
        <v/>
      </c>
      <c r="AG835" s="16" t="str">
        <f aca="false">IF(O835="🐝 Honey Bee",20,"")</f>
        <v/>
      </c>
      <c r="AH835" s="16" t="str">
        <f aca="false">IF(O835="🦆 Duck",12,"")</f>
        <v/>
      </c>
      <c r="AI835" s="16" t="str">
        <f aca="false">IF(O835="🐦 Bird",13,"")</f>
        <v/>
      </c>
      <c r="AJ835" s="41" t="s">
        <v>647</v>
      </c>
      <c r="AK835" s="40" t="s">
        <v>289</v>
      </c>
      <c r="AL835" s="42" t="s">
        <v>50</v>
      </c>
      <c r="AM835" s="40" t="s">
        <v>51</v>
      </c>
      <c r="AN835" s="40"/>
    </row>
    <row r="836" customFormat="false" ht="30" hidden="false" customHeight="true" outlineLevel="0" collapsed="false">
      <c r="A836" s="38" t="s">
        <v>850</v>
      </c>
      <c r="B836" s="38" t="n">
        <v>80</v>
      </c>
      <c r="C836" s="32" t="n">
        <f aca="false">B836+IF(H836="IV",-0.2,IF(H836="IP",-0.1,IF(H836="IM",0.1,IF(H836="SC",0.2,IF(H836="IC (cerebral)",-0.3,0)))))</f>
        <v>79.9</v>
      </c>
      <c r="D836" s="33" t="n">
        <f aca="false">VALUE(MID(AJ836,1,FIND(" ",AJ836)))</f>
        <v>172</v>
      </c>
      <c r="E836" s="34" t="n">
        <f aca="false">IF(G836="LD50 (median)",1,IF(G836="LDLo (lowest)",0,IF(G836="LD",-1,"")))</f>
        <v>1</v>
      </c>
      <c r="F836" s="34" t="n">
        <f aca="false">IF(O836="🐀 Rat",1,IF(O836="🐭 Mouse",2,IF(O836="🐕 Dog",3,IF(O836="🐵 Monkey",5,IF(O836="🐈 Cat",4,IF(O836="🐇 Rabbit",6,IF(O836="🕊 Pigeon",7,IF(O836="🐹 Guinea Pig",8,IF(O836="🐔 Chicken",9,IF(O836="🐸 Frog",10,IF(O836="🍼 Mammal",10,0)))))))))))</f>
        <v>1</v>
      </c>
      <c r="G836" s="39" t="s">
        <v>47</v>
      </c>
      <c r="H836" s="39" t="s">
        <v>16</v>
      </c>
      <c r="I836" s="14" t="str">
        <f aca="false">IF(H836="IC",-0.3,"")</f>
        <v/>
      </c>
      <c r="J836" s="14" t="str">
        <f aca="false">IF(H836="IV",-0.2,"")</f>
        <v/>
      </c>
      <c r="K836" s="14" t="n">
        <f aca="false">IF(H836="IP",-0.1,"")</f>
        <v>-0.1</v>
      </c>
      <c r="L836" s="14" t="str">
        <f aca="false">IF(H836="IM",0.1,"")</f>
        <v/>
      </c>
      <c r="M836" s="14" t="str">
        <f aca="false">IF(H836="SC",0.2,"")</f>
        <v/>
      </c>
      <c r="N836" s="15" t="str">
        <f aca="false">IF(H836="???",0.2,"")</f>
        <v/>
      </c>
      <c r="O836" s="40" t="s">
        <v>26</v>
      </c>
      <c r="P836" s="17" t="str">
        <f aca="false">IF(SUM(Q836:AI836)&gt;0,"",IF(SUM(Q836:AI836)=0,IF(O836&gt;0,1,"")))</f>
        <v/>
      </c>
      <c r="Q836" s="16" t="str">
        <f aca="false">IF(O836="🐭 Mouse",2,"")</f>
        <v/>
      </c>
      <c r="R836" s="16" t="str">
        <f aca="false">IF(O836="🕊 Pigeon",7,"")</f>
        <v/>
      </c>
      <c r="S836" s="16" t="str">
        <f aca="false">IF(O836="🐇 Rabbit",6,"")</f>
        <v/>
      </c>
      <c r="T836" s="16" t="str">
        <f aca="false">IF(O836="🍼 Mammal",16,"")</f>
        <v/>
      </c>
      <c r="U836" s="16" t="n">
        <f aca="false">IF(O836="🐀 Rat",1,"")</f>
        <v>1</v>
      </c>
      <c r="V836" s="16" t="str">
        <f aca="false">IF(O836="🐕 Dog",3,"")</f>
        <v/>
      </c>
      <c r="W836" s="16" t="str">
        <f aca="false">IF(O836="🐹 Guinea Pig",8,"")</f>
        <v/>
      </c>
      <c r="X836" s="16" t="str">
        <f aca="false">IF(O836="🐔 Chicken",9,"")</f>
        <v/>
      </c>
      <c r="Y836" s="16" t="str">
        <f aca="false">IF(O836="🐵 Monkey",5,"")</f>
        <v/>
      </c>
      <c r="Z836" s="16" t="str">
        <f aca="false">IF(O836="🐸 Frog",10,"")</f>
        <v/>
      </c>
      <c r="AA836" s="16" t="str">
        <f aca="false">IF(O836="🐈 Cat",4,"")</f>
        <v/>
      </c>
      <c r="AB836" s="16" t="str">
        <f aca="false">IF(O836="Gecko",15,"")</f>
        <v/>
      </c>
      <c r="AC836" s="16" t="str">
        <f aca="false">IF(O836="Skink",14,"")</f>
        <v/>
      </c>
      <c r="AD836" s="16" t="str">
        <f aca="false">IF(O836="🐄 Cattle",17,"")</f>
        <v/>
      </c>
      <c r="AE836" s="16" t="str">
        <f aca="false">IF(O836="🐷 Pig",19,"")</f>
        <v/>
      </c>
      <c r="AF836" s="16" t="str">
        <f aca="false">IF(O836="Squirrel",11,"")</f>
        <v/>
      </c>
      <c r="AG836" s="16" t="str">
        <f aca="false">IF(O836="🐝 Honey Bee",20,"")</f>
        <v/>
      </c>
      <c r="AH836" s="16" t="str">
        <f aca="false">IF(O836="🦆 Duck",12,"")</f>
        <v/>
      </c>
      <c r="AI836" s="16" t="str">
        <f aca="false">IF(O836="🐦 Bird",13,"")</f>
        <v/>
      </c>
      <c r="AJ836" s="41" t="s">
        <v>869</v>
      </c>
      <c r="AK836" s="40" t="s">
        <v>870</v>
      </c>
      <c r="AL836" s="42" t="s">
        <v>50</v>
      </c>
      <c r="AM836" s="40" t="s">
        <v>51</v>
      </c>
      <c r="AN836" s="40" t="s">
        <v>871</v>
      </c>
    </row>
    <row r="837" customFormat="false" ht="15" hidden="false" customHeight="true" outlineLevel="0" collapsed="false">
      <c r="A837" s="38" t="s">
        <v>850</v>
      </c>
      <c r="B837" s="38" t="n">
        <v>80</v>
      </c>
      <c r="C837" s="32" t="n">
        <f aca="false">B837+IF(H837="IV",-0.2,IF(H837="IP",-0.1,IF(H837="IM",0.1,IF(H837="SC",0.2,IF(H837="IC (cerebral)",-0.3,0)))))</f>
        <v>79.9</v>
      </c>
      <c r="D837" s="33" t="n">
        <f aca="false">VALUE(MID(AJ837,1,FIND(" ",AJ837)))</f>
        <v>172</v>
      </c>
      <c r="E837" s="34" t="n">
        <f aca="false">IF(G837="LD50 (median)",1,IF(G837="LDLo (lowest)",0,IF(G837="LD",-1,"")))</f>
        <v>1</v>
      </c>
      <c r="F837" s="34" t="n">
        <f aca="false">IF(O837="🐀 Rat",1,IF(O837="🐭 Mouse",2,IF(O837="🐕 Dog",3,IF(O837="🐵 Monkey",5,IF(O837="🐈 Cat",4,IF(O837="🐇 Rabbit",6,IF(O837="🕊 Pigeon",7,IF(O837="🐹 Guinea Pig",8,IF(O837="🐔 Chicken",9,IF(O837="🐸 Frog",10,IF(O837="🍼 Mammal",10,0)))))))))))</f>
        <v>1</v>
      </c>
      <c r="G837" s="39" t="s">
        <v>47</v>
      </c>
      <c r="H837" s="39" t="s">
        <v>16</v>
      </c>
      <c r="I837" s="14" t="str">
        <f aca="false">IF(H837="IC",-0.3,"")</f>
        <v/>
      </c>
      <c r="J837" s="14" t="str">
        <f aca="false">IF(H837="IV",-0.2,"")</f>
        <v/>
      </c>
      <c r="K837" s="14" t="n">
        <f aca="false">IF(H837="IP",-0.1,"")</f>
        <v>-0.1</v>
      </c>
      <c r="L837" s="14" t="str">
        <f aca="false">IF(H837="IM",0.1,"")</f>
        <v/>
      </c>
      <c r="M837" s="14" t="str">
        <f aca="false">IF(H837="SC",0.2,"")</f>
        <v/>
      </c>
      <c r="N837" s="15" t="str">
        <f aca="false">IF(H837="???",0.2,"")</f>
        <v/>
      </c>
      <c r="O837" s="40" t="s">
        <v>26</v>
      </c>
      <c r="P837" s="17" t="str">
        <f aca="false">IF(SUM(Q837:AI837)&gt;0,"",IF(SUM(Q837:AI837)=0,IF(O837&gt;0,1,"")))</f>
        <v/>
      </c>
      <c r="Q837" s="16" t="str">
        <f aca="false">IF(O837="🐭 Mouse",2,"")</f>
        <v/>
      </c>
      <c r="R837" s="16" t="str">
        <f aca="false">IF(O837="🕊 Pigeon",7,"")</f>
        <v/>
      </c>
      <c r="S837" s="16" t="str">
        <f aca="false">IF(O837="🐇 Rabbit",6,"")</f>
        <v/>
      </c>
      <c r="T837" s="16" t="str">
        <f aca="false">IF(O837="🍼 Mammal",16,"")</f>
        <v/>
      </c>
      <c r="U837" s="16" t="n">
        <f aca="false">IF(O837="🐀 Rat",1,"")</f>
        <v>1</v>
      </c>
      <c r="V837" s="16" t="str">
        <f aca="false">IF(O837="🐕 Dog",3,"")</f>
        <v/>
      </c>
      <c r="W837" s="16" t="str">
        <f aca="false">IF(O837="🐹 Guinea Pig",8,"")</f>
        <v/>
      </c>
      <c r="X837" s="16" t="str">
        <f aca="false">IF(O837="🐔 Chicken",9,"")</f>
        <v/>
      </c>
      <c r="Y837" s="16" t="str">
        <f aca="false">IF(O837="🐵 Monkey",5,"")</f>
        <v/>
      </c>
      <c r="Z837" s="16" t="str">
        <f aca="false">IF(O837="🐸 Frog",10,"")</f>
        <v/>
      </c>
      <c r="AA837" s="16" t="str">
        <f aca="false">IF(O837="🐈 Cat",4,"")</f>
        <v/>
      </c>
      <c r="AB837" s="16" t="str">
        <f aca="false">IF(O837="Gecko",15,"")</f>
        <v/>
      </c>
      <c r="AC837" s="16" t="str">
        <f aca="false">IF(O837="Skink",14,"")</f>
        <v/>
      </c>
      <c r="AD837" s="16" t="str">
        <f aca="false">IF(O837="🐄 Cattle",17,"")</f>
        <v/>
      </c>
      <c r="AE837" s="16" t="str">
        <f aca="false">IF(O837="🐷 Pig",19,"")</f>
        <v/>
      </c>
      <c r="AF837" s="16" t="str">
        <f aca="false">IF(O837="Squirrel",11,"")</f>
        <v/>
      </c>
      <c r="AG837" s="16" t="str">
        <f aca="false">IF(O837="🐝 Honey Bee",20,"")</f>
        <v/>
      </c>
      <c r="AH837" s="16" t="str">
        <f aca="false">IF(O837="🦆 Duck",12,"")</f>
        <v/>
      </c>
      <c r="AI837" s="16" t="str">
        <f aca="false">IF(O837="🐦 Bird",13,"")</f>
        <v/>
      </c>
      <c r="AJ837" s="41" t="s">
        <v>869</v>
      </c>
      <c r="AK837" s="40" t="s">
        <v>870</v>
      </c>
      <c r="AL837" s="42" t="s">
        <v>50</v>
      </c>
      <c r="AM837" s="40" t="s">
        <v>51</v>
      </c>
      <c r="AN837" s="40" t="s">
        <v>871</v>
      </c>
    </row>
    <row r="838" customFormat="false" ht="15.75" hidden="false" customHeight="false" outlineLevel="0" collapsed="false">
      <c r="C838" s="32"/>
      <c r="D838" s="33"/>
      <c r="E838" s="34"/>
      <c r="F838" s="34"/>
      <c r="G838" s="0"/>
      <c r="H838" s="0"/>
      <c r="I838" s="14" t="str">
        <f aca="false">IF(H838="IC",-0.3,"")</f>
        <v/>
      </c>
      <c r="J838" s="14" t="str">
        <f aca="false">IF(H838="IV",-0.2,"")</f>
        <v/>
      </c>
      <c r="K838" s="14" t="str">
        <f aca="false">IF(H838="IP",-0.1,"")</f>
        <v/>
      </c>
      <c r="L838" s="14" t="str">
        <f aca="false">IF(H838="IM",0.1,"")</f>
        <v/>
      </c>
      <c r="M838" s="14" t="str">
        <f aca="false">IF(H838="SC",0.2,"")</f>
        <v/>
      </c>
      <c r="N838" s="15" t="str">
        <f aca="false">IF(H838="???",0.2,"")</f>
        <v/>
      </c>
      <c r="O838" s="0"/>
      <c r="P838" s="17" t="str">
        <f aca="false">IF(SUM(Q838:AI838)&gt;0,"",IF(SUM(Q838:AI838)=0,IF(O838&gt;0,1,"")))</f>
        <v/>
      </c>
      <c r="Q838" s="16" t="str">
        <f aca="false">IF(O838="🐭 Mouse",2,"")</f>
        <v/>
      </c>
      <c r="R838" s="16" t="str">
        <f aca="false">IF(O838="🕊 Pigeon",7,"")</f>
        <v/>
      </c>
      <c r="S838" s="16" t="str">
        <f aca="false">IF(O838="🐇 Rabbit",6,"")</f>
        <v/>
      </c>
      <c r="T838" s="16" t="str">
        <f aca="false">IF(O838="🍼 Mammal",16,"")</f>
        <v/>
      </c>
      <c r="U838" s="16" t="str">
        <f aca="false">IF(O838="🐀 Rat",1,"")</f>
        <v/>
      </c>
      <c r="V838" s="16" t="str">
        <f aca="false">IF(O838="🐕 Dog",3,"")</f>
        <v/>
      </c>
      <c r="W838" s="16" t="str">
        <f aca="false">IF(O838="🐹 Guinea Pig",8,"")</f>
        <v/>
      </c>
      <c r="X838" s="16" t="str">
        <f aca="false">IF(O838="🐔 Chicken",9,"")</f>
        <v/>
      </c>
      <c r="Y838" s="16" t="str">
        <f aca="false">IF(O838="🐵 Monkey",5,"")</f>
        <v/>
      </c>
      <c r="Z838" s="16" t="str">
        <f aca="false">IF(O838="🐸 Frog",10,"")</f>
        <v/>
      </c>
      <c r="AA838" s="16" t="str">
        <f aca="false">IF(O838="🐈 Cat",4,"")</f>
        <v/>
      </c>
      <c r="AB838" s="16" t="str">
        <f aca="false">IF(O838="Gecko",15,"")</f>
        <v/>
      </c>
      <c r="AC838" s="16" t="str">
        <f aca="false">IF(O838="Skink",14,"")</f>
        <v/>
      </c>
      <c r="AD838" s="16" t="str">
        <f aca="false">IF(O838="🐄 Cattle",17,"")</f>
        <v/>
      </c>
      <c r="AE838" s="16" t="str">
        <f aca="false">IF(O838="🐷 Pig",19,"")</f>
        <v/>
      </c>
      <c r="AF838" s="16" t="str">
        <f aca="false">IF(O838="Squirrel",11,"")</f>
        <v/>
      </c>
      <c r="AG838" s="16" t="str">
        <f aca="false">IF(O838="🐝 Honey Bee",20,"")</f>
        <v/>
      </c>
      <c r="AH838" s="16" t="str">
        <f aca="false">IF(O838="🦆 Duck",12,"")</f>
        <v/>
      </c>
      <c r="AI838" s="16" t="str">
        <f aca="false">IF(O838="🐦 Bird",13,"")</f>
        <v/>
      </c>
      <c r="AJ838" s="0"/>
      <c r="AK838" s="0"/>
      <c r="AL838" s="0"/>
      <c r="AM838" s="0"/>
      <c r="AN838" s="0"/>
    </row>
    <row r="839" customFormat="false" ht="45" hidden="false" customHeight="true" outlineLevel="0" collapsed="false">
      <c r="A839" s="38" t="s">
        <v>872</v>
      </c>
      <c r="B839" s="38" t="n">
        <v>81</v>
      </c>
      <c r="C839" s="32" t="n">
        <f aca="false">B839+IF(H839="IV",-0.2,IF(H839="IP",-0.1,IF(H839="IM",0.1,IF(H839="SC",0.2,IF(H839="IC (cerebral)",-0.3,0)))))</f>
        <v>80.8</v>
      </c>
      <c r="D839" s="33" t="n">
        <f aca="false">VALUE(MID(AJ839,1,FIND(" ",AJ839)))</f>
        <v>0.043</v>
      </c>
      <c r="E839" s="34" t="n">
        <f aca="false">IF(G839="LD50 (median)",1,IF(G839="LDLo (lowest)",0,IF(G839="LD",-1,"")))</f>
        <v>0</v>
      </c>
      <c r="F839" s="34" t="n">
        <f aca="false">IF(O839="🐀 Rat",1,IF(O839="🐭 Mouse",2,IF(O839="🐕 Dog",3,IF(O839="🐵 Monkey",5,IF(O839="🐈 Cat",4,IF(O839="🐇 Rabbit",6,IF(O839="🕊 Pigeon",7,IF(O839="🐹 Guinea Pig",8,IF(O839="🐔 Chicken",9,IF(O839="🐸 Frog",10,IF(O839="🍼 Mammal",10,0)))))))))))</f>
        <v>7</v>
      </c>
      <c r="G839" s="39" t="s">
        <v>53</v>
      </c>
      <c r="H839" s="39" t="s">
        <v>15</v>
      </c>
      <c r="I839" s="14" t="str">
        <f aca="false">IF(H839="IC",-0.3,"")</f>
        <v/>
      </c>
      <c r="J839" s="14" t="n">
        <f aca="false">IF(H839="IV",-0.2,"")</f>
        <v>-0.2</v>
      </c>
      <c r="K839" s="14" t="str">
        <f aca="false">IF(H839="IP",-0.1,"")</f>
        <v/>
      </c>
      <c r="L839" s="14" t="str">
        <f aca="false">IF(H839="IM",0.1,"")</f>
        <v/>
      </c>
      <c r="M839" s="14" t="str">
        <f aca="false">IF(H839="SC",0.2,"")</f>
        <v/>
      </c>
      <c r="N839" s="15" t="str">
        <f aca="false">IF(H839="???",0.2,"")</f>
        <v/>
      </c>
      <c r="O839" s="40" t="s">
        <v>23</v>
      </c>
      <c r="P839" s="17" t="str">
        <f aca="false">IF(SUM(Q839:AI839)&gt;0,"",IF(SUM(Q839:AI839)=0,IF(O839&gt;0,1,"")))</f>
        <v/>
      </c>
      <c r="Q839" s="16" t="str">
        <f aca="false">IF(O839="🐭 Mouse",2,"")</f>
        <v/>
      </c>
      <c r="R839" s="16" t="n">
        <f aca="false">IF(O839="🕊 Pigeon",7,"")</f>
        <v>7</v>
      </c>
      <c r="S839" s="16" t="str">
        <f aca="false">IF(O839="🐇 Rabbit",6,"")</f>
        <v/>
      </c>
      <c r="T839" s="16" t="str">
        <f aca="false">IF(O839="🍼 Mammal",16,"")</f>
        <v/>
      </c>
      <c r="U839" s="16" t="str">
        <f aca="false">IF(O839="🐀 Rat",1,"")</f>
        <v/>
      </c>
      <c r="V839" s="16" t="str">
        <f aca="false">IF(O839="🐕 Dog",3,"")</f>
        <v/>
      </c>
      <c r="W839" s="16" t="str">
        <f aca="false">IF(O839="🐹 Guinea Pig",8,"")</f>
        <v/>
      </c>
      <c r="X839" s="16" t="str">
        <f aca="false">IF(O839="🐔 Chicken",9,"")</f>
        <v/>
      </c>
      <c r="Y839" s="16" t="str">
        <f aca="false">IF(O839="🐵 Monkey",5,"")</f>
        <v/>
      </c>
      <c r="Z839" s="16" t="str">
        <f aca="false">IF(O839="🐸 Frog",10,"")</f>
        <v/>
      </c>
      <c r="AA839" s="16" t="str">
        <f aca="false">IF(O839="🐈 Cat",4,"")</f>
        <v/>
      </c>
      <c r="AB839" s="16" t="str">
        <f aca="false">IF(O839="Gecko",15,"")</f>
        <v/>
      </c>
      <c r="AC839" s="16" t="str">
        <f aca="false">IF(O839="Skink",14,"")</f>
        <v/>
      </c>
      <c r="AD839" s="16" t="str">
        <f aca="false">IF(O839="🐄 Cattle",17,"")</f>
        <v/>
      </c>
      <c r="AE839" s="16" t="str">
        <f aca="false">IF(O839="🐷 Pig",19,"")</f>
        <v/>
      </c>
      <c r="AF839" s="16" t="str">
        <f aca="false">IF(O839="Squirrel",11,"")</f>
        <v/>
      </c>
      <c r="AG839" s="16" t="str">
        <f aca="false">IF(O839="🐝 Honey Bee",20,"")</f>
        <v/>
      </c>
      <c r="AH839" s="16" t="str">
        <f aca="false">IF(O839="🦆 Duck",12,"")</f>
        <v/>
      </c>
      <c r="AI839" s="16" t="str">
        <f aca="false">IF(O839="🐦 Bird",13,"")</f>
        <v/>
      </c>
      <c r="AJ839" s="41" t="s">
        <v>873</v>
      </c>
      <c r="AK839" s="40" t="s">
        <v>164</v>
      </c>
      <c r="AL839" s="42" t="s">
        <v>50</v>
      </c>
      <c r="AM839" s="40" t="s">
        <v>51</v>
      </c>
      <c r="AN839" s="40"/>
    </row>
    <row r="840" customFormat="false" ht="15" hidden="false" customHeight="true" outlineLevel="0" collapsed="false">
      <c r="A840" s="38" t="s">
        <v>872</v>
      </c>
      <c r="B840" s="38" t="n">
        <v>81</v>
      </c>
      <c r="C840" s="32" t="n">
        <f aca="false">B840+IF(H840="IV",-0.2,IF(H840="IP",-0.1,IF(H840="IM",0.1,IF(H840="SC",0.2,IF(H840="IC (cerebral)",-0.3,0)))))</f>
        <v>80.9</v>
      </c>
      <c r="D840" s="33" t="n">
        <f aca="false">VALUE(MID(AJ840,1,FIND(" ",AJ840)))</f>
        <v>0.38</v>
      </c>
      <c r="E840" s="34" t="n">
        <f aca="false">IF(G840="LD50 (median)",1,IF(G840="LDLo (lowest)",0,IF(G840="LD",-1,"")))</f>
        <v>1</v>
      </c>
      <c r="F840" s="34" t="n">
        <f aca="false">IF(O840="🐀 Rat",1,IF(O840="🐭 Mouse",2,IF(O840="🐕 Dog",3,IF(O840="🐵 Monkey",5,IF(O840="🐈 Cat",4,IF(O840="🐇 Rabbit",6,IF(O840="🕊 Pigeon",7,IF(O840="🐹 Guinea Pig",8,IF(O840="🐔 Chicken",9,IF(O840="🐸 Frog",10,IF(O840="🍼 Mammal",10,0)))))))))))</f>
        <v>2</v>
      </c>
      <c r="G840" s="39" t="s">
        <v>47</v>
      </c>
      <c r="H840" s="39" t="s">
        <v>16</v>
      </c>
      <c r="I840" s="14" t="str">
        <f aca="false">IF(H840="IC",-0.3,"")</f>
        <v/>
      </c>
      <c r="J840" s="14" t="str">
        <f aca="false">IF(H840="IV",-0.2,"")</f>
        <v/>
      </c>
      <c r="K840" s="14" t="n">
        <f aca="false">IF(H840="IP",-0.1,"")</f>
        <v>-0.1</v>
      </c>
      <c r="L840" s="14" t="str">
        <f aca="false">IF(H840="IM",0.1,"")</f>
        <v/>
      </c>
      <c r="M840" s="14" t="str">
        <f aca="false">IF(H840="SC",0.2,"")</f>
        <v/>
      </c>
      <c r="N840" s="15" t="str">
        <f aca="false">IF(H840="???",0.2,"")</f>
        <v/>
      </c>
      <c r="O840" s="40" t="s">
        <v>22</v>
      </c>
      <c r="P840" s="17" t="str">
        <f aca="false">IF(SUM(Q840:AI840)&gt;0,"",IF(SUM(Q840:AI840)=0,IF(O840&gt;0,1,"")))</f>
        <v/>
      </c>
      <c r="Q840" s="16" t="n">
        <f aca="false">IF(O840="🐭 Mouse",2,"")</f>
        <v>2</v>
      </c>
      <c r="R840" s="16" t="str">
        <f aca="false">IF(O840="🕊 Pigeon",7,"")</f>
        <v/>
      </c>
      <c r="S840" s="16" t="str">
        <f aca="false">IF(O840="🐇 Rabbit",6,"")</f>
        <v/>
      </c>
      <c r="T840" s="16" t="str">
        <f aca="false">IF(O840="🍼 Mammal",16,"")</f>
        <v/>
      </c>
      <c r="U840" s="16" t="str">
        <f aca="false">IF(O840="🐀 Rat",1,"")</f>
        <v/>
      </c>
      <c r="V840" s="16" t="str">
        <f aca="false">IF(O840="🐕 Dog",3,"")</f>
        <v/>
      </c>
      <c r="W840" s="16" t="str">
        <f aca="false">IF(O840="🐹 Guinea Pig",8,"")</f>
        <v/>
      </c>
      <c r="X840" s="16" t="str">
        <f aca="false">IF(O840="🐔 Chicken",9,"")</f>
        <v/>
      </c>
      <c r="Y840" s="16" t="str">
        <f aca="false">IF(O840="🐵 Monkey",5,"")</f>
        <v/>
      </c>
      <c r="Z840" s="16" t="str">
        <f aca="false">IF(O840="🐸 Frog",10,"")</f>
        <v/>
      </c>
      <c r="AA840" s="16" t="str">
        <f aca="false">IF(O840="🐈 Cat",4,"")</f>
        <v/>
      </c>
      <c r="AB840" s="16" t="str">
        <f aca="false">IF(O840="Gecko",15,"")</f>
        <v/>
      </c>
      <c r="AC840" s="16" t="str">
        <f aca="false">IF(O840="Skink",14,"")</f>
        <v/>
      </c>
      <c r="AD840" s="16" t="str">
        <f aca="false">IF(O840="🐄 Cattle",17,"")</f>
        <v/>
      </c>
      <c r="AE840" s="16" t="str">
        <f aca="false">IF(O840="🐷 Pig",19,"")</f>
        <v/>
      </c>
      <c r="AF840" s="16" t="str">
        <f aca="false">IF(O840="Squirrel",11,"")</f>
        <v/>
      </c>
      <c r="AG840" s="16" t="str">
        <f aca="false">IF(O840="🐝 Honey Bee",20,"")</f>
        <v/>
      </c>
      <c r="AH840" s="16" t="str">
        <f aca="false">IF(O840="🦆 Duck",12,"")</f>
        <v/>
      </c>
      <c r="AI840" s="16" t="str">
        <f aca="false">IF(O840="🐦 Bird",13,"")</f>
        <v/>
      </c>
      <c r="AJ840" s="41" t="s">
        <v>689</v>
      </c>
      <c r="AK840" s="40" t="s">
        <v>874</v>
      </c>
      <c r="AL840" s="42" t="s">
        <v>50</v>
      </c>
      <c r="AM840" s="40" t="s">
        <v>51</v>
      </c>
      <c r="AN840" s="40"/>
    </row>
    <row r="841" customFormat="false" ht="15" hidden="false" customHeight="true" outlineLevel="0" collapsed="false">
      <c r="A841" s="38" t="s">
        <v>872</v>
      </c>
      <c r="B841" s="38" t="n">
        <v>81</v>
      </c>
      <c r="C841" s="32" t="n">
        <f aca="false">B841+IF(H841="IV",-0.2,IF(H841="IP",-0.1,IF(H841="IM",0.1,IF(H841="SC",0.2,IF(H841="IC (cerebral)",-0.3,0)))))</f>
        <v>80.8</v>
      </c>
      <c r="D841" s="33" t="n">
        <f aca="false">VALUE(MID(AJ841,1,FIND(" ",AJ841)))</f>
        <v>1.01</v>
      </c>
      <c r="E841" s="34" t="n">
        <f aca="false">IF(G841="LD50 (median)",1,IF(G841="LDLo (lowest)",0,IF(G841="LD",-1,"")))</f>
        <v>1</v>
      </c>
      <c r="F841" s="34" t="n">
        <f aca="false">IF(O841="🐀 Rat",1,IF(O841="🐭 Mouse",2,IF(O841="🐕 Dog",3,IF(O841="🐵 Monkey",5,IF(O841="🐈 Cat",4,IF(O841="🐇 Rabbit",6,IF(O841="🕊 Pigeon",7,IF(O841="🐹 Guinea Pig",8,IF(O841="🐔 Chicken",9,IF(O841="🐸 Frog",10,IF(O841="🍼 Mammal",10,0)))))))))))</f>
        <v>2</v>
      </c>
      <c r="G841" s="39" t="s">
        <v>47</v>
      </c>
      <c r="H841" s="39" t="s">
        <v>15</v>
      </c>
      <c r="I841" s="14" t="str">
        <f aca="false">IF(H841="IC",-0.3,"")</f>
        <v/>
      </c>
      <c r="J841" s="14" t="n">
        <f aca="false">IF(H841="IV",-0.2,"")</f>
        <v>-0.2</v>
      </c>
      <c r="K841" s="14" t="str">
        <f aca="false">IF(H841="IP",-0.1,"")</f>
        <v/>
      </c>
      <c r="L841" s="14" t="str">
        <f aca="false">IF(H841="IM",0.1,"")</f>
        <v/>
      </c>
      <c r="M841" s="14" t="str">
        <f aca="false">IF(H841="SC",0.2,"")</f>
        <v/>
      </c>
      <c r="N841" s="15" t="str">
        <f aca="false">IF(H841="???",0.2,"")</f>
        <v/>
      </c>
      <c r="O841" s="40" t="s">
        <v>22</v>
      </c>
      <c r="P841" s="17" t="str">
        <f aca="false">IF(SUM(Q841:AI841)&gt;0,"",IF(SUM(Q841:AI841)=0,IF(O841&gt;0,1,"")))</f>
        <v/>
      </c>
      <c r="Q841" s="16" t="n">
        <f aca="false">IF(O841="🐭 Mouse",2,"")</f>
        <v>2</v>
      </c>
      <c r="R841" s="16" t="str">
        <f aca="false">IF(O841="🕊 Pigeon",7,"")</f>
        <v/>
      </c>
      <c r="S841" s="16" t="str">
        <f aca="false">IF(O841="🐇 Rabbit",6,"")</f>
        <v/>
      </c>
      <c r="T841" s="16" t="str">
        <f aca="false">IF(O841="🍼 Mammal",16,"")</f>
        <v/>
      </c>
      <c r="U841" s="16" t="str">
        <f aca="false">IF(O841="🐀 Rat",1,"")</f>
        <v/>
      </c>
      <c r="V841" s="16" t="str">
        <f aca="false">IF(O841="🐕 Dog",3,"")</f>
        <v/>
      </c>
      <c r="W841" s="16" t="str">
        <f aca="false">IF(O841="🐹 Guinea Pig",8,"")</f>
        <v/>
      </c>
      <c r="X841" s="16" t="str">
        <f aca="false">IF(O841="🐔 Chicken",9,"")</f>
        <v/>
      </c>
      <c r="Y841" s="16" t="str">
        <f aca="false">IF(O841="🐵 Monkey",5,"")</f>
        <v/>
      </c>
      <c r="Z841" s="16" t="str">
        <f aca="false">IF(O841="🐸 Frog",10,"")</f>
        <v/>
      </c>
      <c r="AA841" s="16" t="str">
        <f aca="false">IF(O841="🐈 Cat",4,"")</f>
        <v/>
      </c>
      <c r="AB841" s="16" t="str">
        <f aca="false">IF(O841="Gecko",15,"")</f>
        <v/>
      </c>
      <c r="AC841" s="16" t="str">
        <f aca="false">IF(O841="Skink",14,"")</f>
        <v/>
      </c>
      <c r="AD841" s="16" t="str">
        <f aca="false">IF(O841="🐄 Cattle",17,"")</f>
        <v/>
      </c>
      <c r="AE841" s="16" t="str">
        <f aca="false">IF(O841="🐷 Pig",19,"")</f>
        <v/>
      </c>
      <c r="AF841" s="16" t="str">
        <f aca="false">IF(O841="Squirrel",11,"")</f>
        <v/>
      </c>
      <c r="AG841" s="16" t="str">
        <f aca="false">IF(O841="🐝 Honey Bee",20,"")</f>
        <v/>
      </c>
      <c r="AH841" s="16" t="str">
        <f aca="false">IF(O841="🦆 Duck",12,"")</f>
        <v/>
      </c>
      <c r="AI841" s="16" t="str">
        <f aca="false">IF(O841="🐦 Bird",13,"")</f>
        <v/>
      </c>
      <c r="AJ841" s="41" t="s">
        <v>875</v>
      </c>
      <c r="AK841" s="40" t="s">
        <v>455</v>
      </c>
      <c r="AL841" s="42" t="s">
        <v>50</v>
      </c>
      <c r="AM841" s="40" t="s">
        <v>51</v>
      </c>
      <c r="AN841" s="40"/>
    </row>
    <row r="842" customFormat="false" ht="45" hidden="false" customHeight="true" outlineLevel="0" collapsed="false">
      <c r="A842" s="38" t="s">
        <v>876</v>
      </c>
      <c r="B842" s="38" t="n">
        <v>81</v>
      </c>
      <c r="C842" s="32" t="n">
        <f aca="false">B842+IF(H842="IV",-0.2,IF(H842="IP",-0.1,IF(H842="IM",0.1,IF(H842="SC",0.2,IF(H842="IC (cerebral)",-0.3,0)))))</f>
        <v>80.8</v>
      </c>
      <c r="D842" s="33" t="n">
        <f aca="false">VALUE(MID(AJ842,1,FIND(" ",AJ842)))</f>
        <v>1.1</v>
      </c>
      <c r="E842" s="34" t="n">
        <f aca="false">IF(G842="LD50 (median)",1,IF(G842="LDLo (lowest)",0,IF(G842="LD",-1,"")))</f>
        <v>1</v>
      </c>
      <c r="F842" s="34" t="n">
        <f aca="false">IF(O842="🐀 Rat",1,IF(O842="🐭 Mouse",2,IF(O842="🐕 Dog",3,IF(O842="🐵 Monkey",5,IF(O842="🐈 Cat",4,IF(O842="🐇 Rabbit",6,IF(O842="🕊 Pigeon",7,IF(O842="🐹 Guinea Pig",8,IF(O842="🐔 Chicken",9,IF(O842="🐸 Frog",10,IF(O842="🍼 Mammal",10,0)))))))))))</f>
        <v>2</v>
      </c>
      <c r="G842" s="39" t="s">
        <v>47</v>
      </c>
      <c r="H842" s="39" t="s">
        <v>15</v>
      </c>
      <c r="I842" s="14" t="str">
        <f aca="false">IF(H842="IC",-0.3,"")</f>
        <v/>
      </c>
      <c r="J842" s="14" t="n">
        <f aca="false">IF(H842="IV",-0.2,"")</f>
        <v>-0.2</v>
      </c>
      <c r="K842" s="14" t="str">
        <f aca="false">IF(H842="IP",-0.1,"")</f>
        <v/>
      </c>
      <c r="L842" s="14" t="str">
        <f aca="false">IF(H842="IM",0.1,"")</f>
        <v/>
      </c>
      <c r="M842" s="14" t="str">
        <f aca="false">IF(H842="SC",0.2,"")</f>
        <v/>
      </c>
      <c r="N842" s="15" t="str">
        <f aca="false">IF(H842="???",0.2,"")</f>
        <v/>
      </c>
      <c r="O842" s="40" t="s">
        <v>22</v>
      </c>
      <c r="P842" s="17" t="str">
        <f aca="false">IF(SUM(Q842:AI842)&gt;0,"",IF(SUM(Q842:AI842)=0,IF(O842&gt;0,1,"")))</f>
        <v/>
      </c>
      <c r="Q842" s="16" t="n">
        <f aca="false">IF(O842="🐭 Mouse",2,"")</f>
        <v>2</v>
      </c>
      <c r="R842" s="16" t="str">
        <f aca="false">IF(O842="🕊 Pigeon",7,"")</f>
        <v/>
      </c>
      <c r="S842" s="16" t="str">
        <f aca="false">IF(O842="🐇 Rabbit",6,"")</f>
        <v/>
      </c>
      <c r="T842" s="16" t="str">
        <f aca="false">IF(O842="🍼 Mammal",16,"")</f>
        <v/>
      </c>
      <c r="U842" s="16" t="str">
        <f aca="false">IF(O842="🐀 Rat",1,"")</f>
        <v/>
      </c>
      <c r="V842" s="16" t="str">
        <f aca="false">IF(O842="🐕 Dog",3,"")</f>
        <v/>
      </c>
      <c r="W842" s="16" t="str">
        <f aca="false">IF(O842="🐹 Guinea Pig",8,"")</f>
        <v/>
      </c>
      <c r="X842" s="16" t="str">
        <f aca="false">IF(O842="🐔 Chicken",9,"")</f>
        <v/>
      </c>
      <c r="Y842" s="16" t="str">
        <f aca="false">IF(O842="🐵 Monkey",5,"")</f>
        <v/>
      </c>
      <c r="Z842" s="16" t="str">
        <f aca="false">IF(O842="🐸 Frog",10,"")</f>
        <v/>
      </c>
      <c r="AA842" s="16" t="str">
        <f aca="false">IF(O842="🐈 Cat",4,"")</f>
        <v/>
      </c>
      <c r="AB842" s="16" t="str">
        <f aca="false">IF(O842="Gecko",15,"")</f>
        <v/>
      </c>
      <c r="AC842" s="16" t="str">
        <f aca="false">IF(O842="Skink",14,"")</f>
        <v/>
      </c>
      <c r="AD842" s="16" t="str">
        <f aca="false">IF(O842="🐄 Cattle",17,"")</f>
        <v/>
      </c>
      <c r="AE842" s="16" t="str">
        <f aca="false">IF(O842="🐷 Pig",19,"")</f>
        <v/>
      </c>
      <c r="AF842" s="16" t="str">
        <f aca="false">IF(O842="Squirrel",11,"")</f>
        <v/>
      </c>
      <c r="AG842" s="16" t="str">
        <f aca="false">IF(O842="🐝 Honey Bee",20,"")</f>
        <v/>
      </c>
      <c r="AH842" s="16" t="str">
        <f aca="false">IF(O842="🦆 Duck",12,"")</f>
        <v/>
      </c>
      <c r="AI842" s="16" t="str">
        <f aca="false">IF(O842="🐦 Bird",13,"")</f>
        <v/>
      </c>
      <c r="AJ842" s="41" t="s">
        <v>350</v>
      </c>
      <c r="AK842" s="40" t="s">
        <v>260</v>
      </c>
      <c r="AL842" s="42" t="s">
        <v>50</v>
      </c>
      <c r="AM842" s="40" t="s">
        <v>51</v>
      </c>
      <c r="AN842" s="40"/>
    </row>
    <row r="843" customFormat="false" ht="30" hidden="false" customHeight="true" outlineLevel="0" collapsed="false">
      <c r="A843" s="38" t="s">
        <v>872</v>
      </c>
      <c r="B843" s="38" t="n">
        <v>81</v>
      </c>
      <c r="C843" s="32" t="n">
        <f aca="false">B843+IF(H843="IV",-0.2,IF(H843="IP",-0.1,IF(H843="IM",0.1,IF(H843="SC",0.2,IF(H843="IC (cerebral)",-0.3,0)))))</f>
        <v>80.8</v>
      </c>
      <c r="D843" s="33" t="n">
        <f aca="false">VALUE(MID(AJ843,1,FIND(" ",AJ843)))</f>
        <v>1.25</v>
      </c>
      <c r="E843" s="34" t="n">
        <f aca="false">IF(G843="LD50 (median)",1,IF(G843="LDLo (lowest)",0,IF(G843="LD",-1,"")))</f>
        <v>1</v>
      </c>
      <c r="F843" s="34" t="n">
        <f aca="false">IF(O843="🐀 Rat",1,IF(O843="🐭 Mouse",2,IF(O843="🐕 Dog",3,IF(O843="🐵 Monkey",5,IF(O843="🐈 Cat",4,IF(O843="🐇 Rabbit",6,IF(O843="🕊 Pigeon",7,IF(O843="🐹 Guinea Pig",8,IF(O843="🐔 Chicken",9,IF(O843="🐸 Frog",10,IF(O843="🍼 Mammal",10,0)))))))))))</f>
        <v>2</v>
      </c>
      <c r="G843" s="39" t="s">
        <v>47</v>
      </c>
      <c r="H843" s="39" t="s">
        <v>15</v>
      </c>
      <c r="I843" s="14" t="str">
        <f aca="false">IF(H843="IC",-0.3,"")</f>
        <v/>
      </c>
      <c r="J843" s="14" t="n">
        <f aca="false">IF(H843="IV",-0.2,"")</f>
        <v>-0.2</v>
      </c>
      <c r="K843" s="14" t="str">
        <f aca="false">IF(H843="IP",-0.1,"")</f>
        <v/>
      </c>
      <c r="L843" s="14" t="str">
        <f aca="false">IF(H843="IM",0.1,"")</f>
        <v/>
      </c>
      <c r="M843" s="14" t="str">
        <f aca="false">IF(H843="SC",0.2,"")</f>
        <v/>
      </c>
      <c r="N843" s="15" t="str">
        <f aca="false">IF(H843="???",0.2,"")</f>
        <v/>
      </c>
      <c r="O843" s="40" t="s">
        <v>22</v>
      </c>
      <c r="P843" s="17" t="str">
        <f aca="false">IF(SUM(Q843:AI843)&gt;0,"",IF(SUM(Q843:AI843)=0,IF(O843&gt;0,1,"")))</f>
        <v/>
      </c>
      <c r="Q843" s="16" t="n">
        <f aca="false">IF(O843="🐭 Mouse",2,"")</f>
        <v>2</v>
      </c>
      <c r="R843" s="16" t="str">
        <f aca="false">IF(O843="🕊 Pigeon",7,"")</f>
        <v/>
      </c>
      <c r="S843" s="16" t="str">
        <f aca="false">IF(O843="🐇 Rabbit",6,"")</f>
        <v/>
      </c>
      <c r="T843" s="16" t="str">
        <f aca="false">IF(O843="🍼 Mammal",16,"")</f>
        <v/>
      </c>
      <c r="U843" s="16" t="str">
        <f aca="false">IF(O843="🐀 Rat",1,"")</f>
        <v/>
      </c>
      <c r="V843" s="16" t="str">
        <f aca="false">IF(O843="🐕 Dog",3,"")</f>
        <v/>
      </c>
      <c r="W843" s="16" t="str">
        <f aca="false">IF(O843="🐹 Guinea Pig",8,"")</f>
        <v/>
      </c>
      <c r="X843" s="16" t="str">
        <f aca="false">IF(O843="🐔 Chicken",9,"")</f>
        <v/>
      </c>
      <c r="Y843" s="16" t="str">
        <f aca="false">IF(O843="🐵 Monkey",5,"")</f>
        <v/>
      </c>
      <c r="Z843" s="16" t="str">
        <f aca="false">IF(O843="🐸 Frog",10,"")</f>
        <v/>
      </c>
      <c r="AA843" s="16" t="str">
        <f aca="false">IF(O843="🐈 Cat",4,"")</f>
        <v/>
      </c>
      <c r="AB843" s="16" t="str">
        <f aca="false">IF(O843="Gecko",15,"")</f>
        <v/>
      </c>
      <c r="AC843" s="16" t="str">
        <f aca="false">IF(O843="Skink",14,"")</f>
        <v/>
      </c>
      <c r="AD843" s="16" t="str">
        <f aca="false">IF(O843="🐄 Cattle",17,"")</f>
        <v/>
      </c>
      <c r="AE843" s="16" t="str">
        <f aca="false">IF(O843="🐷 Pig",19,"")</f>
        <v/>
      </c>
      <c r="AF843" s="16" t="str">
        <f aca="false">IF(O843="Squirrel",11,"")</f>
        <v/>
      </c>
      <c r="AG843" s="16" t="str">
        <f aca="false">IF(O843="🐝 Honey Bee",20,"")</f>
        <v/>
      </c>
      <c r="AH843" s="16" t="str">
        <f aca="false">IF(O843="🦆 Duck",12,"")</f>
        <v/>
      </c>
      <c r="AI843" s="16" t="str">
        <f aca="false">IF(O843="🐦 Bird",13,"")</f>
        <v/>
      </c>
      <c r="AJ843" s="41" t="s">
        <v>148</v>
      </c>
      <c r="AK843" s="40"/>
      <c r="AL843" s="42" t="s">
        <v>76</v>
      </c>
      <c r="AM843" s="40" t="s">
        <v>59</v>
      </c>
      <c r="AN843" s="40" t="s">
        <v>877</v>
      </c>
    </row>
    <row r="844" customFormat="false" ht="30" hidden="false" customHeight="true" outlineLevel="0" collapsed="false">
      <c r="A844" s="38" t="s">
        <v>872</v>
      </c>
      <c r="B844" s="38" t="n">
        <v>81</v>
      </c>
      <c r="C844" s="32" t="n">
        <f aca="false">B844+IF(H844="IV",-0.2,IF(H844="IP",-0.1,IF(H844="IM",0.1,IF(H844="SC",0.2,IF(H844="IC (cerebral)",-0.3,0)))))</f>
        <v>80.8</v>
      </c>
      <c r="D844" s="33" t="n">
        <f aca="false">VALUE(MID(AJ844,1,FIND(" ",AJ844)))</f>
        <v>1.315</v>
      </c>
      <c r="E844" s="34" t="n">
        <f aca="false">IF(G844="LD50 (median)",1,IF(G844="LDLo (lowest)",0,IF(G844="LD",-1,"")))</f>
        <v>1</v>
      </c>
      <c r="F844" s="34" t="n">
        <f aca="false">IF(O844="🐀 Rat",1,IF(O844="🐭 Mouse",2,IF(O844="🐕 Dog",3,IF(O844="🐵 Monkey",5,IF(O844="🐈 Cat",4,IF(O844="🐇 Rabbit",6,IF(O844="🕊 Pigeon",7,IF(O844="🐹 Guinea Pig",8,IF(O844="🐔 Chicken",9,IF(O844="🐸 Frog",10,IF(O844="🍼 Mammal",10,0)))))))))))</f>
        <v>2</v>
      </c>
      <c r="G844" s="39" t="s">
        <v>47</v>
      </c>
      <c r="H844" s="39" t="s">
        <v>15</v>
      </c>
      <c r="I844" s="14" t="str">
        <f aca="false">IF(H844="IC",-0.3,"")</f>
        <v/>
      </c>
      <c r="J844" s="14" t="n">
        <f aca="false">IF(H844="IV",-0.2,"")</f>
        <v>-0.2</v>
      </c>
      <c r="K844" s="14" t="str">
        <f aca="false">IF(H844="IP",-0.1,"")</f>
        <v/>
      </c>
      <c r="L844" s="14" t="str">
        <f aca="false">IF(H844="IM",0.1,"")</f>
        <v/>
      </c>
      <c r="M844" s="14" t="str">
        <f aca="false">IF(H844="SC",0.2,"")</f>
        <v/>
      </c>
      <c r="N844" s="15" t="str">
        <f aca="false">IF(H844="???",0.2,"")</f>
        <v/>
      </c>
      <c r="O844" s="40" t="s">
        <v>22</v>
      </c>
      <c r="P844" s="17" t="str">
        <f aca="false">IF(SUM(Q844:AI844)&gt;0,"",IF(SUM(Q844:AI844)=0,IF(O844&gt;0,1,"")))</f>
        <v/>
      </c>
      <c r="Q844" s="16" t="n">
        <f aca="false">IF(O844="🐭 Mouse",2,"")</f>
        <v>2</v>
      </c>
      <c r="R844" s="16" t="str">
        <f aca="false">IF(O844="🕊 Pigeon",7,"")</f>
        <v/>
      </c>
      <c r="S844" s="16" t="str">
        <f aca="false">IF(O844="🐇 Rabbit",6,"")</f>
        <v/>
      </c>
      <c r="T844" s="16" t="str">
        <f aca="false">IF(O844="🍼 Mammal",16,"")</f>
        <v/>
      </c>
      <c r="U844" s="16" t="str">
        <f aca="false">IF(O844="🐀 Rat",1,"")</f>
        <v/>
      </c>
      <c r="V844" s="16" t="str">
        <f aca="false">IF(O844="🐕 Dog",3,"")</f>
        <v/>
      </c>
      <c r="W844" s="16" t="str">
        <f aca="false">IF(O844="🐹 Guinea Pig",8,"")</f>
        <v/>
      </c>
      <c r="X844" s="16" t="str">
        <f aca="false">IF(O844="🐔 Chicken",9,"")</f>
        <v/>
      </c>
      <c r="Y844" s="16" t="str">
        <f aca="false">IF(O844="🐵 Monkey",5,"")</f>
        <v/>
      </c>
      <c r="Z844" s="16" t="str">
        <f aca="false">IF(O844="🐸 Frog",10,"")</f>
        <v/>
      </c>
      <c r="AA844" s="16" t="str">
        <f aca="false">IF(O844="🐈 Cat",4,"")</f>
        <v/>
      </c>
      <c r="AB844" s="16" t="str">
        <f aca="false">IF(O844="Gecko",15,"")</f>
        <v/>
      </c>
      <c r="AC844" s="16" t="str">
        <f aca="false">IF(O844="Skink",14,"")</f>
        <v/>
      </c>
      <c r="AD844" s="16" t="str">
        <f aca="false">IF(O844="🐄 Cattle",17,"")</f>
        <v/>
      </c>
      <c r="AE844" s="16" t="str">
        <f aca="false">IF(O844="🐷 Pig",19,"")</f>
        <v/>
      </c>
      <c r="AF844" s="16" t="str">
        <f aca="false">IF(O844="Squirrel",11,"")</f>
        <v/>
      </c>
      <c r="AG844" s="16" t="str">
        <f aca="false">IF(O844="🐝 Honey Bee",20,"")</f>
        <v/>
      </c>
      <c r="AH844" s="16" t="str">
        <f aca="false">IF(O844="🦆 Duck",12,"")</f>
        <v/>
      </c>
      <c r="AI844" s="16" t="str">
        <f aca="false">IF(O844="🐦 Bird",13,"")</f>
        <v/>
      </c>
      <c r="AJ844" s="41" t="s">
        <v>878</v>
      </c>
      <c r="AK844" s="40"/>
      <c r="AL844" s="42" t="s">
        <v>76</v>
      </c>
      <c r="AM844" s="40" t="s">
        <v>59</v>
      </c>
      <c r="AN844" s="40" t="s">
        <v>877</v>
      </c>
    </row>
    <row r="845" customFormat="false" ht="30" hidden="false" customHeight="true" outlineLevel="0" collapsed="false">
      <c r="A845" s="38" t="s">
        <v>872</v>
      </c>
      <c r="B845" s="38" t="n">
        <v>81</v>
      </c>
      <c r="C845" s="32" t="n">
        <f aca="false">B845+IF(H845="IV",-0.2,IF(H845="IP",-0.1,IF(H845="IM",0.1,IF(H845="SC",0.2,IF(H845="IC (cerebral)",-0.3,0)))))</f>
        <v>80.8</v>
      </c>
      <c r="D845" s="33" t="n">
        <f aca="false">VALUE(MID(AJ845,1,FIND(" ",AJ845)))</f>
        <v>1.61</v>
      </c>
      <c r="E845" s="34" t="n">
        <f aca="false">IF(G845="LD50 (median)",1,IF(G845="LDLo (lowest)",0,IF(G845="LD",-1,"")))</f>
        <v>1</v>
      </c>
      <c r="F845" s="34" t="n">
        <f aca="false">IF(O845="🐀 Rat",1,IF(O845="🐭 Mouse",2,IF(O845="🐕 Dog",3,IF(O845="🐵 Monkey",5,IF(O845="🐈 Cat",4,IF(O845="🐇 Rabbit",6,IF(O845="🕊 Pigeon",7,IF(O845="🐹 Guinea Pig",8,IF(O845="🐔 Chicken",9,IF(O845="🐸 Frog",10,IF(O845="🍼 Mammal",10,0)))))))))))</f>
        <v>10</v>
      </c>
      <c r="G845" s="39" t="s">
        <v>47</v>
      </c>
      <c r="H845" s="39" t="s">
        <v>15</v>
      </c>
      <c r="I845" s="14" t="str">
        <f aca="false">IF(H845="IC",-0.3,"")</f>
        <v/>
      </c>
      <c r="J845" s="14" t="n">
        <f aca="false">IF(H845="IV",-0.2,"")</f>
        <v>-0.2</v>
      </c>
      <c r="K845" s="14" t="str">
        <f aca="false">IF(H845="IP",-0.1,"")</f>
        <v/>
      </c>
      <c r="L845" s="14" t="str">
        <f aca="false">IF(H845="IM",0.1,"")</f>
        <v/>
      </c>
      <c r="M845" s="14" t="str">
        <f aca="false">IF(H845="SC",0.2,"")</f>
        <v/>
      </c>
      <c r="N845" s="15" t="str">
        <f aca="false">IF(H845="???",0.2,"")</f>
        <v/>
      </c>
      <c r="O845" s="40" t="s">
        <v>25</v>
      </c>
      <c r="P845" s="17" t="str">
        <f aca="false">IF(SUM(Q845:AI845)&gt;0,"",IF(SUM(Q845:AI845)=0,IF(O845&gt;0,1,"")))</f>
        <v/>
      </c>
      <c r="Q845" s="16" t="str">
        <f aca="false">IF(O845="🐭 Mouse",2,"")</f>
        <v/>
      </c>
      <c r="R845" s="16" t="str">
        <f aca="false">IF(O845="🕊 Pigeon",7,"")</f>
        <v/>
      </c>
      <c r="S845" s="16" t="str">
        <f aca="false">IF(O845="🐇 Rabbit",6,"")</f>
        <v/>
      </c>
      <c r="T845" s="16" t="n">
        <f aca="false">IF(O845="🍼 Mammal",16,"")</f>
        <v>16</v>
      </c>
      <c r="U845" s="16" t="str">
        <f aca="false">IF(O845="🐀 Rat",1,"")</f>
        <v/>
      </c>
      <c r="V845" s="16" t="str">
        <f aca="false">IF(O845="🐕 Dog",3,"")</f>
        <v/>
      </c>
      <c r="W845" s="16" t="str">
        <f aca="false">IF(O845="🐹 Guinea Pig",8,"")</f>
        <v/>
      </c>
      <c r="X845" s="16" t="str">
        <f aca="false">IF(O845="🐔 Chicken",9,"")</f>
        <v/>
      </c>
      <c r="Y845" s="16" t="str">
        <f aca="false">IF(O845="🐵 Monkey",5,"")</f>
        <v/>
      </c>
      <c r="Z845" s="16" t="str">
        <f aca="false">IF(O845="🐸 Frog",10,"")</f>
        <v/>
      </c>
      <c r="AA845" s="16" t="str">
        <f aca="false">IF(O845="🐈 Cat",4,"")</f>
        <v/>
      </c>
      <c r="AB845" s="16" t="str">
        <f aca="false">IF(O845="Gecko",15,"")</f>
        <v/>
      </c>
      <c r="AC845" s="16" t="str">
        <f aca="false">IF(O845="Skink",14,"")</f>
        <v/>
      </c>
      <c r="AD845" s="16" t="str">
        <f aca="false">IF(O845="🐄 Cattle",17,"")</f>
        <v/>
      </c>
      <c r="AE845" s="16" t="str">
        <f aca="false">IF(O845="🐷 Pig",19,"")</f>
        <v/>
      </c>
      <c r="AF845" s="16" t="str">
        <f aca="false">IF(O845="Squirrel",11,"")</f>
        <v/>
      </c>
      <c r="AG845" s="16" t="str">
        <f aca="false">IF(O845="🐝 Honey Bee",20,"")</f>
        <v/>
      </c>
      <c r="AH845" s="16" t="str">
        <f aca="false">IF(O845="🦆 Duck",12,"")</f>
        <v/>
      </c>
      <c r="AI845" s="16" t="str">
        <f aca="false">IF(O845="🐦 Bird",13,"")</f>
        <v/>
      </c>
      <c r="AJ845" s="41" t="s">
        <v>879</v>
      </c>
      <c r="AK845" s="40" t="s">
        <v>79</v>
      </c>
      <c r="AL845" s="42" t="s">
        <v>50</v>
      </c>
      <c r="AM845" s="40" t="s">
        <v>51</v>
      </c>
      <c r="AN845" s="40"/>
    </row>
    <row r="846" customFormat="false" ht="30" hidden="false" customHeight="true" outlineLevel="0" collapsed="false">
      <c r="A846" s="38" t="s">
        <v>880</v>
      </c>
      <c r="B846" s="38" t="n">
        <v>81</v>
      </c>
      <c r="C846" s="32" t="n">
        <f aca="false">B846+IF(H846="IV",-0.2,IF(H846="IP",-0.1,IF(H846="IM",0.1,IF(H846="SC",0.2,IF(H846="IC (cerebral)",-0.3,0)))))</f>
        <v>80.9</v>
      </c>
      <c r="D846" s="33" t="n">
        <f aca="false">VALUE(MID(AJ846,1,FIND(" ",AJ846)))</f>
        <v>2.2</v>
      </c>
      <c r="E846" s="34" t="n">
        <f aca="false">IF(G846="LD50 (median)",1,IF(G846="LDLo (lowest)",0,IF(G846="LD",-1,"")))</f>
        <v>1</v>
      </c>
      <c r="F846" s="34" t="n">
        <f aca="false">IF(O846="🐀 Rat",1,IF(O846="🐭 Mouse",2,IF(O846="🐕 Dog",3,IF(O846="🐵 Monkey",5,IF(O846="🐈 Cat",4,IF(O846="🐇 Rabbit",6,IF(O846="🕊 Pigeon",7,IF(O846="🐹 Guinea Pig",8,IF(O846="🐔 Chicken",9,IF(O846="🐸 Frog",10,IF(O846="🍼 Mammal",10,0)))))))))))</f>
        <v>2</v>
      </c>
      <c r="G846" s="39" t="s">
        <v>47</v>
      </c>
      <c r="H846" s="39" t="s">
        <v>16</v>
      </c>
      <c r="I846" s="14" t="str">
        <f aca="false">IF(H846="IC",-0.3,"")</f>
        <v/>
      </c>
      <c r="J846" s="14" t="str">
        <f aca="false">IF(H846="IV",-0.2,"")</f>
        <v/>
      </c>
      <c r="K846" s="14" t="n">
        <f aca="false">IF(H846="IP",-0.1,"")</f>
        <v>-0.1</v>
      </c>
      <c r="L846" s="14" t="str">
        <f aca="false">IF(H846="IM",0.1,"")</f>
        <v/>
      </c>
      <c r="M846" s="14" t="str">
        <f aca="false">IF(H846="SC",0.2,"")</f>
        <v/>
      </c>
      <c r="N846" s="15" t="str">
        <f aca="false">IF(H846="???",0.2,"")</f>
        <v/>
      </c>
      <c r="O846" s="40" t="s">
        <v>22</v>
      </c>
      <c r="P846" s="17" t="str">
        <f aca="false">IF(SUM(Q846:AI846)&gt;0,"",IF(SUM(Q846:AI846)=0,IF(O846&gt;0,1,"")))</f>
        <v/>
      </c>
      <c r="Q846" s="16" t="n">
        <f aca="false">IF(O846="🐭 Mouse",2,"")</f>
        <v>2</v>
      </c>
      <c r="R846" s="16" t="str">
        <f aca="false">IF(O846="🕊 Pigeon",7,"")</f>
        <v/>
      </c>
      <c r="S846" s="16" t="str">
        <f aca="false">IF(O846="🐇 Rabbit",6,"")</f>
        <v/>
      </c>
      <c r="T846" s="16" t="str">
        <f aca="false">IF(O846="🍼 Mammal",16,"")</f>
        <v/>
      </c>
      <c r="U846" s="16" t="str">
        <f aca="false">IF(O846="🐀 Rat",1,"")</f>
        <v/>
      </c>
      <c r="V846" s="16" t="str">
        <f aca="false">IF(O846="🐕 Dog",3,"")</f>
        <v/>
      </c>
      <c r="W846" s="16" t="str">
        <f aca="false">IF(O846="🐹 Guinea Pig",8,"")</f>
        <v/>
      </c>
      <c r="X846" s="16" t="str">
        <f aca="false">IF(O846="🐔 Chicken",9,"")</f>
        <v/>
      </c>
      <c r="Y846" s="16" t="str">
        <f aca="false">IF(O846="🐵 Monkey",5,"")</f>
        <v/>
      </c>
      <c r="Z846" s="16" t="str">
        <f aca="false">IF(O846="🐸 Frog",10,"")</f>
        <v/>
      </c>
      <c r="AA846" s="16" t="str">
        <f aca="false">IF(O846="🐈 Cat",4,"")</f>
        <v/>
      </c>
      <c r="AB846" s="16" t="str">
        <f aca="false">IF(O846="Gecko",15,"")</f>
        <v/>
      </c>
      <c r="AC846" s="16" t="str">
        <f aca="false">IF(O846="Skink",14,"")</f>
        <v/>
      </c>
      <c r="AD846" s="16" t="str">
        <f aca="false">IF(O846="🐄 Cattle",17,"")</f>
        <v/>
      </c>
      <c r="AE846" s="16" t="str">
        <f aca="false">IF(O846="🐷 Pig",19,"")</f>
        <v/>
      </c>
      <c r="AF846" s="16" t="str">
        <f aca="false">IF(O846="Squirrel",11,"")</f>
        <v/>
      </c>
      <c r="AG846" s="16" t="str">
        <f aca="false">IF(O846="🐝 Honey Bee",20,"")</f>
        <v/>
      </c>
      <c r="AH846" s="16" t="str">
        <f aca="false">IF(O846="🦆 Duck",12,"")</f>
        <v/>
      </c>
      <c r="AI846" s="16" t="str">
        <f aca="false">IF(O846="🐦 Bird",13,"")</f>
        <v/>
      </c>
      <c r="AJ846" s="41" t="s">
        <v>255</v>
      </c>
      <c r="AK846" s="40" t="s">
        <v>179</v>
      </c>
      <c r="AL846" s="42" t="s">
        <v>50</v>
      </c>
      <c r="AM846" s="40" t="s">
        <v>51</v>
      </c>
      <c r="AN846" s="40"/>
    </row>
    <row r="847" customFormat="false" ht="30" hidden="false" customHeight="true" outlineLevel="0" collapsed="false">
      <c r="A847" s="38" t="s">
        <v>872</v>
      </c>
      <c r="B847" s="38" t="n">
        <v>81</v>
      </c>
      <c r="C847" s="32" t="n">
        <f aca="false">B847+IF(H847="IV",-0.2,IF(H847="IP",-0.1,IF(H847="IM",0.1,IF(H847="SC",0.2,IF(H847="IC (cerebral)",-0.3,0)))))</f>
        <v>80.9</v>
      </c>
      <c r="D847" s="33" t="n">
        <f aca="false">VALUE(MID(AJ847,1,FIND(" ",AJ847)))</f>
        <v>2.25</v>
      </c>
      <c r="E847" s="34" t="n">
        <f aca="false">IF(G847="LD50 (median)",1,IF(G847="LDLo (lowest)",0,IF(G847="LD",-1,"")))</f>
        <v>1</v>
      </c>
      <c r="F847" s="34" t="n">
        <f aca="false">IF(O847="🐀 Rat",1,IF(O847="🐭 Mouse",2,IF(O847="🐕 Dog",3,IF(O847="🐵 Monkey",5,IF(O847="🐈 Cat",4,IF(O847="🐇 Rabbit",6,IF(O847="🕊 Pigeon",7,IF(O847="🐹 Guinea Pig",8,IF(O847="🐔 Chicken",9,IF(O847="🐸 Frog",10,IF(O847="🍼 Mammal",10,0)))))))))))</f>
        <v>10</v>
      </c>
      <c r="G847" s="39" t="s">
        <v>47</v>
      </c>
      <c r="H847" s="39" t="s">
        <v>16</v>
      </c>
      <c r="I847" s="14" t="str">
        <f aca="false">IF(H847="IC",-0.3,"")</f>
        <v/>
      </c>
      <c r="J847" s="14" t="str">
        <f aca="false">IF(H847="IV",-0.2,"")</f>
        <v/>
      </c>
      <c r="K847" s="14" t="n">
        <f aca="false">IF(H847="IP",-0.1,"")</f>
        <v>-0.1</v>
      </c>
      <c r="L847" s="14" t="str">
        <f aca="false">IF(H847="IM",0.1,"")</f>
        <v/>
      </c>
      <c r="M847" s="14" t="str">
        <f aca="false">IF(H847="SC",0.2,"")</f>
        <v/>
      </c>
      <c r="N847" s="15" t="str">
        <f aca="false">IF(H847="???",0.2,"")</f>
        <v/>
      </c>
      <c r="O847" s="40" t="s">
        <v>25</v>
      </c>
      <c r="P847" s="17" t="str">
        <f aca="false">IF(SUM(Q847:AI847)&gt;0,"",IF(SUM(Q847:AI847)=0,IF(O847&gt;0,1,"")))</f>
        <v/>
      </c>
      <c r="Q847" s="16" t="str">
        <f aca="false">IF(O847="🐭 Mouse",2,"")</f>
        <v/>
      </c>
      <c r="R847" s="16" t="str">
        <f aca="false">IF(O847="🕊 Pigeon",7,"")</f>
        <v/>
      </c>
      <c r="S847" s="16" t="str">
        <f aca="false">IF(O847="🐇 Rabbit",6,"")</f>
        <v/>
      </c>
      <c r="T847" s="16" t="n">
        <f aca="false">IF(O847="🍼 Mammal",16,"")</f>
        <v>16</v>
      </c>
      <c r="U847" s="16" t="str">
        <f aca="false">IF(O847="🐀 Rat",1,"")</f>
        <v/>
      </c>
      <c r="V847" s="16" t="str">
        <f aca="false">IF(O847="🐕 Dog",3,"")</f>
        <v/>
      </c>
      <c r="W847" s="16" t="str">
        <f aca="false">IF(O847="🐹 Guinea Pig",8,"")</f>
        <v/>
      </c>
      <c r="X847" s="16" t="str">
        <f aca="false">IF(O847="🐔 Chicken",9,"")</f>
        <v/>
      </c>
      <c r="Y847" s="16" t="str">
        <f aca="false">IF(O847="🐵 Monkey",5,"")</f>
        <v/>
      </c>
      <c r="Z847" s="16" t="str">
        <f aca="false">IF(O847="🐸 Frog",10,"")</f>
        <v/>
      </c>
      <c r="AA847" s="16" t="str">
        <f aca="false">IF(O847="🐈 Cat",4,"")</f>
        <v/>
      </c>
      <c r="AB847" s="16" t="str">
        <f aca="false">IF(O847="Gecko",15,"")</f>
        <v/>
      </c>
      <c r="AC847" s="16" t="str">
        <f aca="false">IF(O847="Skink",14,"")</f>
        <v/>
      </c>
      <c r="AD847" s="16" t="str">
        <f aca="false">IF(O847="🐄 Cattle",17,"")</f>
        <v/>
      </c>
      <c r="AE847" s="16" t="str">
        <f aca="false">IF(O847="🐷 Pig",19,"")</f>
        <v/>
      </c>
      <c r="AF847" s="16" t="str">
        <f aca="false">IF(O847="Squirrel",11,"")</f>
        <v/>
      </c>
      <c r="AG847" s="16" t="str">
        <f aca="false">IF(O847="🐝 Honey Bee",20,"")</f>
        <v/>
      </c>
      <c r="AH847" s="16" t="str">
        <f aca="false">IF(O847="🦆 Duck",12,"")</f>
        <v/>
      </c>
      <c r="AI847" s="16" t="str">
        <f aca="false">IF(O847="🐦 Bird",13,"")</f>
        <v/>
      </c>
      <c r="AJ847" s="41" t="s">
        <v>881</v>
      </c>
      <c r="AK847" s="40" t="s">
        <v>79</v>
      </c>
      <c r="AL847" s="42" t="s">
        <v>50</v>
      </c>
      <c r="AM847" s="40" t="s">
        <v>51</v>
      </c>
      <c r="AN847" s="40"/>
    </row>
    <row r="848" customFormat="false" ht="30" hidden="false" customHeight="true" outlineLevel="0" collapsed="false">
      <c r="A848" s="38" t="s">
        <v>880</v>
      </c>
      <c r="B848" s="38" t="n">
        <v>81</v>
      </c>
      <c r="C848" s="32" t="n">
        <f aca="false">B848+IF(H848="IV",-0.2,IF(H848="IP",-0.1,IF(H848="IM",0.1,IF(H848="SC",0.2,IF(H848="IC (cerebral)",-0.3,0)))))</f>
        <v>80.8</v>
      </c>
      <c r="D848" s="33" t="n">
        <f aca="false">VALUE(MID(AJ848,1,FIND(" ",AJ848)))</f>
        <v>2.5</v>
      </c>
      <c r="E848" s="34" t="n">
        <f aca="false">IF(G848="LD50 (median)",1,IF(G848="LDLo (lowest)",0,IF(G848="LD",-1,"")))</f>
        <v>1</v>
      </c>
      <c r="F848" s="34" t="n">
        <f aca="false">IF(O848="🐀 Rat",1,IF(O848="🐭 Mouse",2,IF(O848="🐕 Dog",3,IF(O848="🐵 Monkey",5,IF(O848="🐈 Cat",4,IF(O848="🐇 Rabbit",6,IF(O848="🕊 Pigeon",7,IF(O848="🐹 Guinea Pig",8,IF(O848="🐔 Chicken",9,IF(O848="🐸 Frog",10,IF(O848="🍼 Mammal",10,0)))))))))))</f>
        <v>2</v>
      </c>
      <c r="G848" s="39" t="s">
        <v>47</v>
      </c>
      <c r="H848" s="39" t="s">
        <v>15</v>
      </c>
      <c r="I848" s="14" t="str">
        <f aca="false">IF(H848="IC",-0.3,"")</f>
        <v/>
      </c>
      <c r="J848" s="14" t="n">
        <f aca="false">IF(H848="IV",-0.2,"")</f>
        <v>-0.2</v>
      </c>
      <c r="K848" s="14" t="str">
        <f aca="false">IF(H848="IP",-0.1,"")</f>
        <v/>
      </c>
      <c r="L848" s="14" t="str">
        <f aca="false">IF(H848="IM",0.1,"")</f>
        <v/>
      </c>
      <c r="M848" s="14" t="str">
        <f aca="false">IF(H848="SC",0.2,"")</f>
        <v/>
      </c>
      <c r="N848" s="15" t="str">
        <f aca="false">IF(H848="???",0.2,"")</f>
        <v/>
      </c>
      <c r="O848" s="40" t="s">
        <v>22</v>
      </c>
      <c r="P848" s="17" t="str">
        <f aca="false">IF(SUM(Q848:AI848)&gt;0,"",IF(SUM(Q848:AI848)=0,IF(O848&gt;0,1,"")))</f>
        <v/>
      </c>
      <c r="Q848" s="16" t="n">
        <f aca="false">IF(O848="🐭 Mouse",2,"")</f>
        <v>2</v>
      </c>
      <c r="R848" s="16" t="str">
        <f aca="false">IF(O848="🕊 Pigeon",7,"")</f>
        <v/>
      </c>
      <c r="S848" s="16" t="str">
        <f aca="false">IF(O848="🐇 Rabbit",6,"")</f>
        <v/>
      </c>
      <c r="T848" s="16" t="str">
        <f aca="false">IF(O848="🍼 Mammal",16,"")</f>
        <v/>
      </c>
      <c r="U848" s="16" t="str">
        <f aca="false">IF(O848="🐀 Rat",1,"")</f>
        <v/>
      </c>
      <c r="V848" s="16" t="str">
        <f aca="false">IF(O848="🐕 Dog",3,"")</f>
        <v/>
      </c>
      <c r="W848" s="16" t="str">
        <f aca="false">IF(O848="🐹 Guinea Pig",8,"")</f>
        <v/>
      </c>
      <c r="X848" s="16" t="str">
        <f aca="false">IF(O848="🐔 Chicken",9,"")</f>
        <v/>
      </c>
      <c r="Y848" s="16" t="str">
        <f aca="false">IF(O848="🐵 Monkey",5,"")</f>
        <v/>
      </c>
      <c r="Z848" s="16" t="str">
        <f aca="false">IF(O848="🐸 Frog",10,"")</f>
        <v/>
      </c>
      <c r="AA848" s="16" t="str">
        <f aca="false">IF(O848="🐈 Cat",4,"")</f>
        <v/>
      </c>
      <c r="AB848" s="16" t="str">
        <f aca="false">IF(O848="Gecko",15,"")</f>
        <v/>
      </c>
      <c r="AC848" s="16" t="str">
        <f aca="false">IF(O848="Skink",14,"")</f>
        <v/>
      </c>
      <c r="AD848" s="16" t="str">
        <f aca="false">IF(O848="🐄 Cattle",17,"")</f>
        <v/>
      </c>
      <c r="AE848" s="16" t="str">
        <f aca="false">IF(O848="🐷 Pig",19,"")</f>
        <v/>
      </c>
      <c r="AF848" s="16" t="str">
        <f aca="false">IF(O848="Squirrel",11,"")</f>
        <v/>
      </c>
      <c r="AG848" s="16" t="str">
        <f aca="false">IF(O848="🐝 Honey Bee",20,"")</f>
        <v/>
      </c>
      <c r="AH848" s="16" t="str">
        <f aca="false">IF(O848="🦆 Duck",12,"")</f>
        <v/>
      </c>
      <c r="AI848" s="16" t="str">
        <f aca="false">IF(O848="🐦 Bird",13,"")</f>
        <v/>
      </c>
      <c r="AJ848" s="41" t="s">
        <v>258</v>
      </c>
      <c r="AK848" s="40" t="s">
        <v>882</v>
      </c>
      <c r="AL848" s="42" t="s">
        <v>50</v>
      </c>
      <c r="AM848" s="40" t="s">
        <v>51</v>
      </c>
      <c r="AN848" s="40"/>
    </row>
    <row r="849" customFormat="false" ht="30" hidden="false" customHeight="true" outlineLevel="0" collapsed="false">
      <c r="A849" s="38" t="s">
        <v>872</v>
      </c>
      <c r="B849" s="38" t="n">
        <v>81</v>
      </c>
      <c r="C849" s="32" t="n">
        <f aca="false">B849+IF(H849="IV",-0.2,IF(H849="IP",-0.1,IF(H849="IM",0.1,IF(H849="SC",0.2,IF(H849="IC (cerebral)",-0.3,0)))))</f>
        <v>81.1</v>
      </c>
      <c r="D849" s="33" t="n">
        <f aca="false">VALUE(MID(AJ849,1,FIND(" ",AJ849)))</f>
        <v>3</v>
      </c>
      <c r="E849" s="34" t="n">
        <f aca="false">IF(G849="LD50 (median)",1,IF(G849="LDLo (lowest)",0,IF(G849="LD",-1,"")))</f>
        <v>1</v>
      </c>
      <c r="F849" s="34" t="n">
        <f aca="false">IF(O849="🐀 Rat",1,IF(O849="🐭 Mouse",2,IF(O849="🐕 Dog",3,IF(O849="🐵 Monkey",5,IF(O849="🐈 Cat",4,IF(O849="🐇 Rabbit",6,IF(O849="🕊 Pigeon",7,IF(O849="🐹 Guinea Pig",8,IF(O849="🐔 Chicken",9,IF(O849="🐸 Frog",10,IF(O849="🍼 Mammal",10,0)))))))))))</f>
        <v>2</v>
      </c>
      <c r="G849" s="39" t="s">
        <v>47</v>
      </c>
      <c r="H849" s="39" t="s">
        <v>17</v>
      </c>
      <c r="I849" s="14" t="str">
        <f aca="false">IF(H849="IC",-0.3,"")</f>
        <v/>
      </c>
      <c r="J849" s="14" t="str">
        <f aca="false">IF(H849="IV",-0.2,"")</f>
        <v/>
      </c>
      <c r="K849" s="14" t="str">
        <f aca="false">IF(H849="IP",-0.1,"")</f>
        <v/>
      </c>
      <c r="L849" s="14" t="n">
        <f aca="false">IF(H849="IM",0.1,"")</f>
        <v>0.1</v>
      </c>
      <c r="M849" s="14" t="str">
        <f aca="false">IF(H849="SC",0.2,"")</f>
        <v/>
      </c>
      <c r="N849" s="15" t="str">
        <f aca="false">IF(H849="???",0.2,"")</f>
        <v/>
      </c>
      <c r="O849" s="40" t="s">
        <v>22</v>
      </c>
      <c r="P849" s="17" t="str">
        <f aca="false">IF(SUM(Q849:AI849)&gt;0,"",IF(SUM(Q849:AI849)=0,IF(O849&gt;0,1,"")))</f>
        <v/>
      </c>
      <c r="Q849" s="16" t="n">
        <f aca="false">IF(O849="🐭 Mouse",2,"")</f>
        <v>2</v>
      </c>
      <c r="R849" s="16" t="str">
        <f aca="false">IF(O849="🕊 Pigeon",7,"")</f>
        <v/>
      </c>
      <c r="S849" s="16" t="str">
        <f aca="false">IF(O849="🐇 Rabbit",6,"")</f>
        <v/>
      </c>
      <c r="T849" s="16" t="str">
        <f aca="false">IF(O849="🍼 Mammal",16,"")</f>
        <v/>
      </c>
      <c r="U849" s="16" t="str">
        <f aca="false">IF(O849="🐀 Rat",1,"")</f>
        <v/>
      </c>
      <c r="V849" s="16" t="str">
        <f aca="false">IF(O849="🐕 Dog",3,"")</f>
        <v/>
      </c>
      <c r="W849" s="16" t="str">
        <f aca="false">IF(O849="🐹 Guinea Pig",8,"")</f>
        <v/>
      </c>
      <c r="X849" s="16" t="str">
        <f aca="false">IF(O849="🐔 Chicken",9,"")</f>
        <v/>
      </c>
      <c r="Y849" s="16" t="str">
        <f aca="false">IF(O849="🐵 Monkey",5,"")</f>
        <v/>
      </c>
      <c r="Z849" s="16" t="str">
        <f aca="false">IF(O849="🐸 Frog",10,"")</f>
        <v/>
      </c>
      <c r="AA849" s="16" t="str">
        <f aca="false">IF(O849="🐈 Cat",4,"")</f>
        <v/>
      </c>
      <c r="AB849" s="16" t="str">
        <f aca="false">IF(O849="Gecko",15,"")</f>
        <v/>
      </c>
      <c r="AC849" s="16" t="str">
        <f aca="false">IF(O849="Skink",14,"")</f>
        <v/>
      </c>
      <c r="AD849" s="16" t="str">
        <f aca="false">IF(O849="🐄 Cattle",17,"")</f>
        <v/>
      </c>
      <c r="AE849" s="16" t="str">
        <f aca="false">IF(O849="🐷 Pig",19,"")</f>
        <v/>
      </c>
      <c r="AF849" s="16" t="str">
        <f aca="false">IF(O849="Squirrel",11,"")</f>
        <v/>
      </c>
      <c r="AG849" s="16" t="str">
        <f aca="false">IF(O849="🐝 Honey Bee",20,"")</f>
        <v/>
      </c>
      <c r="AH849" s="16" t="str">
        <f aca="false">IF(O849="🦆 Duck",12,"")</f>
        <v/>
      </c>
      <c r="AI849" s="16" t="str">
        <f aca="false">IF(O849="🐦 Bird",13,"")</f>
        <v/>
      </c>
      <c r="AJ849" s="41" t="s">
        <v>787</v>
      </c>
      <c r="AK849" s="40" t="s">
        <v>883</v>
      </c>
      <c r="AL849" s="42" t="s">
        <v>50</v>
      </c>
      <c r="AM849" s="40" t="s">
        <v>51</v>
      </c>
      <c r="AN849" s="40"/>
    </row>
    <row r="850" customFormat="false" ht="30" hidden="false" customHeight="true" outlineLevel="0" collapsed="false">
      <c r="A850" s="38" t="s">
        <v>872</v>
      </c>
      <c r="B850" s="38" t="n">
        <v>81</v>
      </c>
      <c r="C850" s="32" t="n">
        <f aca="false">B850+IF(H850="IV",-0.2,IF(H850="IP",-0.1,IF(H850="IM",0.1,IF(H850="SC",0.2,IF(H850="IC (cerebral)",-0.3,0)))))</f>
        <v>81.2</v>
      </c>
      <c r="D850" s="33" t="n">
        <f aca="false">VALUE(MID(AJ850,1,FIND(" ",AJ850)))</f>
        <v>5.5</v>
      </c>
      <c r="E850" s="34" t="n">
        <f aca="false">IF(G850="LD50 (median)",1,IF(G850="LDLo (lowest)",0,IF(G850="LD",-1,"")))</f>
        <v>1</v>
      </c>
      <c r="F850" s="34" t="n">
        <f aca="false">IF(O850="🐀 Rat",1,IF(O850="🐭 Mouse",2,IF(O850="🐕 Dog",3,IF(O850="🐵 Monkey",5,IF(O850="🐈 Cat",4,IF(O850="🐇 Rabbit",6,IF(O850="🕊 Pigeon",7,IF(O850="🐹 Guinea Pig",8,IF(O850="🐔 Chicken",9,IF(O850="🐸 Frog",10,IF(O850="🍼 Mammal",10,0)))))))))))</f>
        <v>2</v>
      </c>
      <c r="G850" s="39" t="s">
        <v>47</v>
      </c>
      <c r="H850" s="39" t="s">
        <v>18</v>
      </c>
      <c r="I850" s="14" t="str">
        <f aca="false">IF(H850="IC",-0.3,"")</f>
        <v/>
      </c>
      <c r="J850" s="14" t="str">
        <f aca="false">IF(H850="IV",-0.2,"")</f>
        <v/>
      </c>
      <c r="K850" s="14" t="str">
        <f aca="false">IF(H850="IP",-0.1,"")</f>
        <v/>
      </c>
      <c r="L850" s="14" t="str">
        <f aca="false">IF(H850="IM",0.1,"")</f>
        <v/>
      </c>
      <c r="M850" s="14" t="n">
        <f aca="false">IF(H850="SC",0.2,"")</f>
        <v>0.2</v>
      </c>
      <c r="N850" s="15" t="str">
        <f aca="false">IF(H850="???",0.2,"")</f>
        <v/>
      </c>
      <c r="O850" s="40" t="s">
        <v>22</v>
      </c>
      <c r="P850" s="17" t="str">
        <f aca="false">IF(SUM(Q850:AI850)&gt;0,"",IF(SUM(Q850:AI850)=0,IF(O850&gt;0,1,"")))</f>
        <v/>
      </c>
      <c r="Q850" s="16" t="n">
        <f aca="false">IF(O850="🐭 Mouse",2,"")</f>
        <v>2</v>
      </c>
      <c r="R850" s="16" t="str">
        <f aca="false">IF(O850="🕊 Pigeon",7,"")</f>
        <v/>
      </c>
      <c r="S850" s="16" t="str">
        <f aca="false">IF(O850="🐇 Rabbit",6,"")</f>
        <v/>
      </c>
      <c r="T850" s="16" t="str">
        <f aca="false">IF(O850="🍼 Mammal",16,"")</f>
        <v/>
      </c>
      <c r="U850" s="16" t="str">
        <f aca="false">IF(O850="🐀 Rat",1,"")</f>
        <v/>
      </c>
      <c r="V850" s="16" t="str">
        <f aca="false">IF(O850="🐕 Dog",3,"")</f>
        <v/>
      </c>
      <c r="W850" s="16" t="str">
        <f aca="false">IF(O850="🐹 Guinea Pig",8,"")</f>
        <v/>
      </c>
      <c r="X850" s="16" t="str">
        <f aca="false">IF(O850="🐔 Chicken",9,"")</f>
        <v/>
      </c>
      <c r="Y850" s="16" t="str">
        <f aca="false">IF(O850="🐵 Monkey",5,"")</f>
        <v/>
      </c>
      <c r="Z850" s="16" t="str">
        <f aca="false">IF(O850="🐸 Frog",10,"")</f>
        <v/>
      </c>
      <c r="AA850" s="16" t="str">
        <f aca="false">IF(O850="🐈 Cat",4,"")</f>
        <v/>
      </c>
      <c r="AB850" s="16" t="str">
        <f aca="false">IF(O850="Gecko",15,"")</f>
        <v/>
      </c>
      <c r="AC850" s="16" t="str">
        <f aca="false">IF(O850="Skink",14,"")</f>
        <v/>
      </c>
      <c r="AD850" s="16" t="str">
        <f aca="false">IF(O850="🐄 Cattle",17,"")</f>
        <v/>
      </c>
      <c r="AE850" s="16" t="str">
        <f aca="false">IF(O850="🐷 Pig",19,"")</f>
        <v/>
      </c>
      <c r="AF850" s="16" t="str">
        <f aca="false">IF(O850="Squirrel",11,"")</f>
        <v/>
      </c>
      <c r="AG850" s="16" t="str">
        <f aca="false">IF(O850="🐝 Honey Bee",20,"")</f>
        <v/>
      </c>
      <c r="AH850" s="16" t="str">
        <f aca="false">IF(O850="🦆 Duck",12,"")</f>
        <v/>
      </c>
      <c r="AI850" s="16" t="str">
        <f aca="false">IF(O850="🐦 Bird",13,"")</f>
        <v/>
      </c>
      <c r="AJ850" s="41" t="s">
        <v>418</v>
      </c>
      <c r="AK850" s="40" t="s">
        <v>884</v>
      </c>
      <c r="AL850" s="42" t="s">
        <v>50</v>
      </c>
      <c r="AM850" s="40" t="s">
        <v>51</v>
      </c>
      <c r="AN850" s="40"/>
    </row>
    <row r="851" customFormat="false" ht="15.75" hidden="false" customHeight="false" outlineLevel="0" collapsed="false">
      <c r="C851" s="32"/>
      <c r="D851" s="33"/>
      <c r="E851" s="34"/>
      <c r="F851" s="34"/>
      <c r="G851" s="0"/>
      <c r="H851" s="0"/>
      <c r="I851" s="14" t="str">
        <f aca="false">IF(H851="IC",-0.3,"")</f>
        <v/>
      </c>
      <c r="J851" s="14" t="str">
        <f aca="false">IF(H851="IV",-0.2,"")</f>
        <v/>
      </c>
      <c r="K851" s="14" t="str">
        <f aca="false">IF(H851="IP",-0.1,"")</f>
        <v/>
      </c>
      <c r="L851" s="14" t="str">
        <f aca="false">IF(H851="IM",0.1,"")</f>
        <v/>
      </c>
      <c r="M851" s="14" t="str">
        <f aca="false">IF(H851="SC",0.2,"")</f>
        <v/>
      </c>
      <c r="N851" s="15" t="str">
        <f aca="false">IF(H851="???",0.2,"")</f>
        <v/>
      </c>
      <c r="O851" s="0"/>
      <c r="P851" s="17" t="str">
        <f aca="false">IF(SUM(Q851:AI851)&gt;0,"",IF(SUM(Q851:AI851)=0,IF(O851&gt;0,1,"")))</f>
        <v/>
      </c>
      <c r="Q851" s="16" t="str">
        <f aca="false">IF(O851="🐭 Mouse",2,"")</f>
        <v/>
      </c>
      <c r="R851" s="16" t="str">
        <f aca="false">IF(O851="🕊 Pigeon",7,"")</f>
        <v/>
      </c>
      <c r="S851" s="16" t="str">
        <f aca="false">IF(O851="🐇 Rabbit",6,"")</f>
        <v/>
      </c>
      <c r="T851" s="16" t="str">
        <f aca="false">IF(O851="🍼 Mammal",16,"")</f>
        <v/>
      </c>
      <c r="U851" s="16" t="str">
        <f aca="false">IF(O851="🐀 Rat",1,"")</f>
        <v/>
      </c>
      <c r="V851" s="16" t="str">
        <f aca="false">IF(O851="🐕 Dog",3,"")</f>
        <v/>
      </c>
      <c r="W851" s="16" t="str">
        <f aca="false">IF(O851="🐹 Guinea Pig",8,"")</f>
        <v/>
      </c>
      <c r="X851" s="16" t="str">
        <f aca="false">IF(O851="🐔 Chicken",9,"")</f>
        <v/>
      </c>
      <c r="Y851" s="16" t="str">
        <f aca="false">IF(O851="🐵 Monkey",5,"")</f>
        <v/>
      </c>
      <c r="Z851" s="16" t="str">
        <f aca="false">IF(O851="🐸 Frog",10,"")</f>
        <v/>
      </c>
      <c r="AA851" s="16" t="str">
        <f aca="false">IF(O851="🐈 Cat",4,"")</f>
        <v/>
      </c>
      <c r="AB851" s="16" t="str">
        <f aca="false">IF(O851="Gecko",15,"")</f>
        <v/>
      </c>
      <c r="AC851" s="16" t="str">
        <f aca="false">IF(O851="Skink",14,"")</f>
        <v/>
      </c>
      <c r="AD851" s="16" t="str">
        <f aca="false">IF(O851="🐄 Cattle",17,"")</f>
        <v/>
      </c>
      <c r="AE851" s="16" t="str">
        <f aca="false">IF(O851="🐷 Pig",19,"")</f>
        <v/>
      </c>
      <c r="AF851" s="16" t="str">
        <f aca="false">IF(O851="Squirrel",11,"")</f>
        <v/>
      </c>
      <c r="AG851" s="16" t="str">
        <f aca="false">IF(O851="🐝 Honey Bee",20,"")</f>
        <v/>
      </c>
      <c r="AH851" s="16" t="str">
        <f aca="false">IF(O851="🦆 Duck",12,"")</f>
        <v/>
      </c>
      <c r="AI851" s="16" t="str">
        <f aca="false">IF(O851="🐦 Bird",13,"")</f>
        <v/>
      </c>
      <c r="AJ851" s="0"/>
      <c r="AK851" s="0"/>
      <c r="AL851" s="0"/>
      <c r="AM851" s="0"/>
      <c r="AN851" s="0"/>
    </row>
    <row r="852" customFormat="false" ht="30" hidden="false" customHeight="true" outlineLevel="0" collapsed="false">
      <c r="A852" s="38" t="s">
        <v>885</v>
      </c>
      <c r="B852" s="38" t="n">
        <v>82</v>
      </c>
      <c r="C852" s="32" t="n">
        <f aca="false">B852+IF(H852="IV",-0.2,IF(H852="IP",-0.1,IF(H852="IM",0.1,IF(H852="SC",0.2,IF(H852="IC (cerebral)",-0.3,0)))))</f>
        <v>81.8</v>
      </c>
      <c r="D852" s="33" t="n">
        <f aca="false">VALUE(MID(AJ852,1,FIND(" ",AJ852)))</f>
        <v>0.375</v>
      </c>
      <c r="E852" s="34" t="n">
        <f aca="false">IF(G852="LD50 (median)",1,IF(G852="LDLo (lowest)",0,IF(G852="LD",-1,"")))</f>
        <v>0</v>
      </c>
      <c r="F852" s="34" t="n">
        <f aca="false">IF(O852="🐀 Rat",1,IF(O852="🐭 Mouse",2,IF(O852="🐕 Dog",3,IF(O852="🐵 Monkey",5,IF(O852="🐈 Cat",4,IF(O852="🐇 Rabbit",6,IF(O852="🕊 Pigeon",7,IF(O852="🐹 Guinea Pig",8,IF(O852="🐔 Chicken",9,IF(O852="🐸 Frog",10,IF(O852="🍼 Mammal",10,0)))))))))))</f>
        <v>6</v>
      </c>
      <c r="G852" s="39" t="s">
        <v>53</v>
      </c>
      <c r="H852" s="39" t="s">
        <v>15</v>
      </c>
      <c r="I852" s="14" t="str">
        <f aca="false">IF(H852="IC",-0.3,"")</f>
        <v/>
      </c>
      <c r="J852" s="14" t="n">
        <f aca="false">IF(H852="IV",-0.2,"")</f>
        <v>-0.2</v>
      </c>
      <c r="K852" s="14" t="str">
        <f aca="false">IF(H852="IP",-0.1,"")</f>
        <v/>
      </c>
      <c r="L852" s="14" t="str">
        <f aca="false">IF(H852="IM",0.1,"")</f>
        <v/>
      </c>
      <c r="M852" s="14" t="str">
        <f aca="false">IF(H852="SC",0.2,"")</f>
        <v/>
      </c>
      <c r="N852" s="15" t="str">
        <f aca="false">IF(H852="???",0.2,"")</f>
        <v/>
      </c>
      <c r="O852" s="40" t="s">
        <v>24</v>
      </c>
      <c r="P852" s="17" t="str">
        <f aca="false">IF(SUM(Q852:AI852)&gt;0,"",IF(SUM(Q852:AI852)=0,IF(O852&gt;0,1,"")))</f>
        <v/>
      </c>
      <c r="Q852" s="16" t="str">
        <f aca="false">IF(O852="🐭 Mouse",2,"")</f>
        <v/>
      </c>
      <c r="R852" s="16" t="str">
        <f aca="false">IF(O852="🕊 Pigeon",7,"")</f>
        <v/>
      </c>
      <c r="S852" s="16" t="n">
        <f aca="false">IF(O852="🐇 Rabbit",6,"")</f>
        <v>6</v>
      </c>
      <c r="T852" s="16" t="str">
        <f aca="false">IF(O852="🍼 Mammal",16,"")</f>
        <v/>
      </c>
      <c r="U852" s="16" t="str">
        <f aca="false">IF(O852="🐀 Rat",1,"")</f>
        <v/>
      </c>
      <c r="V852" s="16" t="str">
        <f aca="false">IF(O852="🐕 Dog",3,"")</f>
        <v/>
      </c>
      <c r="W852" s="16" t="str">
        <f aca="false">IF(O852="🐹 Guinea Pig",8,"")</f>
        <v/>
      </c>
      <c r="X852" s="16" t="str">
        <f aca="false">IF(O852="🐔 Chicken",9,"")</f>
        <v/>
      </c>
      <c r="Y852" s="16" t="str">
        <f aca="false">IF(O852="🐵 Monkey",5,"")</f>
        <v/>
      </c>
      <c r="Z852" s="16" t="str">
        <f aca="false">IF(O852="🐸 Frog",10,"")</f>
        <v/>
      </c>
      <c r="AA852" s="16" t="str">
        <f aca="false">IF(O852="🐈 Cat",4,"")</f>
        <v/>
      </c>
      <c r="AB852" s="16" t="str">
        <f aca="false">IF(O852="Gecko",15,"")</f>
        <v/>
      </c>
      <c r="AC852" s="16" t="str">
        <f aca="false">IF(O852="Skink",14,"")</f>
        <v/>
      </c>
      <c r="AD852" s="16" t="str">
        <f aca="false">IF(O852="🐄 Cattle",17,"")</f>
        <v/>
      </c>
      <c r="AE852" s="16" t="str">
        <f aca="false">IF(O852="🐷 Pig",19,"")</f>
        <v/>
      </c>
      <c r="AF852" s="16" t="str">
        <f aca="false">IF(O852="Squirrel",11,"")</f>
        <v/>
      </c>
      <c r="AG852" s="16" t="str">
        <f aca="false">IF(O852="🐝 Honey Bee",20,"")</f>
        <v/>
      </c>
      <c r="AH852" s="16" t="str">
        <f aca="false">IF(O852="🦆 Duck",12,"")</f>
        <v/>
      </c>
      <c r="AI852" s="16" t="str">
        <f aca="false">IF(O852="🐦 Bird",13,"")</f>
        <v/>
      </c>
      <c r="AJ852" s="41" t="s">
        <v>590</v>
      </c>
      <c r="AK852" s="40" t="s">
        <v>886</v>
      </c>
      <c r="AL852" s="42" t="s">
        <v>50</v>
      </c>
      <c r="AM852" s="40" t="s">
        <v>51</v>
      </c>
      <c r="AN852" s="40"/>
    </row>
    <row r="853" customFormat="false" ht="30" hidden="false" customHeight="true" outlineLevel="0" collapsed="false">
      <c r="A853" s="38" t="s">
        <v>885</v>
      </c>
      <c r="B853" s="38" t="n">
        <v>82</v>
      </c>
      <c r="C853" s="32" t="n">
        <f aca="false">B853+IF(H853="IV",-0.2,IF(H853="IP",-0.1,IF(H853="IM",0.1,IF(H853="SC",0.2,IF(H853="IC (cerebral)",-0.3,0)))))</f>
        <v>81.8</v>
      </c>
      <c r="D853" s="33" t="n">
        <f aca="false">VALUE(MID(AJ853,1,FIND(" ",AJ853)))</f>
        <v>1.056</v>
      </c>
      <c r="E853" s="34" t="n">
        <f aca="false">IF(G853="LD50 (median)",1,IF(G853="LDLo (lowest)",0,IF(G853="LD",-1,"")))</f>
        <v>1</v>
      </c>
      <c r="F853" s="34" t="n">
        <f aca="false">IF(O853="🐀 Rat",1,IF(O853="🐭 Mouse",2,IF(O853="🐕 Dog",3,IF(O853="🐵 Monkey",5,IF(O853="🐈 Cat",4,IF(O853="🐇 Rabbit",6,IF(O853="🕊 Pigeon",7,IF(O853="🐹 Guinea Pig",8,IF(O853="🐔 Chicken",9,IF(O853="🐸 Frog",10,IF(O853="🍼 Mammal",10,0)))))))))))</f>
        <v>2</v>
      </c>
      <c r="G853" s="39" t="s">
        <v>47</v>
      </c>
      <c r="H853" s="39" t="s">
        <v>15</v>
      </c>
      <c r="I853" s="14" t="str">
        <f aca="false">IF(H853="IC",-0.3,"")</f>
        <v/>
      </c>
      <c r="J853" s="14" t="n">
        <f aca="false">IF(H853="IV",-0.2,"")</f>
        <v>-0.2</v>
      </c>
      <c r="K853" s="14" t="str">
        <f aca="false">IF(H853="IP",-0.1,"")</f>
        <v/>
      </c>
      <c r="L853" s="14" t="str">
        <f aca="false">IF(H853="IM",0.1,"")</f>
        <v/>
      </c>
      <c r="M853" s="14" t="str">
        <f aca="false">IF(H853="SC",0.2,"")</f>
        <v/>
      </c>
      <c r="N853" s="15" t="str">
        <f aca="false">IF(H853="???",0.2,"")</f>
        <v/>
      </c>
      <c r="O853" s="40" t="s">
        <v>22</v>
      </c>
      <c r="P853" s="17" t="str">
        <f aca="false">IF(SUM(Q853:AI853)&gt;0,"",IF(SUM(Q853:AI853)=0,IF(O853&gt;0,1,"")))</f>
        <v/>
      </c>
      <c r="Q853" s="16" t="n">
        <f aca="false">IF(O853="🐭 Mouse",2,"")</f>
        <v>2</v>
      </c>
      <c r="R853" s="16" t="str">
        <f aca="false">IF(O853="🕊 Pigeon",7,"")</f>
        <v/>
      </c>
      <c r="S853" s="16" t="str">
        <f aca="false">IF(O853="🐇 Rabbit",6,"")</f>
        <v/>
      </c>
      <c r="T853" s="16" t="str">
        <f aca="false">IF(O853="🍼 Mammal",16,"")</f>
        <v/>
      </c>
      <c r="U853" s="16" t="str">
        <f aca="false">IF(O853="🐀 Rat",1,"")</f>
        <v/>
      </c>
      <c r="V853" s="16" t="str">
        <f aca="false">IF(O853="🐕 Dog",3,"")</f>
        <v/>
      </c>
      <c r="W853" s="16" t="str">
        <f aca="false">IF(O853="🐹 Guinea Pig",8,"")</f>
        <v/>
      </c>
      <c r="X853" s="16" t="str">
        <f aca="false">IF(O853="🐔 Chicken",9,"")</f>
        <v/>
      </c>
      <c r="Y853" s="16" t="str">
        <f aca="false">IF(O853="🐵 Monkey",5,"")</f>
        <v/>
      </c>
      <c r="Z853" s="16" t="str">
        <f aca="false">IF(O853="🐸 Frog",10,"")</f>
        <v/>
      </c>
      <c r="AA853" s="16" t="str">
        <f aca="false">IF(O853="🐈 Cat",4,"")</f>
        <v/>
      </c>
      <c r="AB853" s="16" t="str">
        <f aca="false">IF(O853="Gecko",15,"")</f>
        <v/>
      </c>
      <c r="AC853" s="16" t="str">
        <f aca="false">IF(O853="Skink",14,"")</f>
        <v/>
      </c>
      <c r="AD853" s="16" t="str">
        <f aca="false">IF(O853="🐄 Cattle",17,"")</f>
        <v/>
      </c>
      <c r="AE853" s="16" t="str">
        <f aca="false">IF(O853="🐷 Pig",19,"")</f>
        <v/>
      </c>
      <c r="AF853" s="16" t="str">
        <f aca="false">IF(O853="Squirrel",11,"")</f>
        <v/>
      </c>
      <c r="AG853" s="16" t="str">
        <f aca="false">IF(O853="🐝 Honey Bee",20,"")</f>
        <v/>
      </c>
      <c r="AH853" s="16" t="str">
        <f aca="false">IF(O853="🦆 Duck",12,"")</f>
        <v/>
      </c>
      <c r="AI853" s="16" t="str">
        <f aca="false">IF(O853="🐦 Bird",13,"")</f>
        <v/>
      </c>
      <c r="AJ853" s="41" t="s">
        <v>887</v>
      </c>
      <c r="AK853" s="40" t="s">
        <v>316</v>
      </c>
      <c r="AL853" s="42" t="s">
        <v>50</v>
      </c>
      <c r="AM853" s="40" t="s">
        <v>51</v>
      </c>
      <c r="AN853" s="40"/>
    </row>
    <row r="854" customFormat="false" ht="30" hidden="false" customHeight="true" outlineLevel="0" collapsed="false">
      <c r="A854" s="38" t="s">
        <v>885</v>
      </c>
      <c r="B854" s="38" t="n">
        <v>82</v>
      </c>
      <c r="C854" s="32" t="n">
        <f aca="false">B854+IF(H854="IV",-0.2,IF(H854="IP",-0.1,IF(H854="IM",0.1,IF(H854="SC",0.2,IF(H854="IC (cerebral)",-0.3,0)))))</f>
        <v>81.8</v>
      </c>
      <c r="D854" s="33" t="n">
        <f aca="false">VALUE(MID(AJ854,1,FIND(" ",AJ854)))</f>
        <v>3.2</v>
      </c>
      <c r="E854" s="34" t="n">
        <f aca="false">IF(G854="LD50 (median)",1,IF(G854="LDLo (lowest)",0,IF(G854="LD",-1,"")))</f>
        <v>0</v>
      </c>
      <c r="F854" s="34" t="n">
        <f aca="false">IF(O854="🐀 Rat",1,IF(O854="🐭 Mouse",2,IF(O854="🐕 Dog",3,IF(O854="🐵 Monkey",5,IF(O854="🐈 Cat",4,IF(O854="🐇 Rabbit",6,IF(O854="🕊 Pigeon",7,IF(O854="🐹 Guinea Pig",8,IF(O854="🐔 Chicken",9,IF(O854="🐸 Frog",10,IF(O854="🍼 Mammal",10,0)))))))))))</f>
        <v>1</v>
      </c>
      <c r="G854" s="39" t="s">
        <v>53</v>
      </c>
      <c r="H854" s="39" t="s">
        <v>15</v>
      </c>
      <c r="I854" s="14" t="str">
        <f aca="false">IF(H854="IC",-0.3,"")</f>
        <v/>
      </c>
      <c r="J854" s="14" t="n">
        <f aca="false">IF(H854="IV",-0.2,"")</f>
        <v>-0.2</v>
      </c>
      <c r="K854" s="14" t="str">
        <f aca="false">IF(H854="IP",-0.1,"")</f>
        <v/>
      </c>
      <c r="L854" s="14" t="str">
        <f aca="false">IF(H854="IM",0.1,"")</f>
        <v/>
      </c>
      <c r="M854" s="14" t="str">
        <f aca="false">IF(H854="SC",0.2,"")</f>
        <v/>
      </c>
      <c r="N854" s="15" t="str">
        <f aca="false">IF(H854="???",0.2,"")</f>
        <v/>
      </c>
      <c r="O854" s="40" t="s">
        <v>26</v>
      </c>
      <c r="P854" s="17" t="str">
        <f aca="false">IF(SUM(Q854:AI854)&gt;0,"",IF(SUM(Q854:AI854)=0,IF(O854&gt;0,1,"")))</f>
        <v/>
      </c>
      <c r="Q854" s="16" t="str">
        <f aca="false">IF(O854="🐭 Mouse",2,"")</f>
        <v/>
      </c>
      <c r="R854" s="16" t="str">
        <f aca="false">IF(O854="🕊 Pigeon",7,"")</f>
        <v/>
      </c>
      <c r="S854" s="16" t="str">
        <f aca="false">IF(O854="🐇 Rabbit",6,"")</f>
        <v/>
      </c>
      <c r="T854" s="16" t="str">
        <f aca="false">IF(O854="🍼 Mammal",16,"")</f>
        <v/>
      </c>
      <c r="U854" s="16" t="n">
        <f aca="false">IF(O854="🐀 Rat",1,"")</f>
        <v>1</v>
      </c>
      <c r="V854" s="16" t="str">
        <f aca="false">IF(O854="🐕 Dog",3,"")</f>
        <v/>
      </c>
      <c r="W854" s="16" t="str">
        <f aca="false">IF(O854="🐹 Guinea Pig",8,"")</f>
        <v/>
      </c>
      <c r="X854" s="16" t="str">
        <f aca="false">IF(O854="🐔 Chicken",9,"")</f>
        <v/>
      </c>
      <c r="Y854" s="16" t="str">
        <f aca="false">IF(O854="🐵 Monkey",5,"")</f>
        <v/>
      </c>
      <c r="Z854" s="16" t="str">
        <f aca="false">IF(O854="🐸 Frog",10,"")</f>
        <v/>
      </c>
      <c r="AA854" s="16" t="str">
        <f aca="false">IF(O854="🐈 Cat",4,"")</f>
        <v/>
      </c>
      <c r="AB854" s="16" t="str">
        <f aca="false">IF(O854="Gecko",15,"")</f>
        <v/>
      </c>
      <c r="AC854" s="16" t="str">
        <f aca="false">IF(O854="Skink",14,"")</f>
        <v/>
      </c>
      <c r="AD854" s="16" t="str">
        <f aca="false">IF(O854="🐄 Cattle",17,"")</f>
        <v/>
      </c>
      <c r="AE854" s="16" t="str">
        <f aca="false">IF(O854="🐷 Pig",19,"")</f>
        <v/>
      </c>
      <c r="AF854" s="16" t="str">
        <f aca="false">IF(O854="Squirrel",11,"")</f>
        <v/>
      </c>
      <c r="AG854" s="16" t="str">
        <f aca="false">IF(O854="🐝 Honey Bee",20,"")</f>
        <v/>
      </c>
      <c r="AH854" s="16" t="str">
        <f aca="false">IF(O854="🦆 Duck",12,"")</f>
        <v/>
      </c>
      <c r="AI854" s="16" t="str">
        <f aca="false">IF(O854="🐦 Bird",13,"")</f>
        <v/>
      </c>
      <c r="AJ854" s="41" t="s">
        <v>261</v>
      </c>
      <c r="AK854" s="40" t="s">
        <v>888</v>
      </c>
      <c r="AL854" s="42" t="s">
        <v>50</v>
      </c>
      <c r="AM854" s="40" t="s">
        <v>51</v>
      </c>
      <c r="AN854" s="40"/>
    </row>
    <row r="855" customFormat="false" ht="30" hidden="false" customHeight="true" outlineLevel="0" collapsed="false">
      <c r="A855" s="38" t="s">
        <v>885</v>
      </c>
      <c r="B855" s="38" t="n">
        <v>82</v>
      </c>
      <c r="C855" s="32" t="n">
        <f aca="false">B855+IF(H855="IV",-0.2,IF(H855="IP",-0.1,IF(H855="IM",0.1,IF(H855="SC",0.2,IF(H855="IC (cerebral)",-0.3,0)))))</f>
        <v>82.1</v>
      </c>
      <c r="D855" s="33" t="n">
        <f aca="false">VALUE(MID(AJ855,1,FIND(" ",AJ855)))</f>
        <v>8.6</v>
      </c>
      <c r="E855" s="34" t="n">
        <f aca="false">IF(G855="LD50 (median)",1,IF(G855="LDLo (lowest)",0,IF(G855="LD",-1,"")))</f>
        <v>1</v>
      </c>
      <c r="F855" s="34" t="n">
        <f aca="false">IF(O855="🐀 Rat",1,IF(O855="🐭 Mouse",2,IF(O855="🐕 Dog",3,IF(O855="🐵 Monkey",5,IF(O855="🐈 Cat",4,IF(O855="🐇 Rabbit",6,IF(O855="🕊 Pigeon",7,IF(O855="🐹 Guinea Pig",8,IF(O855="🐔 Chicken",9,IF(O855="🐸 Frog",10,IF(O855="🍼 Mammal",10,0)))))))))))</f>
        <v>2</v>
      </c>
      <c r="G855" s="39" t="s">
        <v>47</v>
      </c>
      <c r="H855" s="39" t="s">
        <v>17</v>
      </c>
      <c r="I855" s="14" t="str">
        <f aca="false">IF(H855="IC",-0.3,"")</f>
        <v/>
      </c>
      <c r="J855" s="14" t="str">
        <f aca="false">IF(H855="IV",-0.2,"")</f>
        <v/>
      </c>
      <c r="K855" s="14" t="str">
        <f aca="false">IF(H855="IP",-0.1,"")</f>
        <v/>
      </c>
      <c r="L855" s="14" t="n">
        <f aca="false">IF(H855="IM",0.1,"")</f>
        <v>0.1</v>
      </c>
      <c r="M855" s="14" t="str">
        <f aca="false">IF(H855="SC",0.2,"")</f>
        <v/>
      </c>
      <c r="N855" s="15" t="str">
        <f aca="false">IF(H855="???",0.2,"")</f>
        <v/>
      </c>
      <c r="O855" s="40" t="s">
        <v>22</v>
      </c>
      <c r="P855" s="17" t="str">
        <f aca="false">IF(SUM(Q855:AI855)&gt;0,"",IF(SUM(Q855:AI855)=0,IF(O855&gt;0,1,"")))</f>
        <v/>
      </c>
      <c r="Q855" s="16" t="n">
        <f aca="false">IF(O855="🐭 Mouse",2,"")</f>
        <v>2</v>
      </c>
      <c r="R855" s="16" t="str">
        <f aca="false">IF(O855="🕊 Pigeon",7,"")</f>
        <v/>
      </c>
      <c r="S855" s="16" t="str">
        <f aca="false">IF(O855="🐇 Rabbit",6,"")</f>
        <v/>
      </c>
      <c r="T855" s="16" t="str">
        <f aca="false">IF(O855="🍼 Mammal",16,"")</f>
        <v/>
      </c>
      <c r="U855" s="16" t="str">
        <f aca="false">IF(O855="🐀 Rat",1,"")</f>
        <v/>
      </c>
      <c r="V855" s="16" t="str">
        <f aca="false">IF(O855="🐕 Dog",3,"")</f>
        <v/>
      </c>
      <c r="W855" s="16" t="str">
        <f aca="false">IF(O855="🐹 Guinea Pig",8,"")</f>
        <v/>
      </c>
      <c r="X855" s="16" t="str">
        <f aca="false">IF(O855="🐔 Chicken",9,"")</f>
        <v/>
      </c>
      <c r="Y855" s="16" t="str">
        <f aca="false">IF(O855="🐵 Monkey",5,"")</f>
        <v/>
      </c>
      <c r="Z855" s="16" t="str">
        <f aca="false">IF(O855="🐸 Frog",10,"")</f>
        <v/>
      </c>
      <c r="AA855" s="16" t="str">
        <f aca="false">IF(O855="🐈 Cat",4,"")</f>
        <v/>
      </c>
      <c r="AB855" s="16" t="str">
        <f aca="false">IF(O855="Gecko",15,"")</f>
        <v/>
      </c>
      <c r="AC855" s="16" t="str">
        <f aca="false">IF(O855="Skink",14,"")</f>
        <v/>
      </c>
      <c r="AD855" s="16" t="str">
        <f aca="false">IF(O855="🐄 Cattle",17,"")</f>
        <v/>
      </c>
      <c r="AE855" s="16" t="str">
        <f aca="false">IF(O855="🐷 Pig",19,"")</f>
        <v/>
      </c>
      <c r="AF855" s="16" t="str">
        <f aca="false">IF(O855="Squirrel",11,"")</f>
        <v/>
      </c>
      <c r="AG855" s="16" t="str">
        <f aca="false">IF(O855="🐝 Honey Bee",20,"")</f>
        <v/>
      </c>
      <c r="AH855" s="16" t="str">
        <f aca="false">IF(O855="🦆 Duck",12,"")</f>
        <v/>
      </c>
      <c r="AI855" s="16" t="str">
        <f aca="false">IF(O855="🐦 Bird",13,"")</f>
        <v/>
      </c>
      <c r="AJ855" s="41" t="s">
        <v>889</v>
      </c>
      <c r="AK855" s="40" t="s">
        <v>890</v>
      </c>
      <c r="AL855" s="42" t="s">
        <v>50</v>
      </c>
      <c r="AM855" s="40" t="s">
        <v>51</v>
      </c>
      <c r="AN855" s="40"/>
    </row>
    <row r="856" customFormat="false" ht="30" hidden="false" customHeight="true" outlineLevel="0" collapsed="false">
      <c r="A856" s="38" t="s">
        <v>885</v>
      </c>
      <c r="B856" s="38" t="n">
        <v>82</v>
      </c>
      <c r="C856" s="32" t="n">
        <f aca="false">B856+IF(H856="IV",-0.2,IF(H856="IP",-0.1,IF(H856="IM",0.1,IF(H856="SC",0.2,IF(H856="IC (cerebral)",-0.3,0)))))</f>
        <v>81.9</v>
      </c>
      <c r="D856" s="33" t="n">
        <f aca="false">VALUE(MID(AJ856,1,FIND(" ",AJ856)))</f>
        <v>18.5</v>
      </c>
      <c r="E856" s="34" t="n">
        <f aca="false">IF(G856="LD50 (median)",1,IF(G856="LDLo (lowest)",0,IF(G856="LD",-1,"")))</f>
        <v>0</v>
      </c>
      <c r="F856" s="34" t="n">
        <f aca="false">IF(O856="🐀 Rat",1,IF(O856="🐭 Mouse",2,IF(O856="🐕 Dog",3,IF(O856="🐵 Monkey",5,IF(O856="🐈 Cat",4,IF(O856="🐇 Rabbit",6,IF(O856="🕊 Pigeon",7,IF(O856="🐹 Guinea Pig",8,IF(O856="🐔 Chicken",9,IF(O856="🐸 Frog",10,IF(O856="🍼 Mammal",10,0)))))))))))</f>
        <v>2</v>
      </c>
      <c r="G856" s="39" t="s">
        <v>53</v>
      </c>
      <c r="H856" s="39" t="s">
        <v>16</v>
      </c>
      <c r="I856" s="14" t="str">
        <f aca="false">IF(H856="IC",-0.3,"")</f>
        <v/>
      </c>
      <c r="J856" s="14" t="str">
        <f aca="false">IF(H856="IV",-0.2,"")</f>
        <v/>
      </c>
      <c r="K856" s="14" t="n">
        <f aca="false">IF(H856="IP",-0.1,"")</f>
        <v>-0.1</v>
      </c>
      <c r="L856" s="14" t="str">
        <f aca="false">IF(H856="IM",0.1,"")</f>
        <v/>
      </c>
      <c r="M856" s="14" t="str">
        <f aca="false">IF(H856="SC",0.2,"")</f>
        <v/>
      </c>
      <c r="N856" s="15" t="str">
        <f aca="false">IF(H856="???",0.2,"")</f>
        <v/>
      </c>
      <c r="O856" s="40" t="s">
        <v>22</v>
      </c>
      <c r="P856" s="17" t="str">
        <f aca="false">IF(SUM(Q856:AI856)&gt;0,"",IF(SUM(Q856:AI856)=0,IF(O856&gt;0,1,"")))</f>
        <v/>
      </c>
      <c r="Q856" s="16" t="n">
        <f aca="false">IF(O856="🐭 Mouse",2,"")</f>
        <v>2</v>
      </c>
      <c r="R856" s="16" t="str">
        <f aca="false">IF(O856="🕊 Pigeon",7,"")</f>
        <v/>
      </c>
      <c r="S856" s="16" t="str">
        <f aca="false">IF(O856="🐇 Rabbit",6,"")</f>
        <v/>
      </c>
      <c r="T856" s="16" t="str">
        <f aca="false">IF(O856="🍼 Mammal",16,"")</f>
        <v/>
      </c>
      <c r="U856" s="16" t="str">
        <f aca="false">IF(O856="🐀 Rat",1,"")</f>
        <v/>
      </c>
      <c r="V856" s="16" t="str">
        <f aca="false">IF(O856="🐕 Dog",3,"")</f>
        <v/>
      </c>
      <c r="W856" s="16" t="str">
        <f aca="false">IF(O856="🐹 Guinea Pig",8,"")</f>
        <v/>
      </c>
      <c r="X856" s="16" t="str">
        <f aca="false">IF(O856="🐔 Chicken",9,"")</f>
        <v/>
      </c>
      <c r="Y856" s="16" t="str">
        <f aca="false">IF(O856="🐵 Monkey",5,"")</f>
        <v/>
      </c>
      <c r="Z856" s="16" t="str">
        <f aca="false">IF(O856="🐸 Frog",10,"")</f>
        <v/>
      </c>
      <c r="AA856" s="16" t="str">
        <f aca="false">IF(O856="🐈 Cat",4,"")</f>
        <v/>
      </c>
      <c r="AB856" s="16" t="str">
        <f aca="false">IF(O856="Gecko",15,"")</f>
        <v/>
      </c>
      <c r="AC856" s="16" t="str">
        <f aca="false">IF(O856="Skink",14,"")</f>
        <v/>
      </c>
      <c r="AD856" s="16" t="str">
        <f aca="false">IF(O856="🐄 Cattle",17,"")</f>
        <v/>
      </c>
      <c r="AE856" s="16" t="str">
        <f aca="false">IF(O856="🐷 Pig",19,"")</f>
        <v/>
      </c>
      <c r="AF856" s="16" t="str">
        <f aca="false">IF(O856="Squirrel",11,"")</f>
        <v/>
      </c>
      <c r="AG856" s="16" t="str">
        <f aca="false">IF(O856="🐝 Honey Bee",20,"")</f>
        <v/>
      </c>
      <c r="AH856" s="16" t="str">
        <f aca="false">IF(O856="🦆 Duck",12,"")</f>
        <v/>
      </c>
      <c r="AI856" s="16" t="str">
        <f aca="false">IF(O856="🐦 Bird",13,"")</f>
        <v/>
      </c>
      <c r="AJ856" s="41" t="s">
        <v>891</v>
      </c>
      <c r="AK856" s="40" t="s">
        <v>886</v>
      </c>
      <c r="AL856" s="42" t="s">
        <v>50</v>
      </c>
      <c r="AM856" s="40" t="s">
        <v>51</v>
      </c>
      <c r="AN856" s="40"/>
    </row>
    <row r="857" customFormat="false" ht="15.75" hidden="false" customHeight="false" outlineLevel="0" collapsed="false">
      <c r="C857" s="32"/>
      <c r="D857" s="33"/>
      <c r="E857" s="34"/>
      <c r="F857" s="34"/>
      <c r="G857" s="0"/>
      <c r="H857" s="0"/>
      <c r="I857" s="14" t="str">
        <f aca="false">IF(H857="IC",-0.3,"")</f>
        <v/>
      </c>
      <c r="J857" s="14" t="str">
        <f aca="false">IF(H857="IV",-0.2,"")</f>
        <v/>
      </c>
      <c r="K857" s="14" t="str">
        <f aca="false">IF(H857="IP",-0.1,"")</f>
        <v/>
      </c>
      <c r="L857" s="14" t="str">
        <f aca="false">IF(H857="IM",0.1,"")</f>
        <v/>
      </c>
      <c r="M857" s="14" t="str">
        <f aca="false">IF(H857="SC",0.2,"")</f>
        <v/>
      </c>
      <c r="N857" s="15" t="str">
        <f aca="false">IF(H857="???",0.2,"")</f>
        <v/>
      </c>
      <c r="O857" s="0"/>
      <c r="P857" s="17" t="str">
        <f aca="false">IF(SUM(Q857:AI857)&gt;0,"",IF(SUM(Q857:AI857)=0,IF(O857&gt;0,1,"")))</f>
        <v/>
      </c>
      <c r="Q857" s="16" t="str">
        <f aca="false">IF(O857="🐭 Mouse",2,"")</f>
        <v/>
      </c>
      <c r="R857" s="16" t="str">
        <f aca="false">IF(O857="🕊 Pigeon",7,"")</f>
        <v/>
      </c>
      <c r="S857" s="16" t="str">
        <f aca="false">IF(O857="🐇 Rabbit",6,"")</f>
        <v/>
      </c>
      <c r="T857" s="16" t="str">
        <f aca="false">IF(O857="🍼 Mammal",16,"")</f>
        <v/>
      </c>
      <c r="U857" s="16" t="str">
        <f aca="false">IF(O857="🐀 Rat",1,"")</f>
        <v/>
      </c>
      <c r="V857" s="16" t="str">
        <f aca="false">IF(O857="🐕 Dog",3,"")</f>
        <v/>
      </c>
      <c r="W857" s="16" t="str">
        <f aca="false">IF(O857="🐹 Guinea Pig",8,"")</f>
        <v/>
      </c>
      <c r="X857" s="16" t="str">
        <f aca="false">IF(O857="🐔 Chicken",9,"")</f>
        <v/>
      </c>
      <c r="Y857" s="16" t="str">
        <f aca="false">IF(O857="🐵 Monkey",5,"")</f>
        <v/>
      </c>
      <c r="Z857" s="16" t="str">
        <f aca="false">IF(O857="🐸 Frog",10,"")</f>
        <v/>
      </c>
      <c r="AA857" s="16" t="str">
        <f aca="false">IF(O857="🐈 Cat",4,"")</f>
        <v/>
      </c>
      <c r="AB857" s="16" t="str">
        <f aca="false">IF(O857="Gecko",15,"")</f>
        <v/>
      </c>
      <c r="AC857" s="16" t="str">
        <f aca="false">IF(O857="Skink",14,"")</f>
        <v/>
      </c>
      <c r="AD857" s="16" t="str">
        <f aca="false">IF(O857="🐄 Cattle",17,"")</f>
        <v/>
      </c>
      <c r="AE857" s="16" t="str">
        <f aca="false">IF(O857="🐷 Pig",19,"")</f>
        <v/>
      </c>
      <c r="AF857" s="16" t="str">
        <f aca="false">IF(O857="Squirrel",11,"")</f>
        <v/>
      </c>
      <c r="AG857" s="16" t="str">
        <f aca="false">IF(O857="🐝 Honey Bee",20,"")</f>
        <v/>
      </c>
      <c r="AH857" s="16" t="str">
        <f aca="false">IF(O857="🦆 Duck",12,"")</f>
        <v/>
      </c>
      <c r="AI857" s="16" t="str">
        <f aca="false">IF(O857="🐦 Bird",13,"")</f>
        <v/>
      </c>
      <c r="AJ857" s="0"/>
      <c r="AK857" s="0"/>
      <c r="AL857" s="0"/>
      <c r="AM857" s="0"/>
      <c r="AN857" s="0"/>
    </row>
    <row r="858" customFormat="false" ht="60" hidden="false" customHeight="true" outlineLevel="0" collapsed="false">
      <c r="A858" s="38" t="s">
        <v>892</v>
      </c>
      <c r="B858" s="38" t="n">
        <v>83</v>
      </c>
      <c r="C858" s="32" t="n">
        <f aca="false">B858+IF(H858="IV",-0.2,IF(H858="IP",-0.1,IF(H858="IM",0.1,IF(H858="SC",0.2,IF(H858="IC (cerebral)",-0.3,0)))))</f>
        <v>82.9</v>
      </c>
      <c r="D858" s="33" t="n">
        <f aca="false">VALUE(MID(AJ858,1,FIND(" ",AJ858)))</f>
        <v>0.7</v>
      </c>
      <c r="E858" s="34" t="n">
        <f aca="false">IF(G858="LD50 (median)",1,IF(G858="LDLo (lowest)",0,IF(G858="LD",-1,"")))</f>
        <v>1</v>
      </c>
      <c r="F858" s="34" t="n">
        <f aca="false">IF(O858="🐀 Rat",1,IF(O858="🐭 Mouse",2,IF(O858="🐕 Dog",3,IF(O858="🐵 Monkey",5,IF(O858="🐈 Cat",4,IF(O858="🐇 Rabbit",6,IF(O858="🕊 Pigeon",7,IF(O858="🐹 Guinea Pig",8,IF(O858="🐔 Chicken",9,IF(O858="🐸 Frog",10,IF(O858="🍼 Mammal",10,0)))))))))))</f>
        <v>2</v>
      </c>
      <c r="G858" s="39" t="s">
        <v>47</v>
      </c>
      <c r="H858" s="39" t="s">
        <v>16</v>
      </c>
      <c r="I858" s="14" t="str">
        <f aca="false">IF(H858="IC",-0.3,"")</f>
        <v/>
      </c>
      <c r="J858" s="14" t="str">
        <f aca="false">IF(H858="IV",-0.2,"")</f>
        <v/>
      </c>
      <c r="K858" s="14" t="n">
        <f aca="false">IF(H858="IP",-0.1,"")</f>
        <v>-0.1</v>
      </c>
      <c r="L858" s="14" t="str">
        <f aca="false">IF(H858="IM",0.1,"")</f>
        <v/>
      </c>
      <c r="M858" s="14" t="str">
        <f aca="false">IF(H858="SC",0.2,"")</f>
        <v/>
      </c>
      <c r="N858" s="15" t="str">
        <f aca="false">IF(H858="???",0.2,"")</f>
        <v/>
      </c>
      <c r="O858" s="40" t="s">
        <v>22</v>
      </c>
      <c r="P858" s="17" t="str">
        <f aca="false">IF(SUM(Q858:AI858)&gt;0,"",IF(SUM(Q858:AI858)=0,IF(O858&gt;0,1,"")))</f>
        <v/>
      </c>
      <c r="Q858" s="16" t="n">
        <f aca="false">IF(O858="🐭 Mouse",2,"")</f>
        <v>2</v>
      </c>
      <c r="R858" s="16" t="str">
        <f aca="false">IF(O858="🕊 Pigeon",7,"")</f>
        <v/>
      </c>
      <c r="S858" s="16" t="str">
        <f aca="false">IF(O858="🐇 Rabbit",6,"")</f>
        <v/>
      </c>
      <c r="T858" s="16" t="str">
        <f aca="false">IF(O858="🍼 Mammal",16,"")</f>
        <v/>
      </c>
      <c r="U858" s="16" t="str">
        <f aca="false">IF(O858="🐀 Rat",1,"")</f>
        <v/>
      </c>
      <c r="V858" s="16" t="str">
        <f aca="false">IF(O858="🐕 Dog",3,"")</f>
        <v/>
      </c>
      <c r="W858" s="16" t="str">
        <f aca="false">IF(O858="🐹 Guinea Pig",8,"")</f>
        <v/>
      </c>
      <c r="X858" s="16" t="str">
        <f aca="false">IF(O858="🐔 Chicken",9,"")</f>
        <v/>
      </c>
      <c r="Y858" s="16" t="str">
        <f aca="false">IF(O858="🐵 Monkey",5,"")</f>
        <v/>
      </c>
      <c r="Z858" s="16" t="str">
        <f aca="false">IF(O858="🐸 Frog",10,"")</f>
        <v/>
      </c>
      <c r="AA858" s="16" t="str">
        <f aca="false">IF(O858="🐈 Cat",4,"")</f>
        <v/>
      </c>
      <c r="AB858" s="16" t="str">
        <f aca="false">IF(O858="Gecko",15,"")</f>
        <v/>
      </c>
      <c r="AC858" s="16" t="str">
        <f aca="false">IF(O858="Skink",14,"")</f>
        <v/>
      </c>
      <c r="AD858" s="16" t="str">
        <f aca="false">IF(O858="🐄 Cattle",17,"")</f>
        <v/>
      </c>
      <c r="AE858" s="16" t="str">
        <f aca="false">IF(O858="🐷 Pig",19,"")</f>
        <v/>
      </c>
      <c r="AF858" s="16" t="str">
        <f aca="false">IF(O858="Squirrel",11,"")</f>
        <v/>
      </c>
      <c r="AG858" s="16" t="str">
        <f aca="false">IF(O858="🐝 Honey Bee",20,"")</f>
        <v/>
      </c>
      <c r="AH858" s="16" t="str">
        <f aca="false">IF(O858="🦆 Duck",12,"")</f>
        <v/>
      </c>
      <c r="AI858" s="16" t="str">
        <f aca="false">IF(O858="🐦 Bird",13,"")</f>
        <v/>
      </c>
      <c r="AJ858" s="41" t="s">
        <v>177</v>
      </c>
      <c r="AK858" s="40" t="s">
        <v>893</v>
      </c>
      <c r="AL858" s="42" t="s">
        <v>50</v>
      </c>
      <c r="AM858" s="40" t="s">
        <v>51</v>
      </c>
      <c r="AN858" s="40"/>
    </row>
    <row r="859" customFormat="false" ht="60" hidden="false" customHeight="true" outlineLevel="0" collapsed="false">
      <c r="A859" s="38" t="s">
        <v>892</v>
      </c>
      <c r="B859" s="38" t="n">
        <v>83</v>
      </c>
      <c r="C859" s="32" t="n">
        <f aca="false">B859+IF(H859="IV",-0.2,IF(H859="IP",-0.1,IF(H859="IM",0.1,IF(H859="SC",0.2,IF(H859="IC (cerebral)",-0.3,0)))))</f>
        <v>82.9</v>
      </c>
      <c r="D859" s="33" t="n">
        <f aca="false">VALUE(MID(AJ859,1,FIND(" ",AJ859)))</f>
        <v>0.8</v>
      </c>
      <c r="E859" s="34" t="n">
        <f aca="false">IF(G859="LD50 (median)",1,IF(G859="LDLo (lowest)",0,IF(G859="LD",-1,"")))</f>
        <v>1</v>
      </c>
      <c r="F859" s="34" t="n">
        <f aca="false">IF(O859="🐀 Rat",1,IF(O859="🐭 Mouse",2,IF(O859="🐕 Dog",3,IF(O859="🐵 Monkey",5,IF(O859="🐈 Cat",4,IF(O859="🐇 Rabbit",6,IF(O859="🕊 Pigeon",7,IF(O859="🐹 Guinea Pig",8,IF(O859="🐔 Chicken",9,IF(O859="🐸 Frog",10,IF(O859="🍼 Mammal",10,0)))))))))))</f>
        <v>2</v>
      </c>
      <c r="G859" s="39" t="s">
        <v>47</v>
      </c>
      <c r="H859" s="39" t="s">
        <v>16</v>
      </c>
      <c r="I859" s="14" t="str">
        <f aca="false">IF(H859="IC",-0.3,"")</f>
        <v/>
      </c>
      <c r="J859" s="14" t="str">
        <f aca="false">IF(H859="IV",-0.2,"")</f>
        <v/>
      </c>
      <c r="K859" s="14" t="n">
        <f aca="false">IF(H859="IP",-0.1,"")</f>
        <v>-0.1</v>
      </c>
      <c r="L859" s="14" t="str">
        <f aca="false">IF(H859="IM",0.1,"")</f>
        <v/>
      </c>
      <c r="M859" s="14" t="str">
        <f aca="false">IF(H859="SC",0.2,"")</f>
        <v/>
      </c>
      <c r="N859" s="15" t="str">
        <f aca="false">IF(H859="???",0.2,"")</f>
        <v/>
      </c>
      <c r="O859" s="40" t="s">
        <v>22</v>
      </c>
      <c r="P859" s="17" t="str">
        <f aca="false">IF(SUM(Q859:AI859)&gt;0,"",IF(SUM(Q859:AI859)=0,IF(O859&gt;0,1,"")))</f>
        <v/>
      </c>
      <c r="Q859" s="16" t="n">
        <f aca="false">IF(O859="🐭 Mouse",2,"")</f>
        <v>2</v>
      </c>
      <c r="R859" s="16" t="str">
        <f aca="false">IF(O859="🕊 Pigeon",7,"")</f>
        <v/>
      </c>
      <c r="S859" s="16" t="str">
        <f aca="false">IF(O859="🐇 Rabbit",6,"")</f>
        <v/>
      </c>
      <c r="T859" s="16" t="str">
        <f aca="false">IF(O859="🍼 Mammal",16,"")</f>
        <v/>
      </c>
      <c r="U859" s="16" t="str">
        <f aca="false">IF(O859="🐀 Rat",1,"")</f>
        <v/>
      </c>
      <c r="V859" s="16" t="str">
        <f aca="false">IF(O859="🐕 Dog",3,"")</f>
        <v/>
      </c>
      <c r="W859" s="16" t="str">
        <f aca="false">IF(O859="🐹 Guinea Pig",8,"")</f>
        <v/>
      </c>
      <c r="X859" s="16" t="str">
        <f aca="false">IF(O859="🐔 Chicken",9,"")</f>
        <v/>
      </c>
      <c r="Y859" s="16" t="str">
        <f aca="false">IF(O859="🐵 Monkey",5,"")</f>
        <v/>
      </c>
      <c r="Z859" s="16" t="str">
        <f aca="false">IF(O859="🐸 Frog",10,"")</f>
        <v/>
      </c>
      <c r="AA859" s="16" t="str">
        <f aca="false">IF(O859="🐈 Cat",4,"")</f>
        <v/>
      </c>
      <c r="AB859" s="16" t="str">
        <f aca="false">IF(O859="Gecko",15,"")</f>
        <v/>
      </c>
      <c r="AC859" s="16" t="str">
        <f aca="false">IF(O859="Skink",14,"")</f>
        <v/>
      </c>
      <c r="AD859" s="16" t="str">
        <f aca="false">IF(O859="🐄 Cattle",17,"")</f>
        <v/>
      </c>
      <c r="AE859" s="16" t="str">
        <f aca="false">IF(O859="🐷 Pig",19,"")</f>
        <v/>
      </c>
      <c r="AF859" s="16" t="str">
        <f aca="false">IF(O859="Squirrel",11,"")</f>
        <v/>
      </c>
      <c r="AG859" s="16" t="str">
        <f aca="false">IF(O859="🐝 Honey Bee",20,"")</f>
        <v/>
      </c>
      <c r="AH859" s="16" t="str">
        <f aca="false">IF(O859="🦆 Duck",12,"")</f>
        <v/>
      </c>
      <c r="AI859" s="16" t="str">
        <f aca="false">IF(O859="🐦 Bird",13,"")</f>
        <v/>
      </c>
      <c r="AJ859" s="41" t="s">
        <v>124</v>
      </c>
      <c r="AK859" s="40" t="s">
        <v>894</v>
      </c>
      <c r="AL859" s="42" t="s">
        <v>536</v>
      </c>
      <c r="AM859" s="40" t="s">
        <v>51</v>
      </c>
      <c r="AN859" s="40"/>
    </row>
    <row r="860" customFormat="false" ht="30" hidden="false" customHeight="true" outlineLevel="0" collapsed="false">
      <c r="A860" s="38" t="s">
        <v>892</v>
      </c>
      <c r="B860" s="38" t="n">
        <v>83</v>
      </c>
      <c r="C860" s="32" t="n">
        <f aca="false">B860+IF(H860="IV",-0.2,IF(H860="IP",-0.1,IF(H860="IM",0.1,IF(H860="SC",0.2,IF(H860="IC (cerebral)",-0.3,0)))))</f>
        <v>82.8</v>
      </c>
      <c r="D860" s="33" t="n">
        <f aca="false">VALUE(MID(AJ860,1,FIND(" ",AJ860)))</f>
        <v>1.075</v>
      </c>
      <c r="E860" s="34" t="n">
        <f aca="false">IF(G860="LD50 (median)",1,IF(G860="LDLo (lowest)",0,IF(G860="LD",-1,"")))</f>
        <v>1</v>
      </c>
      <c r="F860" s="34" t="n">
        <f aca="false">IF(O860="🐀 Rat",1,IF(O860="🐭 Mouse",2,IF(O860="🐕 Dog",3,IF(O860="🐵 Monkey",5,IF(O860="🐈 Cat",4,IF(O860="🐇 Rabbit",6,IF(O860="🕊 Pigeon",7,IF(O860="🐹 Guinea Pig",8,IF(O860="🐔 Chicken",9,IF(O860="🐸 Frog",10,IF(O860="🍼 Mammal",10,0)))))))))))</f>
        <v>2</v>
      </c>
      <c r="G860" s="39" t="s">
        <v>47</v>
      </c>
      <c r="H860" s="39" t="s">
        <v>15</v>
      </c>
      <c r="I860" s="14" t="str">
        <f aca="false">IF(H860="IC",-0.3,"")</f>
        <v/>
      </c>
      <c r="J860" s="14" t="n">
        <f aca="false">IF(H860="IV",-0.2,"")</f>
        <v>-0.2</v>
      </c>
      <c r="K860" s="14" t="str">
        <f aca="false">IF(H860="IP",-0.1,"")</f>
        <v/>
      </c>
      <c r="L860" s="14" t="str">
        <f aca="false">IF(H860="IM",0.1,"")</f>
        <v/>
      </c>
      <c r="M860" s="14" t="str">
        <f aca="false">IF(H860="SC",0.2,"")</f>
        <v/>
      </c>
      <c r="N860" s="15" t="str">
        <f aca="false">IF(H860="???",0.2,"")</f>
        <v/>
      </c>
      <c r="O860" s="40" t="s">
        <v>22</v>
      </c>
      <c r="P860" s="17" t="str">
        <f aca="false">IF(SUM(Q860:AI860)&gt;0,"",IF(SUM(Q860:AI860)=0,IF(O860&gt;0,1,"")))</f>
        <v/>
      </c>
      <c r="Q860" s="16" t="n">
        <f aca="false">IF(O860="🐭 Mouse",2,"")</f>
        <v>2</v>
      </c>
      <c r="R860" s="16" t="str">
        <f aca="false">IF(O860="🕊 Pigeon",7,"")</f>
        <v/>
      </c>
      <c r="S860" s="16" t="str">
        <f aca="false">IF(O860="🐇 Rabbit",6,"")</f>
        <v/>
      </c>
      <c r="T860" s="16" t="str">
        <f aca="false">IF(O860="🍼 Mammal",16,"")</f>
        <v/>
      </c>
      <c r="U860" s="16" t="str">
        <f aca="false">IF(O860="🐀 Rat",1,"")</f>
        <v/>
      </c>
      <c r="V860" s="16" t="str">
        <f aca="false">IF(O860="🐕 Dog",3,"")</f>
        <v/>
      </c>
      <c r="W860" s="16" t="str">
        <f aca="false">IF(O860="🐹 Guinea Pig",8,"")</f>
        <v/>
      </c>
      <c r="X860" s="16" t="str">
        <f aca="false">IF(O860="🐔 Chicken",9,"")</f>
        <v/>
      </c>
      <c r="Y860" s="16" t="str">
        <f aca="false">IF(O860="🐵 Monkey",5,"")</f>
        <v/>
      </c>
      <c r="Z860" s="16" t="str">
        <f aca="false">IF(O860="🐸 Frog",10,"")</f>
        <v/>
      </c>
      <c r="AA860" s="16" t="str">
        <f aca="false">IF(O860="🐈 Cat",4,"")</f>
        <v/>
      </c>
      <c r="AB860" s="16" t="str">
        <f aca="false">IF(O860="Gecko",15,"")</f>
        <v/>
      </c>
      <c r="AC860" s="16" t="str">
        <f aca="false">IF(O860="Skink",14,"")</f>
        <v/>
      </c>
      <c r="AD860" s="16" t="str">
        <f aca="false">IF(O860="🐄 Cattle",17,"")</f>
        <v/>
      </c>
      <c r="AE860" s="16" t="str">
        <f aca="false">IF(O860="🐷 Pig",19,"")</f>
        <v/>
      </c>
      <c r="AF860" s="16" t="str">
        <f aca="false">IF(O860="Squirrel",11,"")</f>
        <v/>
      </c>
      <c r="AG860" s="16" t="str">
        <f aca="false">IF(O860="🐝 Honey Bee",20,"")</f>
        <v/>
      </c>
      <c r="AH860" s="16" t="str">
        <f aca="false">IF(O860="🦆 Duck",12,"")</f>
        <v/>
      </c>
      <c r="AI860" s="16" t="str">
        <f aca="false">IF(O860="🐦 Bird",13,"")</f>
        <v/>
      </c>
      <c r="AJ860" s="41" t="s">
        <v>895</v>
      </c>
      <c r="AK860" s="40" t="s">
        <v>538</v>
      </c>
      <c r="AL860" s="42" t="s">
        <v>50</v>
      </c>
      <c r="AM860" s="40" t="s">
        <v>51</v>
      </c>
      <c r="AN860" s="40"/>
    </row>
    <row r="861" customFormat="false" ht="30" hidden="false" customHeight="true" outlineLevel="0" collapsed="false">
      <c r="A861" s="38" t="s">
        <v>892</v>
      </c>
      <c r="B861" s="38" t="n">
        <v>83</v>
      </c>
      <c r="C861" s="32" t="n">
        <f aca="false">B861+IF(H861="IV",-0.2,IF(H861="IP",-0.1,IF(H861="IM",0.1,IF(H861="SC",0.2,IF(H861="IC (cerebral)",-0.3,0)))))</f>
        <v>82.9</v>
      </c>
      <c r="D861" s="33" t="n">
        <f aca="false">VALUE(MID(AJ861,1,FIND(" ",AJ861)))</f>
        <v>1.9</v>
      </c>
      <c r="E861" s="34" t="n">
        <f aca="false">IF(G861="LD50 (median)",1,IF(G861="LDLo (lowest)",0,IF(G861="LD",-1,"")))</f>
        <v>1</v>
      </c>
      <c r="F861" s="34" t="n">
        <f aca="false">IF(O861="🐀 Rat",1,IF(O861="🐭 Mouse",2,IF(O861="🐕 Dog",3,IF(O861="🐵 Monkey",5,IF(O861="🐈 Cat",4,IF(O861="🐇 Rabbit",6,IF(O861="🕊 Pigeon",7,IF(O861="🐹 Guinea Pig",8,IF(O861="🐔 Chicken",9,IF(O861="🐸 Frog",10,IF(O861="🍼 Mammal",10,0)))))))))))</f>
        <v>2</v>
      </c>
      <c r="G861" s="39" t="s">
        <v>47</v>
      </c>
      <c r="H861" s="39" t="s">
        <v>16</v>
      </c>
      <c r="I861" s="14" t="str">
        <f aca="false">IF(H861="IC",-0.3,"")</f>
        <v/>
      </c>
      <c r="J861" s="14" t="str">
        <f aca="false">IF(H861="IV",-0.2,"")</f>
        <v/>
      </c>
      <c r="K861" s="14" t="n">
        <f aca="false">IF(H861="IP",-0.1,"")</f>
        <v>-0.1</v>
      </c>
      <c r="L861" s="14" t="str">
        <f aca="false">IF(H861="IM",0.1,"")</f>
        <v/>
      </c>
      <c r="M861" s="14" t="str">
        <f aca="false">IF(H861="SC",0.2,"")</f>
        <v/>
      </c>
      <c r="N861" s="15" t="str">
        <f aca="false">IF(H861="???",0.2,"")</f>
        <v/>
      </c>
      <c r="O861" s="40" t="s">
        <v>22</v>
      </c>
      <c r="P861" s="17" t="str">
        <f aca="false">IF(SUM(Q861:AI861)&gt;0,"",IF(SUM(Q861:AI861)=0,IF(O861&gt;0,1,"")))</f>
        <v/>
      </c>
      <c r="Q861" s="16" t="n">
        <f aca="false">IF(O861="🐭 Mouse",2,"")</f>
        <v>2</v>
      </c>
      <c r="R861" s="16" t="str">
        <f aca="false">IF(O861="🕊 Pigeon",7,"")</f>
        <v/>
      </c>
      <c r="S861" s="16" t="str">
        <f aca="false">IF(O861="🐇 Rabbit",6,"")</f>
        <v/>
      </c>
      <c r="T861" s="16" t="str">
        <f aca="false">IF(O861="🍼 Mammal",16,"")</f>
        <v/>
      </c>
      <c r="U861" s="16" t="str">
        <f aca="false">IF(O861="🐀 Rat",1,"")</f>
        <v/>
      </c>
      <c r="V861" s="16" t="str">
        <f aca="false">IF(O861="🐕 Dog",3,"")</f>
        <v/>
      </c>
      <c r="W861" s="16" t="str">
        <f aca="false">IF(O861="🐹 Guinea Pig",8,"")</f>
        <v/>
      </c>
      <c r="X861" s="16" t="str">
        <f aca="false">IF(O861="🐔 Chicken",9,"")</f>
        <v/>
      </c>
      <c r="Y861" s="16" t="str">
        <f aca="false">IF(O861="🐵 Monkey",5,"")</f>
        <v/>
      </c>
      <c r="Z861" s="16" t="str">
        <f aca="false">IF(O861="🐸 Frog",10,"")</f>
        <v/>
      </c>
      <c r="AA861" s="16" t="str">
        <f aca="false">IF(O861="🐈 Cat",4,"")</f>
        <v/>
      </c>
      <c r="AB861" s="16" t="str">
        <f aca="false">IF(O861="Gecko",15,"")</f>
        <v/>
      </c>
      <c r="AC861" s="16" t="str">
        <f aca="false">IF(O861="Skink",14,"")</f>
        <v/>
      </c>
      <c r="AD861" s="16" t="str">
        <f aca="false">IF(O861="🐄 Cattle",17,"")</f>
        <v/>
      </c>
      <c r="AE861" s="16" t="str">
        <f aca="false">IF(O861="🐷 Pig",19,"")</f>
        <v/>
      </c>
      <c r="AF861" s="16" t="str">
        <f aca="false">IF(O861="Squirrel",11,"")</f>
        <v/>
      </c>
      <c r="AG861" s="16" t="str">
        <f aca="false">IF(O861="🐝 Honey Bee",20,"")</f>
        <v/>
      </c>
      <c r="AH861" s="16" t="str">
        <f aca="false">IF(O861="🦆 Duck",12,"")</f>
        <v/>
      </c>
      <c r="AI861" s="16" t="str">
        <f aca="false">IF(O861="🐦 Bird",13,"")</f>
        <v/>
      </c>
      <c r="AJ861" s="41" t="s">
        <v>180</v>
      </c>
      <c r="AK861" s="40" t="s">
        <v>894</v>
      </c>
      <c r="AL861" s="42" t="s">
        <v>536</v>
      </c>
      <c r="AM861" s="40" t="s">
        <v>51</v>
      </c>
      <c r="AN861" s="40"/>
    </row>
    <row r="862" customFormat="false" ht="15.75" hidden="false" customHeight="false" outlineLevel="0" collapsed="false">
      <c r="C862" s="32"/>
      <c r="D862" s="33"/>
      <c r="E862" s="34"/>
      <c r="F862" s="34"/>
      <c r="G862" s="0"/>
      <c r="H862" s="0"/>
      <c r="I862" s="14" t="str">
        <f aca="false">IF(H862="IC",-0.3,"")</f>
        <v/>
      </c>
      <c r="J862" s="14" t="str">
        <f aca="false">IF(H862="IV",-0.2,"")</f>
        <v/>
      </c>
      <c r="K862" s="14" t="str">
        <f aca="false">IF(H862="IP",-0.1,"")</f>
        <v/>
      </c>
      <c r="L862" s="14" t="str">
        <f aca="false">IF(H862="IM",0.1,"")</f>
        <v/>
      </c>
      <c r="M862" s="14" t="str">
        <f aca="false">IF(H862="SC",0.2,"")</f>
        <v/>
      </c>
      <c r="N862" s="15" t="str">
        <f aca="false">IF(H862="???",0.2,"")</f>
        <v/>
      </c>
      <c r="O862" s="0"/>
      <c r="P862" s="17" t="str">
        <f aca="false">IF(SUM(Q862:AI862)&gt;0,"",IF(SUM(Q862:AI862)=0,IF(O862&gt;0,1,"")))</f>
        <v/>
      </c>
      <c r="Q862" s="16" t="str">
        <f aca="false">IF(O862="🐭 Mouse",2,"")</f>
        <v/>
      </c>
      <c r="R862" s="16" t="str">
        <f aca="false">IF(O862="🕊 Pigeon",7,"")</f>
        <v/>
      </c>
      <c r="S862" s="16" t="str">
        <f aca="false">IF(O862="🐇 Rabbit",6,"")</f>
        <v/>
      </c>
      <c r="T862" s="16" t="str">
        <f aca="false">IF(O862="🍼 Mammal",16,"")</f>
        <v/>
      </c>
      <c r="U862" s="16" t="str">
        <f aca="false">IF(O862="🐀 Rat",1,"")</f>
        <v/>
      </c>
      <c r="V862" s="16" t="str">
        <f aca="false">IF(O862="🐕 Dog",3,"")</f>
        <v/>
      </c>
      <c r="W862" s="16" t="str">
        <f aca="false">IF(O862="🐹 Guinea Pig",8,"")</f>
        <v/>
      </c>
      <c r="X862" s="16" t="str">
        <f aca="false">IF(O862="🐔 Chicken",9,"")</f>
        <v/>
      </c>
      <c r="Y862" s="16" t="str">
        <f aca="false">IF(O862="🐵 Monkey",5,"")</f>
        <v/>
      </c>
      <c r="Z862" s="16" t="str">
        <f aca="false">IF(O862="🐸 Frog",10,"")</f>
        <v/>
      </c>
      <c r="AA862" s="16" t="str">
        <f aca="false">IF(O862="🐈 Cat",4,"")</f>
        <v/>
      </c>
      <c r="AB862" s="16" t="str">
        <f aca="false">IF(O862="Gecko",15,"")</f>
        <v/>
      </c>
      <c r="AC862" s="16" t="str">
        <f aca="false">IF(O862="Skink",14,"")</f>
        <v/>
      </c>
      <c r="AD862" s="16" t="str">
        <f aca="false">IF(O862="🐄 Cattle",17,"")</f>
        <v/>
      </c>
      <c r="AE862" s="16" t="str">
        <f aca="false">IF(O862="🐷 Pig",19,"")</f>
        <v/>
      </c>
      <c r="AF862" s="16" t="str">
        <f aca="false">IF(O862="Squirrel",11,"")</f>
        <v/>
      </c>
      <c r="AG862" s="16" t="str">
        <f aca="false">IF(O862="🐝 Honey Bee",20,"")</f>
        <v/>
      </c>
      <c r="AH862" s="16" t="str">
        <f aca="false">IF(O862="🦆 Duck",12,"")</f>
        <v/>
      </c>
      <c r="AI862" s="16" t="str">
        <f aca="false">IF(O862="🐦 Bird",13,"")</f>
        <v/>
      </c>
      <c r="AJ862" s="0"/>
      <c r="AK862" s="0"/>
      <c r="AL862" s="0"/>
      <c r="AM862" s="0"/>
      <c r="AN862" s="0"/>
    </row>
    <row r="863" customFormat="false" ht="30" hidden="false" customHeight="true" outlineLevel="0" collapsed="false">
      <c r="A863" s="38" t="s">
        <v>896</v>
      </c>
      <c r="B863" s="38" t="n">
        <v>84</v>
      </c>
      <c r="C863" s="32" t="n">
        <f aca="false">B863+IF(H863="IV",-0.2,IF(H863="IP",-0.1,IF(H863="IM",0.1,IF(H863="SC",0.2,IF(H863="IC (cerebral)",-0.3,0)))))</f>
        <v>83.9</v>
      </c>
      <c r="D863" s="33" t="n">
        <f aca="false">VALUE(MID(AJ863,1,FIND(" ",AJ863)))</f>
        <v>0.18</v>
      </c>
      <c r="E863" s="34" t="n">
        <f aca="false">IF(G863="LD50 (median)",1,IF(G863="LDLo (lowest)",0,IF(G863="LD",-1,"")))</f>
        <v>1</v>
      </c>
      <c r="F863" s="34" t="n">
        <f aca="false">IF(O863="🐀 Rat",1,IF(O863="🐭 Mouse",2,IF(O863="🐕 Dog",3,IF(O863="🐵 Monkey",5,IF(O863="🐈 Cat",4,IF(O863="🐇 Rabbit",6,IF(O863="🕊 Pigeon",7,IF(O863="🐹 Guinea Pig",8,IF(O863="🐔 Chicken",9,IF(O863="🐸 Frog",10,IF(O863="🍼 Mammal",10,0)))))))))))</f>
        <v>2</v>
      </c>
      <c r="G863" s="39" t="s">
        <v>47</v>
      </c>
      <c r="H863" s="39" t="s">
        <v>16</v>
      </c>
      <c r="I863" s="14" t="str">
        <f aca="false">IF(H863="IC",-0.3,"")</f>
        <v/>
      </c>
      <c r="J863" s="14" t="str">
        <f aca="false">IF(H863="IV",-0.2,"")</f>
        <v/>
      </c>
      <c r="K863" s="14" t="n">
        <f aca="false">IF(H863="IP",-0.1,"")</f>
        <v>-0.1</v>
      </c>
      <c r="L863" s="14" t="str">
        <f aca="false">IF(H863="IM",0.1,"")</f>
        <v/>
      </c>
      <c r="M863" s="14" t="str">
        <f aca="false">IF(H863="SC",0.2,"")</f>
        <v/>
      </c>
      <c r="N863" s="15" t="str">
        <f aca="false">IF(H863="???",0.2,"")</f>
        <v/>
      </c>
      <c r="O863" s="40" t="s">
        <v>22</v>
      </c>
      <c r="P863" s="17" t="str">
        <f aca="false">IF(SUM(Q863:AI863)&gt;0,"",IF(SUM(Q863:AI863)=0,IF(O863&gt;0,1,"")))</f>
        <v/>
      </c>
      <c r="Q863" s="16" t="n">
        <f aca="false">IF(O863="🐭 Mouse",2,"")</f>
        <v>2</v>
      </c>
      <c r="R863" s="16" t="str">
        <f aca="false">IF(O863="🕊 Pigeon",7,"")</f>
        <v/>
      </c>
      <c r="S863" s="16" t="str">
        <f aca="false">IF(O863="🐇 Rabbit",6,"")</f>
        <v/>
      </c>
      <c r="T863" s="16" t="str">
        <f aca="false">IF(O863="🍼 Mammal",16,"")</f>
        <v/>
      </c>
      <c r="U863" s="16" t="str">
        <f aca="false">IF(O863="🐀 Rat",1,"")</f>
        <v/>
      </c>
      <c r="V863" s="16" t="str">
        <f aca="false">IF(O863="🐕 Dog",3,"")</f>
        <v/>
      </c>
      <c r="W863" s="16" t="str">
        <f aca="false">IF(O863="🐹 Guinea Pig",8,"")</f>
        <v/>
      </c>
      <c r="X863" s="16" t="str">
        <f aca="false">IF(O863="🐔 Chicken",9,"")</f>
        <v/>
      </c>
      <c r="Y863" s="16" t="str">
        <f aca="false">IF(O863="🐵 Monkey",5,"")</f>
        <v/>
      </c>
      <c r="Z863" s="16" t="str">
        <f aca="false">IF(O863="🐸 Frog",10,"")</f>
        <v/>
      </c>
      <c r="AA863" s="16" t="str">
        <f aca="false">IF(O863="🐈 Cat",4,"")</f>
        <v/>
      </c>
      <c r="AB863" s="16" t="str">
        <f aca="false">IF(O863="Gecko",15,"")</f>
        <v/>
      </c>
      <c r="AC863" s="16" t="str">
        <f aca="false">IF(O863="Skink",14,"")</f>
        <v/>
      </c>
      <c r="AD863" s="16" t="str">
        <f aca="false">IF(O863="🐄 Cattle",17,"")</f>
        <v/>
      </c>
      <c r="AE863" s="16" t="str">
        <f aca="false">IF(O863="🐷 Pig",19,"")</f>
        <v/>
      </c>
      <c r="AF863" s="16" t="str">
        <f aca="false">IF(O863="Squirrel",11,"")</f>
        <v/>
      </c>
      <c r="AG863" s="16" t="str">
        <f aca="false">IF(O863="🐝 Honey Bee",20,"")</f>
        <v/>
      </c>
      <c r="AH863" s="16" t="str">
        <f aca="false">IF(O863="🦆 Duck",12,"")</f>
        <v/>
      </c>
      <c r="AI863" s="16" t="str">
        <f aca="false">IF(O863="🐦 Bird",13,"")</f>
        <v/>
      </c>
      <c r="AJ863" s="41" t="s">
        <v>170</v>
      </c>
      <c r="AK863" s="40" t="s">
        <v>897</v>
      </c>
      <c r="AL863" s="42" t="s">
        <v>50</v>
      </c>
      <c r="AM863" s="40" t="s">
        <v>51</v>
      </c>
      <c r="AN863" s="40"/>
    </row>
    <row r="864" customFormat="false" ht="30" hidden="false" customHeight="true" outlineLevel="0" collapsed="false">
      <c r="A864" s="38" t="s">
        <v>896</v>
      </c>
      <c r="B864" s="38" t="n">
        <v>84</v>
      </c>
      <c r="C864" s="32" t="n">
        <f aca="false">B864+IF(H864="IV",-0.2,IF(H864="IP",-0.1,IF(H864="IM",0.1,IF(H864="SC",0.2,IF(H864="IC (cerebral)",-0.3,0)))))</f>
        <v>83.8</v>
      </c>
      <c r="D864" s="33" t="n">
        <f aca="false">VALUE(MID(AJ864,1,FIND(" ",AJ864)))</f>
        <v>1.111</v>
      </c>
      <c r="E864" s="34" t="n">
        <f aca="false">IF(G864="LD50 (median)",1,IF(G864="LDLo (lowest)",0,IF(G864="LD",-1,"")))</f>
        <v>1</v>
      </c>
      <c r="F864" s="34" t="n">
        <f aca="false">IF(O864="🐀 Rat",1,IF(O864="🐭 Mouse",2,IF(O864="🐕 Dog",3,IF(O864="🐵 Monkey",5,IF(O864="🐈 Cat",4,IF(O864="🐇 Rabbit",6,IF(O864="🕊 Pigeon",7,IF(O864="🐹 Guinea Pig",8,IF(O864="🐔 Chicken",9,IF(O864="🐸 Frog",10,IF(O864="🍼 Mammal",10,0)))))))))))</f>
        <v>2</v>
      </c>
      <c r="G864" s="39" t="s">
        <v>47</v>
      </c>
      <c r="H864" s="39" t="s">
        <v>15</v>
      </c>
      <c r="I864" s="14" t="str">
        <f aca="false">IF(H864="IC",-0.3,"")</f>
        <v/>
      </c>
      <c r="J864" s="14" t="n">
        <f aca="false">IF(H864="IV",-0.2,"")</f>
        <v>-0.2</v>
      </c>
      <c r="K864" s="14" t="str">
        <f aca="false">IF(H864="IP",-0.1,"")</f>
        <v/>
      </c>
      <c r="L864" s="14" t="str">
        <f aca="false">IF(H864="IM",0.1,"")</f>
        <v/>
      </c>
      <c r="M864" s="14" t="str">
        <f aca="false">IF(H864="SC",0.2,"")</f>
        <v/>
      </c>
      <c r="N864" s="15" t="str">
        <f aca="false">IF(H864="???",0.2,"")</f>
        <v/>
      </c>
      <c r="O864" s="40" t="s">
        <v>22</v>
      </c>
      <c r="P864" s="17" t="str">
        <f aca="false">IF(SUM(Q864:AI864)&gt;0,"",IF(SUM(Q864:AI864)=0,IF(O864&gt;0,1,"")))</f>
        <v/>
      </c>
      <c r="Q864" s="16" t="n">
        <f aca="false">IF(O864="🐭 Mouse",2,"")</f>
        <v>2</v>
      </c>
      <c r="R864" s="16" t="str">
        <f aca="false">IF(O864="🕊 Pigeon",7,"")</f>
        <v/>
      </c>
      <c r="S864" s="16" t="str">
        <f aca="false">IF(O864="🐇 Rabbit",6,"")</f>
        <v/>
      </c>
      <c r="T864" s="16" t="str">
        <f aca="false">IF(O864="🍼 Mammal",16,"")</f>
        <v/>
      </c>
      <c r="U864" s="16" t="str">
        <f aca="false">IF(O864="🐀 Rat",1,"")</f>
        <v/>
      </c>
      <c r="V864" s="16" t="str">
        <f aca="false">IF(O864="🐕 Dog",3,"")</f>
        <v/>
      </c>
      <c r="W864" s="16" t="str">
        <f aca="false">IF(O864="🐹 Guinea Pig",8,"")</f>
        <v/>
      </c>
      <c r="X864" s="16" t="str">
        <f aca="false">IF(O864="🐔 Chicken",9,"")</f>
        <v/>
      </c>
      <c r="Y864" s="16" t="str">
        <f aca="false">IF(O864="🐵 Monkey",5,"")</f>
        <v/>
      </c>
      <c r="Z864" s="16" t="str">
        <f aca="false">IF(O864="🐸 Frog",10,"")</f>
        <v/>
      </c>
      <c r="AA864" s="16" t="str">
        <f aca="false">IF(O864="🐈 Cat",4,"")</f>
        <v/>
      </c>
      <c r="AB864" s="16" t="str">
        <f aca="false">IF(O864="Gecko",15,"")</f>
        <v/>
      </c>
      <c r="AC864" s="16" t="str">
        <f aca="false">IF(O864="Skink",14,"")</f>
        <v/>
      </c>
      <c r="AD864" s="16" t="str">
        <f aca="false">IF(O864="🐄 Cattle",17,"")</f>
        <v/>
      </c>
      <c r="AE864" s="16" t="str">
        <f aca="false">IF(O864="🐷 Pig",19,"")</f>
        <v/>
      </c>
      <c r="AF864" s="16" t="str">
        <f aca="false">IF(O864="Squirrel",11,"")</f>
        <v/>
      </c>
      <c r="AG864" s="16" t="str">
        <f aca="false">IF(O864="🐝 Honey Bee",20,"")</f>
        <v/>
      </c>
      <c r="AH864" s="16" t="str">
        <f aca="false">IF(O864="🦆 Duck",12,"")</f>
        <v/>
      </c>
      <c r="AI864" s="16" t="str">
        <f aca="false">IF(O864="🐦 Bird",13,"")</f>
        <v/>
      </c>
      <c r="AJ864" s="41" t="s">
        <v>898</v>
      </c>
      <c r="AK864" s="40" t="s">
        <v>316</v>
      </c>
      <c r="AL864" s="42" t="s">
        <v>50</v>
      </c>
      <c r="AM864" s="40" t="s">
        <v>51</v>
      </c>
      <c r="AN864" s="40"/>
    </row>
    <row r="865" customFormat="false" ht="15.75" hidden="false" customHeight="false" outlineLevel="0" collapsed="false">
      <c r="C865" s="32"/>
      <c r="D865" s="33"/>
      <c r="E865" s="34"/>
      <c r="F865" s="34"/>
      <c r="G865" s="0"/>
      <c r="H865" s="0"/>
      <c r="I865" s="14" t="str">
        <f aca="false">IF(H865="IC",-0.3,"")</f>
        <v/>
      </c>
      <c r="J865" s="14" t="str">
        <f aca="false">IF(H865="IV",-0.2,"")</f>
        <v/>
      </c>
      <c r="K865" s="14" t="str">
        <f aca="false">IF(H865="IP",-0.1,"")</f>
        <v/>
      </c>
      <c r="L865" s="14" t="str">
        <f aca="false">IF(H865="IM",0.1,"")</f>
        <v/>
      </c>
      <c r="M865" s="14" t="str">
        <f aca="false">IF(H865="SC",0.2,"")</f>
        <v/>
      </c>
      <c r="N865" s="15" t="str">
        <f aca="false">IF(H865="???",0.2,"")</f>
        <v/>
      </c>
      <c r="O865" s="0"/>
      <c r="P865" s="17" t="str">
        <f aca="false">IF(SUM(Q865:AI865)&gt;0,"",IF(SUM(Q865:AI865)=0,IF(O865&gt;0,1,"")))</f>
        <v/>
      </c>
      <c r="Q865" s="16" t="str">
        <f aca="false">IF(O865="🐭 Mouse",2,"")</f>
        <v/>
      </c>
      <c r="R865" s="16" t="str">
        <f aca="false">IF(O865="🕊 Pigeon",7,"")</f>
        <v/>
      </c>
      <c r="S865" s="16" t="str">
        <f aca="false">IF(O865="🐇 Rabbit",6,"")</f>
        <v/>
      </c>
      <c r="T865" s="16" t="str">
        <f aca="false">IF(O865="🍼 Mammal",16,"")</f>
        <v/>
      </c>
      <c r="U865" s="16" t="str">
        <f aca="false">IF(O865="🐀 Rat",1,"")</f>
        <v/>
      </c>
      <c r="V865" s="16" t="str">
        <f aca="false">IF(O865="🐕 Dog",3,"")</f>
        <v/>
      </c>
      <c r="W865" s="16" t="str">
        <f aca="false">IF(O865="🐹 Guinea Pig",8,"")</f>
        <v/>
      </c>
      <c r="X865" s="16" t="str">
        <f aca="false">IF(O865="🐔 Chicken",9,"")</f>
        <v/>
      </c>
      <c r="Y865" s="16" t="str">
        <f aca="false">IF(O865="🐵 Monkey",5,"")</f>
        <v/>
      </c>
      <c r="Z865" s="16" t="str">
        <f aca="false">IF(O865="🐸 Frog",10,"")</f>
        <v/>
      </c>
      <c r="AA865" s="16" t="str">
        <f aca="false">IF(O865="🐈 Cat",4,"")</f>
        <v/>
      </c>
      <c r="AB865" s="16" t="str">
        <f aca="false">IF(O865="Gecko",15,"")</f>
        <v/>
      </c>
      <c r="AC865" s="16" t="str">
        <f aca="false">IF(O865="Skink",14,"")</f>
        <v/>
      </c>
      <c r="AD865" s="16" t="str">
        <f aca="false">IF(O865="🐄 Cattle",17,"")</f>
        <v/>
      </c>
      <c r="AE865" s="16" t="str">
        <f aca="false">IF(O865="🐷 Pig",19,"")</f>
        <v/>
      </c>
      <c r="AF865" s="16" t="str">
        <f aca="false">IF(O865="Squirrel",11,"")</f>
        <v/>
      </c>
      <c r="AG865" s="16" t="str">
        <f aca="false">IF(O865="🐝 Honey Bee",20,"")</f>
        <v/>
      </c>
      <c r="AH865" s="16" t="str">
        <f aca="false">IF(O865="🦆 Duck",12,"")</f>
        <v/>
      </c>
      <c r="AI865" s="16" t="str">
        <f aca="false">IF(O865="🐦 Bird",13,"")</f>
        <v/>
      </c>
      <c r="AJ865" s="0"/>
      <c r="AK865" s="0"/>
      <c r="AL865" s="0"/>
      <c r="AM865" s="0"/>
      <c r="AN865" s="0"/>
    </row>
    <row r="866" customFormat="false" ht="45" hidden="false" customHeight="true" outlineLevel="0" collapsed="false">
      <c r="A866" s="38" t="s">
        <v>899</v>
      </c>
      <c r="B866" s="38" t="n">
        <v>85</v>
      </c>
      <c r="C866" s="32" t="n">
        <f aca="false">B866+IF(H866="IV",-0.2,IF(H866="IP",-0.1,IF(H866="IM",0.1,IF(H866="SC",0.2,IF(H866="IC (cerebral)",-0.3,0)))))</f>
        <v>84.9</v>
      </c>
      <c r="D866" s="33" t="n">
        <f aca="false">VALUE(MID(AJ866,1,FIND(" ",AJ866)))</f>
        <v>0.625</v>
      </c>
      <c r="E866" s="34" t="n">
        <f aca="false">IF(G866="LD50 (median)",1,IF(G866="LDLo (lowest)",0,IF(G866="LD",-1,"")))</f>
        <v>1</v>
      </c>
      <c r="F866" s="34" t="n">
        <f aca="false">IF(O866="🐀 Rat",1,IF(O866="🐭 Mouse",2,IF(O866="🐕 Dog",3,IF(O866="🐵 Monkey",5,IF(O866="🐈 Cat",4,IF(O866="🐇 Rabbit",6,IF(O866="🕊 Pigeon",7,IF(O866="🐹 Guinea Pig",8,IF(O866="🐔 Chicken",9,IF(O866="🐸 Frog",10,IF(O866="🍼 Mammal",10,0)))))))))))</f>
        <v>2</v>
      </c>
      <c r="G866" s="39" t="s">
        <v>47</v>
      </c>
      <c r="H866" s="39" t="s">
        <v>16</v>
      </c>
      <c r="I866" s="14" t="str">
        <f aca="false">IF(H866="IC",-0.3,"")</f>
        <v/>
      </c>
      <c r="J866" s="14" t="str">
        <f aca="false">IF(H866="IV",-0.2,"")</f>
        <v/>
      </c>
      <c r="K866" s="14" t="n">
        <f aca="false">IF(H866="IP",-0.1,"")</f>
        <v>-0.1</v>
      </c>
      <c r="L866" s="14" t="str">
        <f aca="false">IF(H866="IM",0.1,"")</f>
        <v/>
      </c>
      <c r="M866" s="14" t="str">
        <f aca="false">IF(H866="SC",0.2,"")</f>
        <v/>
      </c>
      <c r="N866" s="15" t="str">
        <f aca="false">IF(H866="???",0.2,"")</f>
        <v/>
      </c>
      <c r="O866" s="40" t="s">
        <v>22</v>
      </c>
      <c r="P866" s="17" t="str">
        <f aca="false">IF(SUM(Q866:AI866)&gt;0,"",IF(SUM(Q866:AI866)=0,IF(O866&gt;0,1,"")))</f>
        <v/>
      </c>
      <c r="Q866" s="16" t="n">
        <f aca="false">IF(O866="🐭 Mouse",2,"")</f>
        <v>2</v>
      </c>
      <c r="R866" s="16" t="str">
        <f aca="false">IF(O866="🕊 Pigeon",7,"")</f>
        <v/>
      </c>
      <c r="S866" s="16" t="str">
        <f aca="false">IF(O866="🐇 Rabbit",6,"")</f>
        <v/>
      </c>
      <c r="T866" s="16" t="str">
        <f aca="false">IF(O866="🍼 Mammal",16,"")</f>
        <v/>
      </c>
      <c r="U866" s="16" t="str">
        <f aca="false">IF(O866="🐀 Rat",1,"")</f>
        <v/>
      </c>
      <c r="V866" s="16" t="str">
        <f aca="false">IF(O866="🐕 Dog",3,"")</f>
        <v/>
      </c>
      <c r="W866" s="16" t="str">
        <f aca="false">IF(O866="🐹 Guinea Pig",8,"")</f>
        <v/>
      </c>
      <c r="X866" s="16" t="str">
        <f aca="false">IF(O866="🐔 Chicken",9,"")</f>
        <v/>
      </c>
      <c r="Y866" s="16" t="str">
        <f aca="false">IF(O866="🐵 Monkey",5,"")</f>
        <v/>
      </c>
      <c r="Z866" s="16" t="str">
        <f aca="false">IF(O866="🐸 Frog",10,"")</f>
        <v/>
      </c>
      <c r="AA866" s="16" t="str">
        <f aca="false">IF(O866="🐈 Cat",4,"")</f>
        <v/>
      </c>
      <c r="AB866" s="16" t="str">
        <f aca="false">IF(O866="Gecko",15,"")</f>
        <v/>
      </c>
      <c r="AC866" s="16" t="str">
        <f aca="false">IF(O866="Skink",14,"")</f>
        <v/>
      </c>
      <c r="AD866" s="16" t="str">
        <f aca="false">IF(O866="🐄 Cattle",17,"")</f>
        <v/>
      </c>
      <c r="AE866" s="16" t="str">
        <f aca="false">IF(O866="🐷 Pig",19,"")</f>
        <v/>
      </c>
      <c r="AF866" s="16" t="str">
        <f aca="false">IF(O866="Squirrel",11,"")</f>
        <v/>
      </c>
      <c r="AG866" s="16" t="str">
        <f aca="false">IF(O866="🐝 Honey Bee",20,"")</f>
        <v/>
      </c>
      <c r="AH866" s="16" t="str">
        <f aca="false">IF(O866="🦆 Duck",12,"")</f>
        <v/>
      </c>
      <c r="AI866" s="16" t="str">
        <f aca="false">IF(O866="🐦 Bird",13,"")</f>
        <v/>
      </c>
      <c r="AJ866" s="41" t="s">
        <v>596</v>
      </c>
      <c r="AK866" s="40" t="s">
        <v>900</v>
      </c>
      <c r="AL866" s="42" t="s">
        <v>50</v>
      </c>
      <c r="AM866" s="40" t="s">
        <v>51</v>
      </c>
      <c r="AN866" s="40"/>
    </row>
    <row r="867" customFormat="false" ht="60" hidden="false" customHeight="true" outlineLevel="0" collapsed="false">
      <c r="A867" s="38" t="s">
        <v>899</v>
      </c>
      <c r="B867" s="38" t="n">
        <v>85</v>
      </c>
      <c r="C867" s="32" t="n">
        <f aca="false">B867+IF(H867="IV",-0.2,IF(H867="IP",-0.1,IF(H867="IM",0.1,IF(H867="SC",0.2,IF(H867="IC (cerebral)",-0.3,0)))))</f>
        <v>84.8</v>
      </c>
      <c r="D867" s="33" t="n">
        <f aca="false">VALUE(MID(AJ867,1,FIND(" ",AJ867)))</f>
        <v>1.139</v>
      </c>
      <c r="E867" s="34" t="n">
        <f aca="false">IF(G867="LD50 (median)",1,IF(G867="LDLo (lowest)",0,IF(G867="LD",-1,"")))</f>
        <v>1</v>
      </c>
      <c r="F867" s="34" t="n">
        <f aca="false">IF(O867="🐀 Rat",1,IF(O867="🐭 Mouse",2,IF(O867="🐕 Dog",3,IF(O867="🐵 Monkey",5,IF(O867="🐈 Cat",4,IF(O867="🐇 Rabbit",6,IF(O867="🕊 Pigeon",7,IF(O867="🐹 Guinea Pig",8,IF(O867="🐔 Chicken",9,IF(O867="🐸 Frog",10,IF(O867="🍼 Mammal",10,0)))))))))))</f>
        <v>2</v>
      </c>
      <c r="G867" s="39" t="s">
        <v>47</v>
      </c>
      <c r="H867" s="39" t="s">
        <v>15</v>
      </c>
      <c r="I867" s="14" t="str">
        <f aca="false">IF(H867="IC",-0.3,"")</f>
        <v/>
      </c>
      <c r="J867" s="14" t="n">
        <f aca="false">IF(H867="IV",-0.2,"")</f>
        <v>-0.2</v>
      </c>
      <c r="K867" s="14" t="str">
        <f aca="false">IF(H867="IP",-0.1,"")</f>
        <v/>
      </c>
      <c r="L867" s="14" t="str">
        <f aca="false">IF(H867="IM",0.1,"")</f>
        <v/>
      </c>
      <c r="M867" s="14" t="str">
        <f aca="false">IF(H867="SC",0.2,"")</f>
        <v/>
      </c>
      <c r="N867" s="15" t="str">
        <f aca="false">IF(H867="???",0.2,"")</f>
        <v/>
      </c>
      <c r="O867" s="40" t="s">
        <v>22</v>
      </c>
      <c r="P867" s="17" t="str">
        <f aca="false">IF(SUM(Q867:AI867)&gt;0,"",IF(SUM(Q867:AI867)=0,IF(O867&gt;0,1,"")))</f>
        <v/>
      </c>
      <c r="Q867" s="16" t="n">
        <f aca="false">IF(O867="🐭 Mouse",2,"")</f>
        <v>2</v>
      </c>
      <c r="R867" s="16" t="str">
        <f aca="false">IF(O867="🕊 Pigeon",7,"")</f>
        <v/>
      </c>
      <c r="S867" s="16" t="str">
        <f aca="false">IF(O867="🐇 Rabbit",6,"")</f>
        <v/>
      </c>
      <c r="T867" s="16" t="str">
        <f aca="false">IF(O867="🍼 Mammal",16,"")</f>
        <v/>
      </c>
      <c r="U867" s="16" t="str">
        <f aca="false">IF(O867="🐀 Rat",1,"")</f>
        <v/>
      </c>
      <c r="V867" s="16" t="str">
        <f aca="false">IF(O867="🐕 Dog",3,"")</f>
        <v/>
      </c>
      <c r="W867" s="16" t="str">
        <f aca="false">IF(O867="🐹 Guinea Pig",8,"")</f>
        <v/>
      </c>
      <c r="X867" s="16" t="str">
        <f aca="false">IF(O867="🐔 Chicken",9,"")</f>
        <v/>
      </c>
      <c r="Y867" s="16" t="str">
        <f aca="false">IF(O867="🐵 Monkey",5,"")</f>
        <v/>
      </c>
      <c r="Z867" s="16" t="str">
        <f aca="false">IF(O867="🐸 Frog",10,"")</f>
        <v/>
      </c>
      <c r="AA867" s="16" t="str">
        <f aca="false">IF(O867="🐈 Cat",4,"")</f>
        <v/>
      </c>
      <c r="AB867" s="16" t="str">
        <f aca="false">IF(O867="Gecko",15,"")</f>
        <v/>
      </c>
      <c r="AC867" s="16" t="str">
        <f aca="false">IF(O867="Skink",14,"")</f>
        <v/>
      </c>
      <c r="AD867" s="16" t="str">
        <f aca="false">IF(O867="🐄 Cattle",17,"")</f>
        <v/>
      </c>
      <c r="AE867" s="16" t="str">
        <f aca="false">IF(O867="🐷 Pig",19,"")</f>
        <v/>
      </c>
      <c r="AF867" s="16" t="str">
        <f aca="false">IF(O867="Squirrel",11,"")</f>
        <v/>
      </c>
      <c r="AG867" s="16" t="str">
        <f aca="false">IF(O867="🐝 Honey Bee",20,"")</f>
        <v/>
      </c>
      <c r="AH867" s="16" t="str">
        <f aca="false">IF(O867="🦆 Duck",12,"")</f>
        <v/>
      </c>
      <c r="AI867" s="16" t="str">
        <f aca="false">IF(O867="🐦 Bird",13,"")</f>
        <v/>
      </c>
      <c r="AJ867" s="41" t="s">
        <v>901</v>
      </c>
      <c r="AK867" s="40" t="s">
        <v>691</v>
      </c>
      <c r="AL867" s="42" t="s">
        <v>50</v>
      </c>
      <c r="AM867" s="40" t="s">
        <v>51</v>
      </c>
      <c r="AN867" s="40"/>
    </row>
    <row r="868" customFormat="false" ht="15.75" hidden="false" customHeight="false" outlineLevel="0" collapsed="false">
      <c r="C868" s="32"/>
      <c r="D868" s="33"/>
      <c r="E868" s="34"/>
      <c r="F868" s="34"/>
      <c r="G868" s="0"/>
      <c r="H868" s="0"/>
      <c r="I868" s="14" t="str">
        <f aca="false">IF(H868="IC",-0.3,"")</f>
        <v/>
      </c>
      <c r="J868" s="14" t="str">
        <f aca="false">IF(H868="IV",-0.2,"")</f>
        <v/>
      </c>
      <c r="K868" s="14" t="str">
        <f aca="false">IF(H868="IP",-0.1,"")</f>
        <v/>
      </c>
      <c r="L868" s="14" t="str">
        <f aca="false">IF(H868="IM",0.1,"")</f>
        <v/>
      </c>
      <c r="M868" s="14" t="str">
        <f aca="false">IF(H868="SC",0.2,"")</f>
        <v/>
      </c>
      <c r="N868" s="15" t="str">
        <f aca="false">IF(H868="???",0.2,"")</f>
        <v/>
      </c>
      <c r="O868" s="0"/>
      <c r="P868" s="17" t="str">
        <f aca="false">IF(SUM(Q868:AI868)&gt;0,"",IF(SUM(Q868:AI868)=0,IF(O868&gt;0,1,"")))</f>
        <v/>
      </c>
      <c r="Q868" s="16" t="str">
        <f aca="false">IF(O868="🐭 Mouse",2,"")</f>
        <v/>
      </c>
      <c r="R868" s="16" t="str">
        <f aca="false">IF(O868="🕊 Pigeon",7,"")</f>
        <v/>
      </c>
      <c r="S868" s="16" t="str">
        <f aca="false">IF(O868="🐇 Rabbit",6,"")</f>
        <v/>
      </c>
      <c r="T868" s="16" t="str">
        <f aca="false">IF(O868="🍼 Mammal",16,"")</f>
        <v/>
      </c>
      <c r="U868" s="16" t="str">
        <f aca="false">IF(O868="🐀 Rat",1,"")</f>
        <v/>
      </c>
      <c r="V868" s="16" t="str">
        <f aca="false">IF(O868="🐕 Dog",3,"")</f>
        <v/>
      </c>
      <c r="W868" s="16" t="str">
        <f aca="false">IF(O868="🐹 Guinea Pig",8,"")</f>
        <v/>
      </c>
      <c r="X868" s="16" t="str">
        <f aca="false">IF(O868="🐔 Chicken",9,"")</f>
        <v/>
      </c>
      <c r="Y868" s="16" t="str">
        <f aca="false">IF(O868="🐵 Monkey",5,"")</f>
        <v/>
      </c>
      <c r="Z868" s="16" t="str">
        <f aca="false">IF(O868="🐸 Frog",10,"")</f>
        <v/>
      </c>
      <c r="AA868" s="16" t="str">
        <f aca="false">IF(O868="🐈 Cat",4,"")</f>
        <v/>
      </c>
      <c r="AB868" s="16" t="str">
        <f aca="false">IF(O868="Gecko",15,"")</f>
        <v/>
      </c>
      <c r="AC868" s="16" t="str">
        <f aca="false">IF(O868="Skink",14,"")</f>
        <v/>
      </c>
      <c r="AD868" s="16" t="str">
        <f aca="false">IF(O868="🐄 Cattle",17,"")</f>
        <v/>
      </c>
      <c r="AE868" s="16" t="str">
        <f aca="false">IF(O868="🐷 Pig",19,"")</f>
        <v/>
      </c>
      <c r="AF868" s="16" t="str">
        <f aca="false">IF(O868="Squirrel",11,"")</f>
        <v/>
      </c>
      <c r="AG868" s="16" t="str">
        <f aca="false">IF(O868="🐝 Honey Bee",20,"")</f>
        <v/>
      </c>
      <c r="AH868" s="16" t="str">
        <f aca="false">IF(O868="🦆 Duck",12,"")</f>
        <v/>
      </c>
      <c r="AI868" s="16" t="str">
        <f aca="false">IF(O868="🐦 Bird",13,"")</f>
        <v/>
      </c>
      <c r="AJ868" s="0"/>
      <c r="AK868" s="0"/>
      <c r="AL868" s="0"/>
      <c r="AM868" s="0"/>
      <c r="AN868" s="0"/>
    </row>
    <row r="869" customFormat="false" ht="30" hidden="false" customHeight="true" outlineLevel="0" collapsed="false">
      <c r="A869" s="38" t="s">
        <v>902</v>
      </c>
      <c r="B869" s="38" t="n">
        <v>86</v>
      </c>
      <c r="C869" s="32" t="n">
        <f aca="false">B869+IF(H869="IV",-0.2,IF(H869="IP",-0.1,IF(H869="IM",0.1,IF(H869="SC",0.2,IF(H869="IC (cerebral)",-0.3,0)))))</f>
        <v>85.8</v>
      </c>
      <c r="D869" s="33" t="n">
        <f aca="false">VALUE(MID(AJ869,1,FIND(" ",AJ869)))</f>
        <v>0.6</v>
      </c>
      <c r="E869" s="34" t="n">
        <f aca="false">IF(G869="LD50 (median)",1,IF(G869="LDLo (lowest)",0,IF(G869="LD",-1,"")))</f>
        <v>0</v>
      </c>
      <c r="F869" s="34" t="n">
        <f aca="false">IF(O869="🐀 Rat",1,IF(O869="🐭 Mouse",2,IF(O869="🐕 Dog",3,IF(O869="🐵 Monkey",5,IF(O869="🐈 Cat",4,IF(O869="🐇 Rabbit",6,IF(O869="🕊 Pigeon",7,IF(O869="🐹 Guinea Pig",8,IF(O869="🐔 Chicken",9,IF(O869="🐸 Frog",10,IF(O869="🍼 Mammal",10,0)))))))))))</f>
        <v>6</v>
      </c>
      <c r="G869" s="39" t="s">
        <v>53</v>
      </c>
      <c r="H869" s="39" t="s">
        <v>15</v>
      </c>
      <c r="I869" s="14" t="str">
        <f aca="false">IF(H869="IC",-0.3,"")</f>
        <v/>
      </c>
      <c r="J869" s="14" t="n">
        <f aca="false">IF(H869="IV",-0.2,"")</f>
        <v>-0.2</v>
      </c>
      <c r="K869" s="14" t="str">
        <f aca="false">IF(H869="IP",-0.1,"")</f>
        <v/>
      </c>
      <c r="L869" s="14" t="str">
        <f aca="false">IF(H869="IM",0.1,"")</f>
        <v/>
      </c>
      <c r="M869" s="14" t="str">
        <f aca="false">IF(H869="SC",0.2,"")</f>
        <v/>
      </c>
      <c r="N869" s="15" t="str">
        <f aca="false">IF(H869="???",0.2,"")</f>
        <v/>
      </c>
      <c r="O869" s="40" t="s">
        <v>24</v>
      </c>
      <c r="P869" s="17" t="str">
        <f aca="false">IF(SUM(Q869:AI869)&gt;0,"",IF(SUM(Q869:AI869)=0,IF(O869&gt;0,1,"")))</f>
        <v/>
      </c>
      <c r="Q869" s="16" t="str">
        <f aca="false">IF(O869="🐭 Mouse",2,"")</f>
        <v/>
      </c>
      <c r="R869" s="16" t="str">
        <f aca="false">IF(O869="🕊 Pigeon",7,"")</f>
        <v/>
      </c>
      <c r="S869" s="16" t="n">
        <f aca="false">IF(O869="🐇 Rabbit",6,"")</f>
        <v>6</v>
      </c>
      <c r="T869" s="16" t="str">
        <f aca="false">IF(O869="🍼 Mammal",16,"")</f>
        <v/>
      </c>
      <c r="U869" s="16" t="str">
        <f aca="false">IF(O869="🐀 Rat",1,"")</f>
        <v/>
      </c>
      <c r="V869" s="16" t="str">
        <f aca="false">IF(O869="🐕 Dog",3,"")</f>
        <v/>
      </c>
      <c r="W869" s="16" t="str">
        <f aca="false">IF(O869="🐹 Guinea Pig",8,"")</f>
        <v/>
      </c>
      <c r="X869" s="16" t="str">
        <f aca="false">IF(O869="🐔 Chicken",9,"")</f>
        <v/>
      </c>
      <c r="Y869" s="16" t="str">
        <f aca="false">IF(O869="🐵 Monkey",5,"")</f>
        <v/>
      </c>
      <c r="Z869" s="16" t="str">
        <f aca="false">IF(O869="🐸 Frog",10,"")</f>
        <v/>
      </c>
      <c r="AA869" s="16" t="str">
        <f aca="false">IF(O869="🐈 Cat",4,"")</f>
        <v/>
      </c>
      <c r="AB869" s="16" t="str">
        <f aca="false">IF(O869="Gecko",15,"")</f>
        <v/>
      </c>
      <c r="AC869" s="16" t="str">
        <f aca="false">IF(O869="Skink",14,"")</f>
        <v/>
      </c>
      <c r="AD869" s="16" t="str">
        <f aca="false">IF(O869="🐄 Cattle",17,"")</f>
        <v/>
      </c>
      <c r="AE869" s="16" t="str">
        <f aca="false">IF(O869="🐷 Pig",19,"")</f>
        <v/>
      </c>
      <c r="AF869" s="16" t="str">
        <f aca="false">IF(O869="Squirrel",11,"")</f>
        <v/>
      </c>
      <c r="AG869" s="16" t="str">
        <f aca="false">IF(O869="🐝 Honey Bee",20,"")</f>
        <v/>
      </c>
      <c r="AH869" s="16" t="str">
        <f aca="false">IF(O869="🦆 Duck",12,"")</f>
        <v/>
      </c>
      <c r="AI869" s="16" t="str">
        <f aca="false">IF(O869="🐦 Bird",13,"")</f>
        <v/>
      </c>
      <c r="AJ869" s="41" t="s">
        <v>293</v>
      </c>
      <c r="AK869" s="40" t="s">
        <v>137</v>
      </c>
      <c r="AL869" s="42" t="s">
        <v>50</v>
      </c>
      <c r="AM869" s="40" t="s">
        <v>51</v>
      </c>
      <c r="AN869" s="40"/>
    </row>
    <row r="870" customFormat="false" ht="15" hidden="false" customHeight="true" outlineLevel="0" collapsed="false">
      <c r="A870" s="38" t="s">
        <v>902</v>
      </c>
      <c r="B870" s="38" t="n">
        <v>86</v>
      </c>
      <c r="C870" s="32" t="n">
        <f aca="false">B870+IF(H870="IV",-0.2,IF(H870="IP",-0.1,IF(H870="IM",0.1,IF(H870="SC",0.2,IF(H870="IC (cerebral)",-0.3,0)))))</f>
        <v>85.8</v>
      </c>
      <c r="D870" s="33" t="n">
        <f aca="false">VALUE(MID(AJ870,1,FIND(" ",AJ870)))</f>
        <v>0.6</v>
      </c>
      <c r="E870" s="34" t="n">
        <f aca="false">IF(G870="LD50 (median)",1,IF(G870="LDLo (lowest)",0,IF(G870="LD",-1,"")))</f>
        <v>0</v>
      </c>
      <c r="F870" s="34" t="n">
        <f aca="false">IF(O870="🐀 Rat",1,IF(O870="🐭 Mouse",2,IF(O870="🐕 Dog",3,IF(O870="🐵 Monkey",5,IF(O870="🐈 Cat",4,IF(O870="🐇 Rabbit",6,IF(O870="🕊 Pigeon",7,IF(O870="🐹 Guinea Pig",8,IF(O870="🐔 Chicken",9,IF(O870="🐸 Frog",10,IF(O870="🍼 Mammal",10,0)))))))))))</f>
        <v>6</v>
      </c>
      <c r="G870" s="39" t="s">
        <v>53</v>
      </c>
      <c r="H870" s="39" t="s">
        <v>15</v>
      </c>
      <c r="I870" s="14" t="str">
        <f aca="false">IF(H870="IC",-0.3,"")</f>
        <v/>
      </c>
      <c r="J870" s="14" t="n">
        <f aca="false">IF(H870="IV",-0.2,"")</f>
        <v>-0.2</v>
      </c>
      <c r="K870" s="14" t="str">
        <f aca="false">IF(H870="IP",-0.1,"")</f>
        <v/>
      </c>
      <c r="L870" s="14" t="str">
        <f aca="false">IF(H870="IM",0.1,"")</f>
        <v/>
      </c>
      <c r="M870" s="14" t="str">
        <f aca="false">IF(H870="SC",0.2,"")</f>
        <v/>
      </c>
      <c r="N870" s="15" t="str">
        <f aca="false">IF(H870="???",0.2,"")</f>
        <v/>
      </c>
      <c r="O870" s="40" t="s">
        <v>24</v>
      </c>
      <c r="P870" s="17" t="str">
        <f aca="false">IF(SUM(Q870:AI870)&gt;0,"",IF(SUM(Q870:AI870)=0,IF(O870&gt;0,1,"")))</f>
        <v/>
      </c>
      <c r="Q870" s="16" t="str">
        <f aca="false">IF(O870="🐭 Mouse",2,"")</f>
        <v/>
      </c>
      <c r="R870" s="16" t="str">
        <f aca="false">IF(O870="🕊 Pigeon",7,"")</f>
        <v/>
      </c>
      <c r="S870" s="16" t="n">
        <f aca="false">IF(O870="🐇 Rabbit",6,"")</f>
        <v>6</v>
      </c>
      <c r="T870" s="16" t="str">
        <f aca="false">IF(O870="🍼 Mammal",16,"")</f>
        <v/>
      </c>
      <c r="U870" s="16" t="str">
        <f aca="false">IF(O870="🐀 Rat",1,"")</f>
        <v/>
      </c>
      <c r="V870" s="16" t="str">
        <f aca="false">IF(O870="🐕 Dog",3,"")</f>
        <v/>
      </c>
      <c r="W870" s="16" t="str">
        <f aca="false">IF(O870="🐹 Guinea Pig",8,"")</f>
        <v/>
      </c>
      <c r="X870" s="16" t="str">
        <f aca="false">IF(O870="🐔 Chicken",9,"")</f>
        <v/>
      </c>
      <c r="Y870" s="16" t="str">
        <f aca="false">IF(O870="🐵 Monkey",5,"")</f>
        <v/>
      </c>
      <c r="Z870" s="16" t="str">
        <f aca="false">IF(O870="🐸 Frog",10,"")</f>
        <v/>
      </c>
      <c r="AA870" s="16" t="str">
        <f aca="false">IF(O870="🐈 Cat",4,"")</f>
        <v/>
      </c>
      <c r="AB870" s="16" t="str">
        <f aca="false">IF(O870="Gecko",15,"")</f>
        <v/>
      </c>
      <c r="AC870" s="16" t="str">
        <f aca="false">IF(O870="Skink",14,"")</f>
        <v/>
      </c>
      <c r="AD870" s="16" t="str">
        <f aca="false">IF(O870="🐄 Cattle",17,"")</f>
        <v/>
      </c>
      <c r="AE870" s="16" t="str">
        <f aca="false">IF(O870="🐷 Pig",19,"")</f>
        <v/>
      </c>
      <c r="AF870" s="16" t="str">
        <f aca="false">IF(O870="Squirrel",11,"")</f>
        <v/>
      </c>
      <c r="AG870" s="16" t="str">
        <f aca="false">IF(O870="🐝 Honey Bee",20,"")</f>
        <v/>
      </c>
      <c r="AH870" s="16" t="str">
        <f aca="false">IF(O870="🦆 Duck",12,"")</f>
        <v/>
      </c>
      <c r="AI870" s="16" t="str">
        <f aca="false">IF(O870="🐦 Bird",13,"")</f>
        <v/>
      </c>
      <c r="AJ870" s="41" t="s">
        <v>293</v>
      </c>
      <c r="AK870" s="40" t="s">
        <v>139</v>
      </c>
      <c r="AL870" s="42" t="s">
        <v>50</v>
      </c>
      <c r="AM870" s="40" t="s">
        <v>51</v>
      </c>
      <c r="AN870" s="40"/>
    </row>
    <row r="871" customFormat="false" ht="30.75" hidden="false" customHeight="false" outlineLevel="0" collapsed="false">
      <c r="A871" s="38" t="s">
        <v>902</v>
      </c>
      <c r="B871" s="38" t="n">
        <v>86</v>
      </c>
      <c r="C871" s="32" t="n">
        <f aca="false">B871+IF(H871="IV",-0.2,IF(H871="IP",-0.1,IF(H871="IM",0.1,IF(H871="SC",0.2,IF(H871="IC (cerebral)",-0.3,0)))))</f>
        <v>85.8</v>
      </c>
      <c r="D871" s="33" t="n">
        <f aca="false">VALUE(MID(AJ871,1,FIND(" ",AJ871)))</f>
        <v>0.63</v>
      </c>
      <c r="E871" s="34" t="n">
        <f aca="false">IF(G871="LD50 (median)",1,IF(G871="LDLo (lowest)",0,IF(G871="LD",-1,"")))</f>
        <v>0</v>
      </c>
      <c r="F871" s="34" t="n">
        <f aca="false">IF(O871="🐀 Rat",1,IF(O871="🐭 Mouse",2,IF(O871="🐕 Dog",3,IF(O871="🐵 Monkey",5,IF(O871="🐈 Cat",4,IF(O871="🐇 Rabbit",6,IF(O871="🕊 Pigeon",7,IF(O871="🐹 Guinea Pig",8,IF(O871="🐔 Chicken",9,IF(O871="🐸 Frog",10,IF(O871="🍼 Mammal",10,0)))))))))))</f>
        <v>7</v>
      </c>
      <c r="G871" s="39" t="s">
        <v>53</v>
      </c>
      <c r="H871" s="39" t="s">
        <v>15</v>
      </c>
      <c r="I871" s="14" t="str">
        <f aca="false">IF(H871="IC",-0.3,"")</f>
        <v/>
      </c>
      <c r="J871" s="14" t="n">
        <f aca="false">IF(H871="IV",-0.2,"")</f>
        <v>-0.2</v>
      </c>
      <c r="K871" s="14" t="str">
        <f aca="false">IF(H871="IP",-0.1,"")</f>
        <v/>
      </c>
      <c r="L871" s="14" t="str">
        <f aca="false">IF(H871="IM",0.1,"")</f>
        <v/>
      </c>
      <c r="M871" s="14" t="str">
        <f aca="false">IF(H871="SC",0.2,"")</f>
        <v/>
      </c>
      <c r="N871" s="15" t="str">
        <f aca="false">IF(H871="???",0.2,"")</f>
        <v/>
      </c>
      <c r="O871" s="40" t="s">
        <v>23</v>
      </c>
      <c r="P871" s="17" t="str">
        <f aca="false">IF(SUM(Q871:AI871)&gt;0,"",IF(SUM(Q871:AI871)=0,IF(O871&gt;0,1,"")))</f>
        <v/>
      </c>
      <c r="Q871" s="16" t="str">
        <f aca="false">IF(O871="🐭 Mouse",2,"")</f>
        <v/>
      </c>
      <c r="R871" s="16" t="n">
        <f aca="false">IF(O871="🕊 Pigeon",7,"")</f>
        <v>7</v>
      </c>
      <c r="S871" s="16" t="str">
        <f aca="false">IF(O871="🐇 Rabbit",6,"")</f>
        <v/>
      </c>
      <c r="T871" s="16" t="str">
        <f aca="false">IF(O871="🍼 Mammal",16,"")</f>
        <v/>
      </c>
      <c r="U871" s="16" t="str">
        <f aca="false">IF(O871="🐀 Rat",1,"")</f>
        <v/>
      </c>
      <c r="V871" s="16" t="str">
        <f aca="false">IF(O871="🐕 Dog",3,"")</f>
        <v/>
      </c>
      <c r="W871" s="16" t="str">
        <f aca="false">IF(O871="🐹 Guinea Pig",8,"")</f>
        <v/>
      </c>
      <c r="X871" s="16" t="str">
        <f aca="false">IF(O871="🐔 Chicken",9,"")</f>
        <v/>
      </c>
      <c r="Y871" s="16" t="str">
        <f aca="false">IF(O871="🐵 Monkey",5,"")</f>
        <v/>
      </c>
      <c r="Z871" s="16" t="str">
        <f aca="false">IF(O871="🐸 Frog",10,"")</f>
        <v/>
      </c>
      <c r="AA871" s="16" t="str">
        <f aca="false">IF(O871="🐈 Cat",4,"")</f>
        <v/>
      </c>
      <c r="AB871" s="16" t="str">
        <f aca="false">IF(O871="Gecko",15,"")</f>
        <v/>
      </c>
      <c r="AC871" s="16" t="str">
        <f aca="false">IF(O871="Skink",14,"")</f>
        <v/>
      </c>
      <c r="AD871" s="16" t="str">
        <f aca="false">IF(O871="🐄 Cattle",17,"")</f>
        <v/>
      </c>
      <c r="AE871" s="16" t="str">
        <f aca="false">IF(O871="🐷 Pig",19,"")</f>
        <v/>
      </c>
      <c r="AF871" s="16" t="str">
        <f aca="false">IF(O871="Squirrel",11,"")</f>
        <v/>
      </c>
      <c r="AG871" s="16" t="str">
        <f aca="false">IF(O871="🐝 Honey Bee",20,"")</f>
        <v/>
      </c>
      <c r="AH871" s="16" t="str">
        <f aca="false">IF(O871="🦆 Duck",12,"")</f>
        <v/>
      </c>
      <c r="AI871" s="16" t="str">
        <f aca="false">IF(O871="🐦 Bird",13,"")</f>
        <v/>
      </c>
      <c r="AJ871" s="41" t="s">
        <v>758</v>
      </c>
      <c r="AK871" s="40" t="s">
        <v>139</v>
      </c>
      <c r="AL871" s="42" t="s">
        <v>50</v>
      </c>
      <c r="AM871" s="40" t="s">
        <v>51</v>
      </c>
      <c r="AN871" s="40"/>
    </row>
    <row r="872" customFormat="false" ht="15" hidden="false" customHeight="true" outlineLevel="0" collapsed="false">
      <c r="A872" s="38" t="s">
        <v>902</v>
      </c>
      <c r="B872" s="38" t="n">
        <v>86</v>
      </c>
      <c r="C872" s="32" t="n">
        <f aca="false">B872+IF(H872="IV",-0.2,IF(H872="IP",-0.1,IF(H872="IM",0.1,IF(H872="SC",0.2,IF(H872="IC (cerebral)",-0.3,0)))))</f>
        <v>86.2</v>
      </c>
      <c r="D872" s="33" t="n">
        <f aca="false">VALUE(MID(AJ872,1,FIND(" ",AJ872)))</f>
        <v>1</v>
      </c>
      <c r="E872" s="34" t="n">
        <f aca="false">IF(G872="LD50 (median)",1,IF(G872="LDLo (lowest)",0,IF(G872="LD",-1,"")))</f>
        <v>1</v>
      </c>
      <c r="F872" s="34" t="n">
        <f aca="false">IF(O872="🐀 Rat",1,IF(O872="🐭 Mouse",2,IF(O872="🐕 Dog",3,IF(O872="🐵 Monkey",5,IF(O872="🐈 Cat",4,IF(O872="🐇 Rabbit",6,IF(O872="🕊 Pigeon",7,IF(O872="🐹 Guinea Pig",8,IF(O872="🐔 Chicken",9,IF(O872="🐸 Frog",10,IF(O872="🍼 Mammal",10,0)))))))))))</f>
        <v>2</v>
      </c>
      <c r="G872" s="39" t="s">
        <v>47</v>
      </c>
      <c r="H872" s="39" t="s">
        <v>18</v>
      </c>
      <c r="I872" s="14" t="str">
        <f aca="false">IF(H872="IC",-0.3,"")</f>
        <v/>
      </c>
      <c r="J872" s="14" t="str">
        <f aca="false">IF(H872="IV",-0.2,"")</f>
        <v/>
      </c>
      <c r="K872" s="14" t="str">
        <f aca="false">IF(H872="IP",-0.1,"")</f>
        <v/>
      </c>
      <c r="L872" s="14" t="str">
        <f aca="false">IF(H872="IM",0.1,"")</f>
        <v/>
      </c>
      <c r="M872" s="14" t="n">
        <f aca="false">IF(H872="SC",0.2,"")</f>
        <v>0.2</v>
      </c>
      <c r="N872" s="15" t="str">
        <f aca="false">IF(H872="???",0.2,"")</f>
        <v/>
      </c>
      <c r="O872" s="40" t="s">
        <v>22</v>
      </c>
      <c r="P872" s="17" t="str">
        <f aca="false">IF(SUM(Q872:AI872)&gt;0,"",IF(SUM(Q872:AI872)=0,IF(O872&gt;0,1,"")))</f>
        <v/>
      </c>
      <c r="Q872" s="16" t="n">
        <f aca="false">IF(O872="🐭 Mouse",2,"")</f>
        <v>2</v>
      </c>
      <c r="R872" s="16" t="str">
        <f aca="false">IF(O872="🕊 Pigeon",7,"")</f>
        <v/>
      </c>
      <c r="S872" s="16" t="str">
        <f aca="false">IF(O872="🐇 Rabbit",6,"")</f>
        <v/>
      </c>
      <c r="T872" s="16" t="str">
        <f aca="false">IF(O872="🍼 Mammal",16,"")</f>
        <v/>
      </c>
      <c r="U872" s="16" t="str">
        <f aca="false">IF(O872="🐀 Rat",1,"")</f>
        <v/>
      </c>
      <c r="V872" s="16" t="str">
        <f aca="false">IF(O872="🐕 Dog",3,"")</f>
        <v/>
      </c>
      <c r="W872" s="16" t="str">
        <f aca="false">IF(O872="🐹 Guinea Pig",8,"")</f>
        <v/>
      </c>
      <c r="X872" s="16" t="str">
        <f aca="false">IF(O872="🐔 Chicken",9,"")</f>
        <v/>
      </c>
      <c r="Y872" s="16" t="str">
        <f aca="false">IF(O872="🐵 Monkey",5,"")</f>
        <v/>
      </c>
      <c r="Z872" s="16" t="str">
        <f aca="false">IF(O872="🐸 Frog",10,"")</f>
        <v/>
      </c>
      <c r="AA872" s="16" t="str">
        <f aca="false">IF(O872="🐈 Cat",4,"")</f>
        <v/>
      </c>
      <c r="AB872" s="16" t="str">
        <f aca="false">IF(O872="Gecko",15,"")</f>
        <v/>
      </c>
      <c r="AC872" s="16" t="str">
        <f aca="false">IF(O872="Skink",14,"")</f>
        <v/>
      </c>
      <c r="AD872" s="16" t="str">
        <f aca="false">IF(O872="🐄 Cattle",17,"")</f>
        <v/>
      </c>
      <c r="AE872" s="16" t="str">
        <f aca="false">IF(O872="🐷 Pig",19,"")</f>
        <v/>
      </c>
      <c r="AF872" s="16" t="str">
        <f aca="false">IF(O872="Squirrel",11,"")</f>
        <v/>
      </c>
      <c r="AG872" s="16" t="str">
        <f aca="false">IF(O872="🐝 Honey Bee",20,"")</f>
        <v/>
      </c>
      <c r="AH872" s="16" t="str">
        <f aca="false">IF(O872="🦆 Duck",12,"")</f>
        <v/>
      </c>
      <c r="AI872" s="16" t="str">
        <f aca="false">IF(O872="🐦 Bird",13,"")</f>
        <v/>
      </c>
      <c r="AJ872" s="41" t="s">
        <v>129</v>
      </c>
      <c r="AK872" s="40" t="s">
        <v>113</v>
      </c>
      <c r="AL872" s="42" t="s">
        <v>50</v>
      </c>
      <c r="AM872" s="40" t="s">
        <v>51</v>
      </c>
      <c r="AN872" s="40"/>
    </row>
    <row r="873" customFormat="false" ht="30" hidden="false" customHeight="true" outlineLevel="0" collapsed="false">
      <c r="A873" s="38" t="s">
        <v>902</v>
      </c>
      <c r="B873" s="38" t="n">
        <v>86</v>
      </c>
      <c r="C873" s="32" t="n">
        <f aca="false">B873+IF(H873="IV",-0.2,IF(H873="IP",-0.1,IF(H873="IM",0.1,IF(H873="SC",0.2,IF(H873="IC (cerebral)",-0.3,0)))))</f>
        <v>86.2</v>
      </c>
      <c r="D873" s="33" t="n">
        <f aca="false">VALUE(MID(AJ873,1,FIND(" ",AJ873)))</f>
        <v>1</v>
      </c>
      <c r="E873" s="34" t="n">
        <f aca="false">IF(G873="LD50 (median)",1,IF(G873="LDLo (lowest)",0,IF(G873="LD",-1,"")))</f>
        <v>0</v>
      </c>
      <c r="F873" s="34" t="n">
        <f aca="false">IF(O873="🐀 Rat",1,IF(O873="🐭 Mouse",2,IF(O873="🐕 Dog",3,IF(O873="🐵 Monkey",5,IF(O873="🐈 Cat",4,IF(O873="🐇 Rabbit",6,IF(O873="🕊 Pigeon",7,IF(O873="🐹 Guinea Pig",8,IF(O873="🐔 Chicken",9,IF(O873="🐸 Frog",10,IF(O873="🍼 Mammal",10,0)))))))))))</f>
        <v>6</v>
      </c>
      <c r="G873" s="39" t="s">
        <v>53</v>
      </c>
      <c r="H873" s="39" t="s">
        <v>18</v>
      </c>
      <c r="I873" s="14" t="str">
        <f aca="false">IF(H873="IC",-0.3,"")</f>
        <v/>
      </c>
      <c r="J873" s="14" t="str">
        <f aca="false">IF(H873="IV",-0.2,"")</f>
        <v/>
      </c>
      <c r="K873" s="14" t="str">
        <f aca="false">IF(H873="IP",-0.1,"")</f>
        <v/>
      </c>
      <c r="L873" s="14" t="str">
        <f aca="false">IF(H873="IM",0.1,"")</f>
        <v/>
      </c>
      <c r="M873" s="14" t="n">
        <f aca="false">IF(H873="SC",0.2,"")</f>
        <v>0.2</v>
      </c>
      <c r="N873" s="15" t="str">
        <f aca="false">IF(H873="???",0.2,"")</f>
        <v/>
      </c>
      <c r="O873" s="40" t="s">
        <v>24</v>
      </c>
      <c r="P873" s="17" t="str">
        <f aca="false">IF(SUM(Q873:AI873)&gt;0,"",IF(SUM(Q873:AI873)=0,IF(O873&gt;0,1,"")))</f>
        <v/>
      </c>
      <c r="Q873" s="16" t="str">
        <f aca="false">IF(O873="🐭 Mouse",2,"")</f>
        <v/>
      </c>
      <c r="R873" s="16" t="str">
        <f aca="false">IF(O873="🕊 Pigeon",7,"")</f>
        <v/>
      </c>
      <c r="S873" s="16" t="n">
        <f aca="false">IF(O873="🐇 Rabbit",6,"")</f>
        <v>6</v>
      </c>
      <c r="T873" s="16" t="str">
        <f aca="false">IF(O873="🍼 Mammal",16,"")</f>
        <v/>
      </c>
      <c r="U873" s="16" t="str">
        <f aca="false">IF(O873="🐀 Rat",1,"")</f>
        <v/>
      </c>
      <c r="V873" s="16" t="str">
        <f aca="false">IF(O873="🐕 Dog",3,"")</f>
        <v/>
      </c>
      <c r="W873" s="16" t="str">
        <f aca="false">IF(O873="🐹 Guinea Pig",8,"")</f>
        <v/>
      </c>
      <c r="X873" s="16" t="str">
        <f aca="false">IF(O873="🐔 Chicken",9,"")</f>
        <v/>
      </c>
      <c r="Y873" s="16" t="str">
        <f aca="false">IF(O873="🐵 Monkey",5,"")</f>
        <v/>
      </c>
      <c r="Z873" s="16" t="str">
        <f aca="false">IF(O873="🐸 Frog",10,"")</f>
        <v/>
      </c>
      <c r="AA873" s="16" t="str">
        <f aca="false">IF(O873="🐈 Cat",4,"")</f>
        <v/>
      </c>
      <c r="AB873" s="16" t="str">
        <f aca="false">IF(O873="Gecko",15,"")</f>
        <v/>
      </c>
      <c r="AC873" s="16" t="str">
        <f aca="false">IF(O873="Skink",14,"")</f>
        <v/>
      </c>
      <c r="AD873" s="16" t="str">
        <f aca="false">IF(O873="🐄 Cattle",17,"")</f>
        <v/>
      </c>
      <c r="AE873" s="16" t="str">
        <f aca="false">IF(O873="🐷 Pig",19,"")</f>
        <v/>
      </c>
      <c r="AF873" s="16" t="str">
        <f aca="false">IF(O873="Squirrel",11,"")</f>
        <v/>
      </c>
      <c r="AG873" s="16" t="str">
        <f aca="false">IF(O873="🐝 Honey Bee",20,"")</f>
        <v/>
      </c>
      <c r="AH873" s="16" t="str">
        <f aca="false">IF(O873="🦆 Duck",12,"")</f>
        <v/>
      </c>
      <c r="AI873" s="16" t="str">
        <f aca="false">IF(O873="🐦 Bird",13,"")</f>
        <v/>
      </c>
      <c r="AJ873" s="41" t="s">
        <v>129</v>
      </c>
      <c r="AK873" s="40" t="s">
        <v>139</v>
      </c>
      <c r="AL873" s="42" t="s">
        <v>50</v>
      </c>
      <c r="AM873" s="40" t="s">
        <v>51</v>
      </c>
      <c r="AN873" s="40"/>
    </row>
    <row r="874" customFormat="false" ht="30" hidden="false" customHeight="true" outlineLevel="0" collapsed="false">
      <c r="A874" s="38" t="s">
        <v>902</v>
      </c>
      <c r="B874" s="38" t="n">
        <v>86</v>
      </c>
      <c r="C874" s="32" t="n">
        <f aca="false">B874+IF(H874="IV",-0.2,IF(H874="IP",-0.1,IF(H874="IM",0.1,IF(H874="SC",0.2,IF(H874="IC (cerebral)",-0.3,0)))))</f>
        <v>85.8</v>
      </c>
      <c r="D874" s="33" t="n">
        <f aca="false">VALUE(MID(AJ874,1,FIND(" ",AJ874)))</f>
        <v>1.15</v>
      </c>
      <c r="E874" s="34" t="n">
        <f aca="false">IF(G874="LD50 (median)",1,IF(G874="LDLo (lowest)",0,IF(G874="LD",-1,"")))</f>
        <v>1</v>
      </c>
      <c r="F874" s="34" t="n">
        <f aca="false">IF(O874="🐀 Rat",1,IF(O874="🐭 Mouse",2,IF(O874="🐕 Dog",3,IF(O874="🐵 Monkey",5,IF(O874="🐈 Cat",4,IF(O874="🐇 Rabbit",6,IF(O874="🕊 Pigeon",7,IF(O874="🐹 Guinea Pig",8,IF(O874="🐔 Chicken",9,IF(O874="🐸 Frog",10,IF(O874="🍼 Mammal",10,0)))))))))))</f>
        <v>2</v>
      </c>
      <c r="G874" s="39" t="s">
        <v>47</v>
      </c>
      <c r="H874" s="39" t="s">
        <v>15</v>
      </c>
      <c r="I874" s="14" t="str">
        <f aca="false">IF(H874="IC",-0.3,"")</f>
        <v/>
      </c>
      <c r="J874" s="14" t="n">
        <f aca="false">IF(H874="IV",-0.2,"")</f>
        <v>-0.2</v>
      </c>
      <c r="K874" s="14" t="str">
        <f aca="false">IF(H874="IP",-0.1,"")</f>
        <v/>
      </c>
      <c r="L874" s="14" t="str">
        <f aca="false">IF(H874="IM",0.1,"")</f>
        <v/>
      </c>
      <c r="M874" s="14" t="str">
        <f aca="false">IF(H874="SC",0.2,"")</f>
        <v/>
      </c>
      <c r="N874" s="15" t="str">
        <f aca="false">IF(H874="???",0.2,"")</f>
        <v/>
      </c>
      <c r="O874" s="40" t="s">
        <v>22</v>
      </c>
      <c r="P874" s="17" t="str">
        <f aca="false">IF(SUM(Q874:AI874)&gt;0,"",IF(SUM(Q874:AI874)=0,IF(O874&gt;0,1,"")))</f>
        <v/>
      </c>
      <c r="Q874" s="16" t="n">
        <f aca="false">IF(O874="🐭 Mouse",2,"")</f>
        <v>2</v>
      </c>
      <c r="R874" s="16" t="str">
        <f aca="false">IF(O874="🕊 Pigeon",7,"")</f>
        <v/>
      </c>
      <c r="S874" s="16" t="str">
        <f aca="false">IF(O874="🐇 Rabbit",6,"")</f>
        <v/>
      </c>
      <c r="T874" s="16" t="str">
        <f aca="false">IF(O874="🍼 Mammal",16,"")</f>
        <v/>
      </c>
      <c r="U874" s="16" t="str">
        <f aca="false">IF(O874="🐀 Rat",1,"")</f>
        <v/>
      </c>
      <c r="V874" s="16" t="str">
        <f aca="false">IF(O874="🐕 Dog",3,"")</f>
        <v/>
      </c>
      <c r="W874" s="16" t="str">
        <f aca="false">IF(O874="🐹 Guinea Pig",8,"")</f>
        <v/>
      </c>
      <c r="X874" s="16" t="str">
        <f aca="false">IF(O874="🐔 Chicken",9,"")</f>
        <v/>
      </c>
      <c r="Y874" s="16" t="str">
        <f aca="false">IF(O874="🐵 Monkey",5,"")</f>
        <v/>
      </c>
      <c r="Z874" s="16" t="str">
        <f aca="false">IF(O874="🐸 Frog",10,"")</f>
        <v/>
      </c>
      <c r="AA874" s="16" t="str">
        <f aca="false">IF(O874="🐈 Cat",4,"")</f>
        <v/>
      </c>
      <c r="AB874" s="16" t="str">
        <f aca="false">IF(O874="Gecko",15,"")</f>
        <v/>
      </c>
      <c r="AC874" s="16" t="str">
        <f aca="false">IF(O874="Skink",14,"")</f>
        <v/>
      </c>
      <c r="AD874" s="16" t="str">
        <f aca="false">IF(O874="🐄 Cattle",17,"")</f>
        <v/>
      </c>
      <c r="AE874" s="16" t="str">
        <f aca="false">IF(O874="🐷 Pig",19,"")</f>
        <v/>
      </c>
      <c r="AF874" s="16" t="str">
        <f aca="false">IF(O874="Squirrel",11,"")</f>
        <v/>
      </c>
      <c r="AG874" s="16" t="str">
        <f aca="false">IF(O874="🐝 Honey Bee",20,"")</f>
        <v/>
      </c>
      <c r="AH874" s="16" t="str">
        <f aca="false">IF(O874="🦆 Duck",12,"")</f>
        <v/>
      </c>
      <c r="AI874" s="16" t="str">
        <f aca="false">IF(O874="🐦 Bird",13,"")</f>
        <v/>
      </c>
      <c r="AJ874" s="41" t="s">
        <v>903</v>
      </c>
      <c r="AK874" s="40" t="s">
        <v>904</v>
      </c>
      <c r="AL874" s="42" t="s">
        <v>50</v>
      </c>
      <c r="AM874" s="40" t="s">
        <v>51</v>
      </c>
      <c r="AN874" s="40"/>
    </row>
    <row r="875" customFormat="false" ht="15" hidden="false" customHeight="true" outlineLevel="0" collapsed="false">
      <c r="A875" s="38" t="s">
        <v>902</v>
      </c>
      <c r="B875" s="38" t="n">
        <v>86</v>
      </c>
      <c r="C875" s="32" t="n">
        <f aca="false">B875+IF(H875="IV",-0.2,IF(H875="IP",-0.1,IF(H875="IM",0.1,IF(H875="SC",0.2,IF(H875="IC (cerebral)",-0.3,0)))))</f>
        <v>86.2</v>
      </c>
      <c r="D875" s="33" t="n">
        <f aca="false">VALUE(MID(AJ875,1,FIND(" ",AJ875)))</f>
        <v>1.2</v>
      </c>
      <c r="E875" s="34" t="n">
        <f aca="false">IF(G875="LD50 (median)",1,IF(G875="LDLo (lowest)",0,IF(G875="LD",-1,"")))</f>
        <v>0</v>
      </c>
      <c r="F875" s="34" t="n">
        <f aca="false">IF(O875="🐀 Rat",1,IF(O875="🐭 Mouse",2,IF(O875="🐕 Dog",3,IF(O875="🐵 Monkey",5,IF(O875="🐈 Cat",4,IF(O875="🐇 Rabbit",6,IF(O875="🕊 Pigeon",7,IF(O875="🐹 Guinea Pig",8,IF(O875="🐔 Chicken",9,IF(O875="🐸 Frog",10,IF(O875="🍼 Mammal",10,0)))))))))))</f>
        <v>10</v>
      </c>
      <c r="G875" s="39" t="s">
        <v>53</v>
      </c>
      <c r="H875" s="39" t="s">
        <v>18</v>
      </c>
      <c r="I875" s="14" t="str">
        <f aca="false">IF(H875="IC",-0.3,"")</f>
        <v/>
      </c>
      <c r="J875" s="14" t="str">
        <f aca="false">IF(H875="IV",-0.2,"")</f>
        <v/>
      </c>
      <c r="K875" s="14" t="str">
        <f aca="false">IF(H875="IP",-0.1,"")</f>
        <v/>
      </c>
      <c r="L875" s="14" t="str">
        <f aca="false">IF(H875="IM",0.1,"")</f>
        <v/>
      </c>
      <c r="M875" s="14" t="n">
        <f aca="false">IF(H875="SC",0.2,"")</f>
        <v>0.2</v>
      </c>
      <c r="N875" s="15" t="str">
        <f aca="false">IF(H875="???",0.2,"")</f>
        <v/>
      </c>
      <c r="O875" s="40" t="s">
        <v>31</v>
      </c>
      <c r="P875" s="17" t="str">
        <f aca="false">IF(SUM(Q875:AI875)&gt;0,"",IF(SUM(Q875:AI875)=0,IF(O875&gt;0,1,"")))</f>
        <v/>
      </c>
      <c r="Q875" s="16" t="str">
        <f aca="false">IF(O875="🐭 Mouse",2,"")</f>
        <v/>
      </c>
      <c r="R875" s="16" t="str">
        <f aca="false">IF(O875="🕊 Pigeon",7,"")</f>
        <v/>
      </c>
      <c r="S875" s="16" t="str">
        <f aca="false">IF(O875="🐇 Rabbit",6,"")</f>
        <v/>
      </c>
      <c r="T875" s="16" t="str">
        <f aca="false">IF(O875="🍼 Mammal",16,"")</f>
        <v/>
      </c>
      <c r="U875" s="16" t="str">
        <f aca="false">IF(O875="🐀 Rat",1,"")</f>
        <v/>
      </c>
      <c r="V875" s="16" t="str">
        <f aca="false">IF(O875="🐕 Dog",3,"")</f>
        <v/>
      </c>
      <c r="W875" s="16" t="str">
        <f aca="false">IF(O875="🐹 Guinea Pig",8,"")</f>
        <v/>
      </c>
      <c r="X875" s="16" t="str">
        <f aca="false">IF(O875="🐔 Chicken",9,"")</f>
        <v/>
      </c>
      <c r="Y875" s="16" t="str">
        <f aca="false">IF(O875="🐵 Monkey",5,"")</f>
        <v/>
      </c>
      <c r="Z875" s="16" t="n">
        <f aca="false">IF(O875="🐸 Frog",10,"")</f>
        <v>10</v>
      </c>
      <c r="AA875" s="16" t="str">
        <f aca="false">IF(O875="🐈 Cat",4,"")</f>
        <v/>
      </c>
      <c r="AB875" s="16" t="str">
        <f aca="false">IF(O875="Gecko",15,"")</f>
        <v/>
      </c>
      <c r="AC875" s="16" t="str">
        <f aca="false">IF(O875="Skink",14,"")</f>
        <v/>
      </c>
      <c r="AD875" s="16" t="str">
        <f aca="false">IF(O875="🐄 Cattle",17,"")</f>
        <v/>
      </c>
      <c r="AE875" s="16" t="str">
        <f aca="false">IF(O875="🐷 Pig",19,"")</f>
        <v/>
      </c>
      <c r="AF875" s="16" t="str">
        <f aca="false">IF(O875="Squirrel",11,"")</f>
        <v/>
      </c>
      <c r="AG875" s="16" t="str">
        <f aca="false">IF(O875="🐝 Honey Bee",20,"")</f>
        <v/>
      </c>
      <c r="AH875" s="16" t="str">
        <f aca="false">IF(O875="🦆 Duck",12,"")</f>
        <v/>
      </c>
      <c r="AI875" s="16" t="str">
        <f aca="false">IF(O875="🐦 Bird",13,"")</f>
        <v/>
      </c>
      <c r="AJ875" s="41" t="s">
        <v>250</v>
      </c>
      <c r="AK875" s="40" t="s">
        <v>139</v>
      </c>
      <c r="AL875" s="42" t="s">
        <v>50</v>
      </c>
      <c r="AM875" s="40" t="s">
        <v>51</v>
      </c>
      <c r="AN875" s="40"/>
    </row>
    <row r="876" customFormat="false" ht="15" hidden="false" customHeight="true" outlineLevel="0" collapsed="false">
      <c r="A876" s="38" t="s">
        <v>902</v>
      </c>
      <c r="B876" s="38" t="n">
        <v>86</v>
      </c>
      <c r="C876" s="32" t="n">
        <f aca="false">B876+IF(H876="IV",-0.2,IF(H876="IP",-0.1,IF(H876="IM",0.1,IF(H876="SC",0.2,IF(H876="IC (cerebral)",-0.3,0)))))</f>
        <v>86.2</v>
      </c>
      <c r="D876" s="33" t="n">
        <f aca="false">VALUE(MID(AJ876,1,FIND(" ",AJ876)))</f>
        <v>1.25</v>
      </c>
      <c r="E876" s="34" t="n">
        <f aca="false">IF(G876="LD50 (median)",1,IF(G876="LDLo (lowest)",0,IF(G876="LD",-1,"")))</f>
        <v>0</v>
      </c>
      <c r="F876" s="34" t="n">
        <f aca="false">IF(O876="🐀 Rat",1,IF(O876="🐭 Mouse",2,IF(O876="🐕 Dog",3,IF(O876="🐵 Monkey",5,IF(O876="🐈 Cat",4,IF(O876="🐇 Rabbit",6,IF(O876="🕊 Pigeon",7,IF(O876="🐹 Guinea Pig",8,IF(O876="🐔 Chicken",9,IF(O876="🐸 Frog",10,IF(O876="🍼 Mammal",10,0)))))))))))</f>
        <v>1</v>
      </c>
      <c r="G876" s="39" t="s">
        <v>53</v>
      </c>
      <c r="H876" s="39" t="s">
        <v>18</v>
      </c>
      <c r="I876" s="14" t="str">
        <f aca="false">IF(H876="IC",-0.3,"")</f>
        <v/>
      </c>
      <c r="J876" s="14" t="str">
        <f aca="false">IF(H876="IV",-0.2,"")</f>
        <v/>
      </c>
      <c r="K876" s="14" t="str">
        <f aca="false">IF(H876="IP",-0.1,"")</f>
        <v/>
      </c>
      <c r="L876" s="14" t="str">
        <f aca="false">IF(H876="IM",0.1,"")</f>
        <v/>
      </c>
      <c r="M876" s="14" t="n">
        <f aca="false">IF(H876="SC",0.2,"")</f>
        <v>0.2</v>
      </c>
      <c r="N876" s="15" t="str">
        <f aca="false">IF(H876="???",0.2,"")</f>
        <v/>
      </c>
      <c r="O876" s="40" t="s">
        <v>26</v>
      </c>
      <c r="P876" s="17" t="str">
        <f aca="false">IF(SUM(Q876:AI876)&gt;0,"",IF(SUM(Q876:AI876)=0,IF(O876&gt;0,1,"")))</f>
        <v/>
      </c>
      <c r="Q876" s="16" t="str">
        <f aca="false">IF(O876="🐭 Mouse",2,"")</f>
        <v/>
      </c>
      <c r="R876" s="16" t="str">
        <f aca="false">IF(O876="🕊 Pigeon",7,"")</f>
        <v/>
      </c>
      <c r="S876" s="16" t="str">
        <f aca="false">IF(O876="🐇 Rabbit",6,"")</f>
        <v/>
      </c>
      <c r="T876" s="16" t="str">
        <f aca="false">IF(O876="🍼 Mammal",16,"")</f>
        <v/>
      </c>
      <c r="U876" s="16" t="n">
        <f aca="false">IF(O876="🐀 Rat",1,"")</f>
        <v>1</v>
      </c>
      <c r="V876" s="16" t="str">
        <f aca="false">IF(O876="🐕 Dog",3,"")</f>
        <v/>
      </c>
      <c r="W876" s="16" t="str">
        <f aca="false">IF(O876="🐹 Guinea Pig",8,"")</f>
        <v/>
      </c>
      <c r="X876" s="16" t="str">
        <f aca="false">IF(O876="🐔 Chicken",9,"")</f>
        <v/>
      </c>
      <c r="Y876" s="16" t="str">
        <f aca="false">IF(O876="🐵 Monkey",5,"")</f>
        <v/>
      </c>
      <c r="Z876" s="16" t="str">
        <f aca="false">IF(O876="🐸 Frog",10,"")</f>
        <v/>
      </c>
      <c r="AA876" s="16" t="str">
        <f aca="false">IF(O876="🐈 Cat",4,"")</f>
        <v/>
      </c>
      <c r="AB876" s="16" t="str">
        <f aca="false">IF(O876="Gecko",15,"")</f>
        <v/>
      </c>
      <c r="AC876" s="16" t="str">
        <f aca="false">IF(O876="Skink",14,"")</f>
        <v/>
      </c>
      <c r="AD876" s="16" t="str">
        <f aca="false">IF(O876="🐄 Cattle",17,"")</f>
        <v/>
      </c>
      <c r="AE876" s="16" t="str">
        <f aca="false">IF(O876="🐷 Pig",19,"")</f>
        <v/>
      </c>
      <c r="AF876" s="16" t="str">
        <f aca="false">IF(O876="Squirrel",11,"")</f>
        <v/>
      </c>
      <c r="AG876" s="16" t="str">
        <f aca="false">IF(O876="🐝 Honey Bee",20,"")</f>
        <v/>
      </c>
      <c r="AH876" s="16" t="str">
        <f aca="false">IF(O876="🦆 Duck",12,"")</f>
        <v/>
      </c>
      <c r="AI876" s="16" t="str">
        <f aca="false">IF(O876="🐦 Bird",13,"")</f>
        <v/>
      </c>
      <c r="AJ876" s="41" t="s">
        <v>148</v>
      </c>
      <c r="AK876" s="40" t="s">
        <v>139</v>
      </c>
      <c r="AL876" s="42" t="s">
        <v>50</v>
      </c>
      <c r="AM876" s="40" t="s">
        <v>51</v>
      </c>
      <c r="AN876" s="40"/>
    </row>
    <row r="877" customFormat="false" ht="15" hidden="false" customHeight="true" outlineLevel="0" collapsed="false">
      <c r="A877" s="38" t="s">
        <v>902</v>
      </c>
      <c r="B877" s="38" t="n">
        <v>86</v>
      </c>
      <c r="C877" s="32" t="n">
        <f aca="false">B877+IF(H877="IV",-0.2,IF(H877="IP",-0.1,IF(H877="IM",0.1,IF(H877="SC",0.2,IF(H877="IC (cerebral)",-0.3,0)))))</f>
        <v>86.2</v>
      </c>
      <c r="D877" s="33" t="n">
        <f aca="false">VALUE(MID(AJ877,1,FIND(" ",AJ877)))</f>
        <v>1.25</v>
      </c>
      <c r="E877" s="34" t="n">
        <f aca="false">IF(G877="LD50 (median)",1,IF(G877="LDLo (lowest)",0,IF(G877="LD",-1,"")))</f>
        <v>0</v>
      </c>
      <c r="F877" s="34" t="n">
        <f aca="false">IF(O877="🐀 Rat",1,IF(O877="🐭 Mouse",2,IF(O877="🐕 Dog",3,IF(O877="🐵 Monkey",5,IF(O877="🐈 Cat",4,IF(O877="🐇 Rabbit",6,IF(O877="🕊 Pigeon",7,IF(O877="🐹 Guinea Pig",8,IF(O877="🐔 Chicken",9,IF(O877="🐸 Frog",10,IF(O877="🍼 Mammal",10,0)))))))))))</f>
        <v>9</v>
      </c>
      <c r="G877" s="39" t="s">
        <v>53</v>
      </c>
      <c r="H877" s="39" t="s">
        <v>18</v>
      </c>
      <c r="I877" s="14" t="str">
        <f aca="false">IF(H877="IC",-0.3,"")</f>
        <v/>
      </c>
      <c r="J877" s="14" t="str">
        <f aca="false">IF(H877="IV",-0.2,"")</f>
        <v/>
      </c>
      <c r="K877" s="14" t="str">
        <f aca="false">IF(H877="IP",-0.1,"")</f>
        <v/>
      </c>
      <c r="L877" s="14" t="str">
        <f aca="false">IF(H877="IM",0.1,"")</f>
        <v/>
      </c>
      <c r="M877" s="14" t="n">
        <f aca="false">IF(H877="SC",0.2,"")</f>
        <v>0.2</v>
      </c>
      <c r="N877" s="15" t="str">
        <f aca="false">IF(H877="???",0.2,"")</f>
        <v/>
      </c>
      <c r="O877" s="40" t="s">
        <v>29</v>
      </c>
      <c r="P877" s="17" t="str">
        <f aca="false">IF(SUM(Q877:AI877)&gt;0,"",IF(SUM(Q877:AI877)=0,IF(O877&gt;0,1,"")))</f>
        <v/>
      </c>
      <c r="Q877" s="16" t="str">
        <f aca="false">IF(O877="🐭 Mouse",2,"")</f>
        <v/>
      </c>
      <c r="R877" s="16" t="str">
        <f aca="false">IF(O877="🕊 Pigeon",7,"")</f>
        <v/>
      </c>
      <c r="S877" s="16" t="str">
        <f aca="false">IF(O877="🐇 Rabbit",6,"")</f>
        <v/>
      </c>
      <c r="T877" s="16" t="str">
        <f aca="false">IF(O877="🍼 Mammal",16,"")</f>
        <v/>
      </c>
      <c r="U877" s="16" t="str">
        <f aca="false">IF(O877="🐀 Rat",1,"")</f>
        <v/>
      </c>
      <c r="V877" s="16" t="str">
        <f aca="false">IF(O877="🐕 Dog",3,"")</f>
        <v/>
      </c>
      <c r="W877" s="16" t="str">
        <f aca="false">IF(O877="🐹 Guinea Pig",8,"")</f>
        <v/>
      </c>
      <c r="X877" s="16" t="n">
        <f aca="false">IF(O877="🐔 Chicken",9,"")</f>
        <v>9</v>
      </c>
      <c r="Y877" s="16" t="str">
        <f aca="false">IF(O877="🐵 Monkey",5,"")</f>
        <v/>
      </c>
      <c r="Z877" s="16" t="str">
        <f aca="false">IF(O877="🐸 Frog",10,"")</f>
        <v/>
      </c>
      <c r="AA877" s="16" t="str">
        <f aca="false">IF(O877="🐈 Cat",4,"")</f>
        <v/>
      </c>
      <c r="AB877" s="16" t="str">
        <f aca="false">IF(O877="Gecko",15,"")</f>
        <v/>
      </c>
      <c r="AC877" s="16" t="str">
        <f aca="false">IF(O877="Skink",14,"")</f>
        <v/>
      </c>
      <c r="AD877" s="16" t="str">
        <f aca="false">IF(O877="🐄 Cattle",17,"")</f>
        <v/>
      </c>
      <c r="AE877" s="16" t="str">
        <f aca="false">IF(O877="🐷 Pig",19,"")</f>
        <v/>
      </c>
      <c r="AF877" s="16" t="str">
        <f aca="false">IF(O877="Squirrel",11,"")</f>
        <v/>
      </c>
      <c r="AG877" s="16" t="str">
        <f aca="false">IF(O877="🐝 Honey Bee",20,"")</f>
        <v/>
      </c>
      <c r="AH877" s="16" t="str">
        <f aca="false">IF(O877="🦆 Duck",12,"")</f>
        <v/>
      </c>
      <c r="AI877" s="16" t="str">
        <f aca="false">IF(O877="🐦 Bird",13,"")</f>
        <v/>
      </c>
      <c r="AJ877" s="41" t="s">
        <v>148</v>
      </c>
      <c r="AK877" s="40" t="s">
        <v>139</v>
      </c>
      <c r="AL877" s="42" t="s">
        <v>50</v>
      </c>
      <c r="AM877" s="40" t="s">
        <v>51</v>
      </c>
      <c r="AN877" s="40"/>
    </row>
    <row r="878" customFormat="false" ht="30" hidden="false" customHeight="true" outlineLevel="0" collapsed="false">
      <c r="A878" s="38" t="s">
        <v>902</v>
      </c>
      <c r="B878" s="38" t="n">
        <v>86</v>
      </c>
      <c r="C878" s="32" t="n">
        <f aca="false">B878+IF(H878="IV",-0.2,IF(H878="IP",-0.1,IF(H878="IM",0.1,IF(H878="SC",0.2,IF(H878="IC (cerebral)",-0.3,0)))))</f>
        <v>85.8</v>
      </c>
      <c r="D878" s="33" t="n">
        <f aca="false">VALUE(MID(AJ878,1,FIND(" ",AJ878)))</f>
        <v>1.5</v>
      </c>
      <c r="E878" s="34" t="n">
        <f aca="false">IF(G878="LD50 (median)",1,IF(G878="LDLo (lowest)",0,IF(G878="LD",-1,"")))</f>
        <v>0</v>
      </c>
      <c r="F878" s="34" t="n">
        <f aca="false">IF(O878="🐀 Rat",1,IF(O878="🐭 Mouse",2,IF(O878="🐕 Dog",3,IF(O878="🐵 Monkey",5,IF(O878="🐈 Cat",4,IF(O878="🐇 Rabbit",6,IF(O878="🕊 Pigeon",7,IF(O878="🐹 Guinea Pig",8,IF(O878="🐔 Chicken",9,IF(O878="🐸 Frog",10,IF(O878="🍼 Mammal",10,0)))))))))))</f>
        <v>3</v>
      </c>
      <c r="G878" s="39" t="s">
        <v>53</v>
      </c>
      <c r="H878" s="39" t="s">
        <v>15</v>
      </c>
      <c r="I878" s="14" t="str">
        <f aca="false">IF(H878="IC",-0.3,"")</f>
        <v/>
      </c>
      <c r="J878" s="14" t="n">
        <f aca="false">IF(H878="IV",-0.2,"")</f>
        <v>-0.2</v>
      </c>
      <c r="K878" s="14" t="str">
        <f aca="false">IF(H878="IP",-0.1,"")</f>
        <v/>
      </c>
      <c r="L878" s="14" t="str">
        <f aca="false">IF(H878="IM",0.1,"")</f>
        <v/>
      </c>
      <c r="M878" s="14" t="str">
        <f aca="false">IF(H878="SC",0.2,"")</f>
        <v/>
      </c>
      <c r="N878" s="15" t="str">
        <f aca="false">IF(H878="???",0.2,"")</f>
        <v/>
      </c>
      <c r="O878" s="40" t="s">
        <v>27</v>
      </c>
      <c r="P878" s="17" t="str">
        <f aca="false">IF(SUM(Q878:AI878)&gt;0,"",IF(SUM(Q878:AI878)=0,IF(O878&gt;0,1,"")))</f>
        <v/>
      </c>
      <c r="Q878" s="16" t="str">
        <f aca="false">IF(O878="🐭 Mouse",2,"")</f>
        <v/>
      </c>
      <c r="R878" s="16" t="str">
        <f aca="false">IF(O878="🕊 Pigeon",7,"")</f>
        <v/>
      </c>
      <c r="S878" s="16" t="str">
        <f aca="false">IF(O878="🐇 Rabbit",6,"")</f>
        <v/>
      </c>
      <c r="T878" s="16" t="str">
        <f aca="false">IF(O878="🍼 Mammal",16,"")</f>
        <v/>
      </c>
      <c r="U878" s="16" t="str">
        <f aca="false">IF(O878="🐀 Rat",1,"")</f>
        <v/>
      </c>
      <c r="V878" s="16" t="n">
        <f aca="false">IF(O878="🐕 Dog",3,"")</f>
        <v>3</v>
      </c>
      <c r="W878" s="16" t="str">
        <f aca="false">IF(O878="🐹 Guinea Pig",8,"")</f>
        <v/>
      </c>
      <c r="X878" s="16" t="str">
        <f aca="false">IF(O878="🐔 Chicken",9,"")</f>
        <v/>
      </c>
      <c r="Y878" s="16" t="str">
        <f aca="false">IF(O878="🐵 Monkey",5,"")</f>
        <v/>
      </c>
      <c r="Z878" s="16" t="str">
        <f aca="false">IF(O878="🐸 Frog",10,"")</f>
        <v/>
      </c>
      <c r="AA878" s="16" t="str">
        <f aca="false">IF(O878="🐈 Cat",4,"")</f>
        <v/>
      </c>
      <c r="AB878" s="16" t="str">
        <f aca="false">IF(O878="Gecko",15,"")</f>
        <v/>
      </c>
      <c r="AC878" s="16" t="str">
        <f aca="false">IF(O878="Skink",14,"")</f>
        <v/>
      </c>
      <c r="AD878" s="16" t="str">
        <f aca="false">IF(O878="🐄 Cattle",17,"")</f>
        <v/>
      </c>
      <c r="AE878" s="16" t="str">
        <f aca="false">IF(O878="🐷 Pig",19,"")</f>
        <v/>
      </c>
      <c r="AF878" s="16" t="str">
        <f aca="false">IF(O878="Squirrel",11,"")</f>
        <v/>
      </c>
      <c r="AG878" s="16" t="str">
        <f aca="false">IF(O878="🐝 Honey Bee",20,"")</f>
        <v/>
      </c>
      <c r="AH878" s="16" t="str">
        <f aca="false">IF(O878="🦆 Duck",12,"")</f>
        <v/>
      </c>
      <c r="AI878" s="16" t="str">
        <f aca="false">IF(O878="🐦 Bird",13,"")</f>
        <v/>
      </c>
      <c r="AJ878" s="41" t="s">
        <v>153</v>
      </c>
      <c r="AK878" s="40" t="s">
        <v>139</v>
      </c>
      <c r="AL878" s="42" t="s">
        <v>50</v>
      </c>
      <c r="AM878" s="40" t="s">
        <v>51</v>
      </c>
      <c r="AN878" s="40"/>
    </row>
    <row r="879" customFormat="false" ht="15" hidden="false" customHeight="true" outlineLevel="0" collapsed="false">
      <c r="A879" s="38" t="s">
        <v>902</v>
      </c>
      <c r="B879" s="38" t="n">
        <v>86</v>
      </c>
      <c r="C879" s="32" t="n">
        <f aca="false">B879+IF(H879="IV",-0.2,IF(H879="IP",-0.1,IF(H879="IM",0.1,IF(H879="SC",0.2,IF(H879="IC (cerebral)",-0.3,0)))))</f>
        <v>85.9</v>
      </c>
      <c r="D879" s="33" t="n">
        <f aca="false">VALUE(MID(AJ879,1,FIND(" ",AJ879)))</f>
        <v>1.6</v>
      </c>
      <c r="E879" s="34" t="n">
        <f aca="false">IF(G879="LD50 (median)",1,IF(G879="LDLo (lowest)",0,IF(G879="LD",-1,"")))</f>
        <v>1</v>
      </c>
      <c r="F879" s="34" t="n">
        <f aca="false">IF(O879="🐀 Rat",1,IF(O879="🐭 Mouse",2,IF(O879="🐕 Dog",3,IF(O879="🐵 Monkey",5,IF(O879="🐈 Cat",4,IF(O879="🐇 Rabbit",6,IF(O879="🕊 Pigeon",7,IF(O879="🐹 Guinea Pig",8,IF(O879="🐔 Chicken",9,IF(O879="🐸 Frog",10,IF(O879="🍼 Mammal",10,0)))))))))))</f>
        <v>2</v>
      </c>
      <c r="G879" s="39" t="s">
        <v>47</v>
      </c>
      <c r="H879" s="39" t="s">
        <v>16</v>
      </c>
      <c r="I879" s="14" t="str">
        <f aca="false">IF(H879="IC",-0.3,"")</f>
        <v/>
      </c>
      <c r="J879" s="14" t="str">
        <f aca="false">IF(H879="IV",-0.2,"")</f>
        <v/>
      </c>
      <c r="K879" s="14" t="n">
        <f aca="false">IF(H879="IP",-0.1,"")</f>
        <v>-0.1</v>
      </c>
      <c r="L879" s="14" t="str">
        <f aca="false">IF(H879="IM",0.1,"")</f>
        <v/>
      </c>
      <c r="M879" s="14" t="str">
        <f aca="false">IF(H879="SC",0.2,"")</f>
        <v/>
      </c>
      <c r="N879" s="15" t="str">
        <f aca="false">IF(H879="???",0.2,"")</f>
        <v/>
      </c>
      <c r="O879" s="40" t="s">
        <v>22</v>
      </c>
      <c r="P879" s="17" t="str">
        <f aca="false">IF(SUM(Q879:AI879)&gt;0,"",IF(SUM(Q879:AI879)=0,IF(O879&gt;0,1,"")))</f>
        <v/>
      </c>
      <c r="Q879" s="16" t="n">
        <f aca="false">IF(O879="🐭 Mouse",2,"")</f>
        <v>2</v>
      </c>
      <c r="R879" s="16" t="str">
        <f aca="false">IF(O879="🕊 Pigeon",7,"")</f>
        <v/>
      </c>
      <c r="S879" s="16" t="str">
        <f aca="false">IF(O879="🐇 Rabbit",6,"")</f>
        <v/>
      </c>
      <c r="T879" s="16" t="str">
        <f aca="false">IF(O879="🍼 Mammal",16,"")</f>
        <v/>
      </c>
      <c r="U879" s="16" t="str">
        <f aca="false">IF(O879="🐀 Rat",1,"")</f>
        <v/>
      </c>
      <c r="V879" s="16" t="str">
        <f aca="false">IF(O879="🐕 Dog",3,"")</f>
        <v/>
      </c>
      <c r="W879" s="16" t="str">
        <f aca="false">IF(O879="🐹 Guinea Pig",8,"")</f>
        <v/>
      </c>
      <c r="X879" s="16" t="str">
        <f aca="false">IF(O879="🐔 Chicken",9,"")</f>
        <v/>
      </c>
      <c r="Y879" s="16" t="str">
        <f aca="false">IF(O879="🐵 Monkey",5,"")</f>
        <v/>
      </c>
      <c r="Z879" s="16" t="str">
        <f aca="false">IF(O879="🐸 Frog",10,"")</f>
        <v/>
      </c>
      <c r="AA879" s="16" t="str">
        <f aca="false">IF(O879="🐈 Cat",4,"")</f>
        <v/>
      </c>
      <c r="AB879" s="16" t="str">
        <f aca="false">IF(O879="Gecko",15,"")</f>
        <v/>
      </c>
      <c r="AC879" s="16" t="str">
        <f aca="false">IF(O879="Skink",14,"")</f>
        <v/>
      </c>
      <c r="AD879" s="16" t="str">
        <f aca="false">IF(O879="🐄 Cattle",17,"")</f>
        <v/>
      </c>
      <c r="AE879" s="16" t="str">
        <f aca="false">IF(O879="🐷 Pig",19,"")</f>
        <v/>
      </c>
      <c r="AF879" s="16" t="str">
        <f aca="false">IF(O879="Squirrel",11,"")</f>
        <v/>
      </c>
      <c r="AG879" s="16" t="str">
        <f aca="false">IF(O879="🐝 Honey Bee",20,"")</f>
        <v/>
      </c>
      <c r="AH879" s="16" t="str">
        <f aca="false">IF(O879="🦆 Duck",12,"")</f>
        <v/>
      </c>
      <c r="AI879" s="16" t="str">
        <f aca="false">IF(O879="🐦 Bird",13,"")</f>
        <v/>
      </c>
      <c r="AJ879" s="41" t="s">
        <v>154</v>
      </c>
      <c r="AK879" s="40" t="s">
        <v>428</v>
      </c>
      <c r="AL879" s="42" t="s">
        <v>50</v>
      </c>
      <c r="AM879" s="40" t="s">
        <v>51</v>
      </c>
      <c r="AN879" s="40"/>
    </row>
    <row r="880" customFormat="false" ht="15" hidden="false" customHeight="true" outlineLevel="0" collapsed="false">
      <c r="A880" s="38" t="s">
        <v>902</v>
      </c>
      <c r="B880" s="38" t="n">
        <v>86</v>
      </c>
      <c r="C880" s="32" t="n">
        <f aca="false">B880+IF(H880="IV",-0.2,IF(H880="IP",-0.1,IF(H880="IM",0.1,IF(H880="SC",0.2,IF(H880="IC (cerebral)",-0.3,0)))))</f>
        <v>86.2</v>
      </c>
      <c r="D880" s="33" t="n">
        <f aca="false">VALUE(MID(AJ880,1,FIND(" ",AJ880)))</f>
        <v>1.9</v>
      </c>
      <c r="E880" s="34" t="n">
        <f aca="false">IF(G880="LD50 (median)",1,IF(G880="LDLo (lowest)",0,IF(G880="LD",-1,"")))</f>
        <v>0</v>
      </c>
      <c r="F880" s="34" t="n">
        <f aca="false">IF(O880="🐀 Rat",1,IF(O880="🐭 Mouse",2,IF(O880="🐕 Dog",3,IF(O880="🐵 Monkey",5,IF(O880="🐈 Cat",4,IF(O880="🐇 Rabbit",6,IF(O880="🕊 Pigeon",7,IF(O880="🐹 Guinea Pig",8,IF(O880="🐔 Chicken",9,IF(O880="🐸 Frog",10,IF(O880="🍼 Mammal",10,0)))))))))))</f>
        <v>7</v>
      </c>
      <c r="G880" s="39" t="s">
        <v>53</v>
      </c>
      <c r="H880" s="39" t="s">
        <v>18</v>
      </c>
      <c r="I880" s="14" t="str">
        <f aca="false">IF(H880="IC",-0.3,"")</f>
        <v/>
      </c>
      <c r="J880" s="14" t="str">
        <f aca="false">IF(H880="IV",-0.2,"")</f>
        <v/>
      </c>
      <c r="K880" s="14" t="str">
        <f aca="false">IF(H880="IP",-0.1,"")</f>
        <v/>
      </c>
      <c r="L880" s="14" t="str">
        <f aca="false">IF(H880="IM",0.1,"")</f>
        <v/>
      </c>
      <c r="M880" s="14" t="n">
        <f aca="false">IF(H880="SC",0.2,"")</f>
        <v>0.2</v>
      </c>
      <c r="N880" s="15" t="str">
        <f aca="false">IF(H880="???",0.2,"")</f>
        <v/>
      </c>
      <c r="O880" s="40" t="s">
        <v>23</v>
      </c>
      <c r="P880" s="17" t="str">
        <f aca="false">IF(SUM(Q880:AI880)&gt;0,"",IF(SUM(Q880:AI880)=0,IF(O880&gt;0,1,"")))</f>
        <v/>
      </c>
      <c r="Q880" s="16" t="str">
        <f aca="false">IF(O880="🐭 Mouse",2,"")</f>
        <v/>
      </c>
      <c r="R880" s="16" t="n">
        <f aca="false">IF(O880="🕊 Pigeon",7,"")</f>
        <v>7</v>
      </c>
      <c r="S880" s="16" t="str">
        <f aca="false">IF(O880="🐇 Rabbit",6,"")</f>
        <v/>
      </c>
      <c r="T880" s="16" t="str">
        <f aca="false">IF(O880="🍼 Mammal",16,"")</f>
        <v/>
      </c>
      <c r="U880" s="16" t="str">
        <f aca="false">IF(O880="🐀 Rat",1,"")</f>
        <v/>
      </c>
      <c r="V880" s="16" t="str">
        <f aca="false">IF(O880="🐕 Dog",3,"")</f>
        <v/>
      </c>
      <c r="W880" s="16" t="str">
        <f aca="false">IF(O880="🐹 Guinea Pig",8,"")</f>
        <v/>
      </c>
      <c r="X880" s="16" t="str">
        <f aca="false">IF(O880="🐔 Chicken",9,"")</f>
        <v/>
      </c>
      <c r="Y880" s="16" t="str">
        <f aca="false">IF(O880="🐵 Monkey",5,"")</f>
        <v/>
      </c>
      <c r="Z880" s="16" t="str">
        <f aca="false">IF(O880="🐸 Frog",10,"")</f>
        <v/>
      </c>
      <c r="AA880" s="16" t="str">
        <f aca="false">IF(O880="🐈 Cat",4,"")</f>
        <v/>
      </c>
      <c r="AB880" s="16" t="str">
        <f aca="false">IF(O880="Gecko",15,"")</f>
        <v/>
      </c>
      <c r="AC880" s="16" t="str">
        <f aca="false">IF(O880="Skink",14,"")</f>
        <v/>
      </c>
      <c r="AD880" s="16" t="str">
        <f aca="false">IF(O880="🐄 Cattle",17,"")</f>
        <v/>
      </c>
      <c r="AE880" s="16" t="str">
        <f aca="false">IF(O880="🐷 Pig",19,"")</f>
        <v/>
      </c>
      <c r="AF880" s="16" t="str">
        <f aca="false">IF(O880="Squirrel",11,"")</f>
        <v/>
      </c>
      <c r="AG880" s="16" t="str">
        <f aca="false">IF(O880="🐝 Honey Bee",20,"")</f>
        <v/>
      </c>
      <c r="AH880" s="16" t="str">
        <f aca="false">IF(O880="🦆 Duck",12,"")</f>
        <v/>
      </c>
      <c r="AI880" s="16" t="str">
        <f aca="false">IF(O880="🐦 Bird",13,"")</f>
        <v/>
      </c>
      <c r="AJ880" s="41" t="s">
        <v>180</v>
      </c>
      <c r="AK880" s="40" t="s">
        <v>905</v>
      </c>
      <c r="AL880" s="42" t="s">
        <v>50</v>
      </c>
      <c r="AM880" s="40" t="s">
        <v>51</v>
      </c>
      <c r="AN880" s="40"/>
    </row>
    <row r="881" customFormat="false" ht="15" hidden="false" customHeight="true" outlineLevel="0" collapsed="false">
      <c r="A881" s="38" t="s">
        <v>902</v>
      </c>
      <c r="B881" s="38" t="n">
        <v>86</v>
      </c>
      <c r="C881" s="32" t="n">
        <f aca="false">B881+IF(H881="IV",-0.2,IF(H881="IP",-0.1,IF(H881="IM",0.1,IF(H881="SC",0.2,IF(H881="IC (cerebral)",-0.3,0)))))</f>
        <v>86.2</v>
      </c>
      <c r="D881" s="33" t="n">
        <f aca="false">VALUE(MID(AJ881,1,FIND(" ",AJ881)))</f>
        <v>15</v>
      </c>
      <c r="E881" s="34" t="n">
        <f aca="false">IF(G881="LD50 (median)",1,IF(G881="LDLo (lowest)",0,IF(G881="LD",-1,"")))</f>
        <v>0</v>
      </c>
      <c r="F881" s="34" t="n">
        <f aca="false">IF(O881="🐀 Rat",1,IF(O881="🐭 Mouse",2,IF(O881="🐕 Dog",3,IF(O881="🐵 Monkey",5,IF(O881="🐈 Cat",4,IF(O881="🐇 Rabbit",6,IF(O881="🕊 Pigeon",7,IF(O881="🐹 Guinea Pig",8,IF(O881="🐔 Chicken",9,IF(O881="🐸 Frog",10,IF(O881="🍼 Mammal",10,0)))))))))))</f>
        <v>4</v>
      </c>
      <c r="G881" s="39" t="s">
        <v>53</v>
      </c>
      <c r="H881" s="39" t="s">
        <v>18</v>
      </c>
      <c r="I881" s="14" t="str">
        <f aca="false">IF(H881="IC",-0.3,"")</f>
        <v/>
      </c>
      <c r="J881" s="14" t="str">
        <f aca="false">IF(H881="IV",-0.2,"")</f>
        <v/>
      </c>
      <c r="K881" s="14" t="str">
        <f aca="false">IF(H881="IP",-0.1,"")</f>
        <v/>
      </c>
      <c r="L881" s="14" t="str">
        <f aca="false">IF(H881="IM",0.1,"")</f>
        <v/>
      </c>
      <c r="M881" s="14" t="n">
        <f aca="false">IF(H881="SC",0.2,"")</f>
        <v>0.2</v>
      </c>
      <c r="N881" s="15" t="str">
        <f aca="false">IF(H881="???",0.2,"")</f>
        <v/>
      </c>
      <c r="O881" s="40" t="s">
        <v>32</v>
      </c>
      <c r="P881" s="17" t="str">
        <f aca="false">IF(SUM(Q881:AI881)&gt;0,"",IF(SUM(Q881:AI881)=0,IF(O881&gt;0,1,"")))</f>
        <v/>
      </c>
      <c r="Q881" s="16" t="str">
        <f aca="false">IF(O881="🐭 Mouse",2,"")</f>
        <v/>
      </c>
      <c r="R881" s="16" t="str">
        <f aca="false">IF(O881="🕊 Pigeon",7,"")</f>
        <v/>
      </c>
      <c r="S881" s="16" t="str">
        <f aca="false">IF(O881="🐇 Rabbit",6,"")</f>
        <v/>
      </c>
      <c r="T881" s="16" t="str">
        <f aca="false">IF(O881="🍼 Mammal",16,"")</f>
        <v/>
      </c>
      <c r="U881" s="16" t="str">
        <f aca="false">IF(O881="🐀 Rat",1,"")</f>
        <v/>
      </c>
      <c r="V881" s="16" t="str">
        <f aca="false">IF(O881="🐕 Dog",3,"")</f>
        <v/>
      </c>
      <c r="W881" s="16" t="str">
        <f aca="false">IF(O881="🐹 Guinea Pig",8,"")</f>
        <v/>
      </c>
      <c r="X881" s="16" t="str">
        <f aca="false">IF(O881="🐔 Chicken",9,"")</f>
        <v/>
      </c>
      <c r="Y881" s="16" t="str">
        <f aca="false">IF(O881="🐵 Monkey",5,"")</f>
        <v/>
      </c>
      <c r="Z881" s="16" t="str">
        <f aca="false">IF(O881="🐸 Frog",10,"")</f>
        <v/>
      </c>
      <c r="AA881" s="16" t="n">
        <f aca="false">IF(O881="🐈 Cat",4,"")</f>
        <v>4</v>
      </c>
      <c r="AB881" s="16" t="str">
        <f aca="false">IF(O881="Gecko",15,"")</f>
        <v/>
      </c>
      <c r="AC881" s="16" t="str">
        <f aca="false">IF(O881="Skink",14,"")</f>
        <v/>
      </c>
      <c r="AD881" s="16" t="str">
        <f aca="false">IF(O881="🐄 Cattle",17,"")</f>
        <v/>
      </c>
      <c r="AE881" s="16" t="str">
        <f aca="false">IF(O881="🐷 Pig",19,"")</f>
        <v/>
      </c>
      <c r="AF881" s="16" t="str">
        <f aca="false">IF(O881="Squirrel",11,"")</f>
        <v/>
      </c>
      <c r="AG881" s="16" t="str">
        <f aca="false">IF(O881="🐝 Honey Bee",20,"")</f>
        <v/>
      </c>
      <c r="AH881" s="16" t="str">
        <f aca="false">IF(O881="🦆 Duck",12,"")</f>
        <v/>
      </c>
      <c r="AI881" s="16" t="str">
        <f aca="false">IF(O881="🐦 Bird",13,"")</f>
        <v/>
      </c>
      <c r="AJ881" s="41" t="s">
        <v>270</v>
      </c>
      <c r="AK881" s="40" t="s">
        <v>139</v>
      </c>
      <c r="AL881" s="42" t="s">
        <v>50</v>
      </c>
      <c r="AM881" s="40" t="s">
        <v>51</v>
      </c>
      <c r="AN881" s="40"/>
    </row>
    <row r="882" customFormat="false" ht="15.75" hidden="false" customHeight="false" outlineLevel="0" collapsed="false">
      <c r="C882" s="32"/>
      <c r="D882" s="33"/>
      <c r="E882" s="34"/>
      <c r="F882" s="34"/>
      <c r="G882" s="0"/>
      <c r="H882" s="0"/>
      <c r="I882" s="14" t="str">
        <f aca="false">IF(H882="IC",-0.3,"")</f>
        <v/>
      </c>
      <c r="J882" s="14" t="str">
        <f aca="false">IF(H882="IV",-0.2,"")</f>
        <v/>
      </c>
      <c r="K882" s="14" t="str">
        <f aca="false">IF(H882="IP",-0.1,"")</f>
        <v/>
      </c>
      <c r="L882" s="14" t="str">
        <f aca="false">IF(H882="IM",0.1,"")</f>
        <v/>
      </c>
      <c r="M882" s="14" t="str">
        <f aca="false">IF(H882="SC",0.2,"")</f>
        <v/>
      </c>
      <c r="N882" s="15" t="str">
        <f aca="false">IF(H882="???",0.2,"")</f>
        <v/>
      </c>
      <c r="O882" s="0"/>
      <c r="P882" s="17" t="str">
        <f aca="false">IF(SUM(Q882:AI882)&gt;0,"",IF(SUM(Q882:AI882)=0,IF(O882&gt;0,1,"")))</f>
        <v/>
      </c>
      <c r="Q882" s="16" t="str">
        <f aca="false">IF(O882="🐭 Mouse",2,"")</f>
        <v/>
      </c>
      <c r="R882" s="16" t="str">
        <f aca="false">IF(O882="🕊 Pigeon",7,"")</f>
        <v/>
      </c>
      <c r="S882" s="16" t="str">
        <f aca="false">IF(O882="🐇 Rabbit",6,"")</f>
        <v/>
      </c>
      <c r="T882" s="16" t="str">
        <f aca="false">IF(O882="🍼 Mammal",16,"")</f>
        <v/>
      </c>
      <c r="U882" s="16" t="str">
        <f aca="false">IF(O882="🐀 Rat",1,"")</f>
        <v/>
      </c>
      <c r="V882" s="16" t="str">
        <f aca="false">IF(O882="🐕 Dog",3,"")</f>
        <v/>
      </c>
      <c r="W882" s="16" t="str">
        <f aca="false">IF(O882="🐹 Guinea Pig",8,"")</f>
        <v/>
      </c>
      <c r="X882" s="16" t="str">
        <f aca="false">IF(O882="🐔 Chicken",9,"")</f>
        <v/>
      </c>
      <c r="Y882" s="16" t="str">
        <f aca="false">IF(O882="🐵 Monkey",5,"")</f>
        <v/>
      </c>
      <c r="Z882" s="16" t="str">
        <f aca="false">IF(O882="🐸 Frog",10,"")</f>
        <v/>
      </c>
      <c r="AA882" s="16" t="str">
        <f aca="false">IF(O882="🐈 Cat",4,"")</f>
        <v/>
      </c>
      <c r="AB882" s="16" t="str">
        <f aca="false">IF(O882="Gecko",15,"")</f>
        <v/>
      </c>
      <c r="AC882" s="16" t="str">
        <f aca="false">IF(O882="Skink",14,"")</f>
        <v/>
      </c>
      <c r="AD882" s="16" t="str">
        <f aca="false">IF(O882="🐄 Cattle",17,"")</f>
        <v/>
      </c>
      <c r="AE882" s="16" t="str">
        <f aca="false">IF(O882="🐷 Pig",19,"")</f>
        <v/>
      </c>
      <c r="AF882" s="16" t="str">
        <f aca="false">IF(O882="Squirrel",11,"")</f>
        <v/>
      </c>
      <c r="AG882" s="16" t="str">
        <f aca="false">IF(O882="🐝 Honey Bee",20,"")</f>
        <v/>
      </c>
      <c r="AH882" s="16" t="str">
        <f aca="false">IF(O882="🦆 Duck",12,"")</f>
        <v/>
      </c>
      <c r="AI882" s="16" t="str">
        <f aca="false">IF(O882="🐦 Bird",13,"")</f>
        <v/>
      </c>
      <c r="AJ882" s="0"/>
      <c r="AK882" s="0"/>
      <c r="AL882" s="0"/>
      <c r="AM882" s="0"/>
      <c r="AN882" s="0"/>
    </row>
    <row r="883" customFormat="false" ht="30" hidden="false" customHeight="true" outlineLevel="0" collapsed="false">
      <c r="A883" s="38" t="s">
        <v>906</v>
      </c>
      <c r="B883" s="38" t="n">
        <v>87</v>
      </c>
      <c r="C883" s="32" t="n">
        <f aca="false">B883+IF(H883="IV",-0.2,IF(H883="IP",-0.1,IF(H883="IM",0.1,IF(H883="SC",0.2,IF(H883="IC (cerebral)",-0.3,0)))))</f>
        <v>87</v>
      </c>
      <c r="D883" s="33" t="n">
        <f aca="false">VALUE(MID(AJ883,1,FIND(" ",AJ883)))</f>
        <v>0.064</v>
      </c>
      <c r="E883" s="34" t="n">
        <f aca="false">IF(G883="LD50 (median)",1,IF(G883="LDLo (lowest)",0,IF(G883="LD",-1,"")))</f>
        <v>1</v>
      </c>
      <c r="F883" s="34" t="n">
        <f aca="false">IF(O883="🐀 Rat",1,IF(O883="🐭 Mouse",2,IF(O883="🐕 Dog",3,IF(O883="🐵 Monkey",5,IF(O883="🐈 Cat",4,IF(O883="🐇 Rabbit",6,IF(O883="🕊 Pigeon",7,IF(O883="🐹 Guinea Pig",8,IF(O883="🐔 Chicken",9,IF(O883="🐸 Frog",10,IF(O883="🍼 Mammal",10,0)))))))))))</f>
        <v>2</v>
      </c>
      <c r="G883" s="39" t="s">
        <v>47</v>
      </c>
      <c r="H883" s="39" t="s">
        <v>14</v>
      </c>
      <c r="I883" s="14" t="n">
        <f aca="false">IF(H883="IC",-0.3,"")</f>
        <v>-0.3</v>
      </c>
      <c r="J883" s="14" t="str">
        <f aca="false">IF(H883="IV",-0.2,"")</f>
        <v/>
      </c>
      <c r="K883" s="14" t="str">
        <f aca="false">IF(H883="IP",-0.1,"")</f>
        <v/>
      </c>
      <c r="L883" s="14" t="str">
        <f aca="false">IF(H883="IM",0.1,"")</f>
        <v/>
      </c>
      <c r="M883" s="14" t="str">
        <f aca="false">IF(H883="SC",0.2,"")</f>
        <v/>
      </c>
      <c r="N883" s="15" t="str">
        <f aca="false">IF(H883="???",0.2,"")</f>
        <v/>
      </c>
      <c r="O883" s="40" t="s">
        <v>22</v>
      </c>
      <c r="P883" s="17" t="str">
        <f aca="false">IF(SUM(Q883:AI883)&gt;0,"",IF(SUM(Q883:AI883)=0,IF(O883&gt;0,1,"")))</f>
        <v/>
      </c>
      <c r="Q883" s="16" t="n">
        <f aca="false">IF(O883="🐭 Mouse",2,"")</f>
        <v>2</v>
      </c>
      <c r="R883" s="16" t="str">
        <f aca="false">IF(O883="🕊 Pigeon",7,"")</f>
        <v/>
      </c>
      <c r="S883" s="16" t="str">
        <f aca="false">IF(O883="🐇 Rabbit",6,"")</f>
        <v/>
      </c>
      <c r="T883" s="16" t="str">
        <f aca="false">IF(O883="🍼 Mammal",16,"")</f>
        <v/>
      </c>
      <c r="U883" s="16" t="str">
        <f aca="false">IF(O883="🐀 Rat",1,"")</f>
        <v/>
      </c>
      <c r="V883" s="16" t="str">
        <f aca="false">IF(O883="🐕 Dog",3,"")</f>
        <v/>
      </c>
      <c r="W883" s="16" t="str">
        <f aca="false">IF(O883="🐹 Guinea Pig",8,"")</f>
        <v/>
      </c>
      <c r="X883" s="16" t="str">
        <f aca="false">IF(O883="🐔 Chicken",9,"")</f>
        <v/>
      </c>
      <c r="Y883" s="16" t="str">
        <f aca="false">IF(O883="🐵 Monkey",5,"")</f>
        <v/>
      </c>
      <c r="Z883" s="16" t="str">
        <f aca="false">IF(O883="🐸 Frog",10,"")</f>
        <v/>
      </c>
      <c r="AA883" s="16" t="str">
        <f aca="false">IF(O883="🐈 Cat",4,"")</f>
        <v/>
      </c>
      <c r="AB883" s="16" t="str">
        <f aca="false">IF(O883="Gecko",15,"")</f>
        <v/>
      </c>
      <c r="AC883" s="16" t="str">
        <f aca="false">IF(O883="Skink",14,"")</f>
        <v/>
      </c>
      <c r="AD883" s="16" t="str">
        <f aca="false">IF(O883="🐄 Cattle",17,"")</f>
        <v/>
      </c>
      <c r="AE883" s="16" t="str">
        <f aca="false">IF(O883="🐷 Pig",19,"")</f>
        <v/>
      </c>
      <c r="AF883" s="16" t="str">
        <f aca="false">IF(O883="Squirrel",11,"")</f>
        <v/>
      </c>
      <c r="AG883" s="16" t="str">
        <f aca="false">IF(O883="🐝 Honey Bee",20,"")</f>
        <v/>
      </c>
      <c r="AH883" s="16" t="str">
        <f aca="false">IF(O883="🦆 Duck",12,"")</f>
        <v/>
      </c>
      <c r="AI883" s="16" t="str">
        <f aca="false">IF(O883="🐦 Bird",13,"")</f>
        <v/>
      </c>
      <c r="AJ883" s="41" t="s">
        <v>228</v>
      </c>
      <c r="AK883" s="40" t="s">
        <v>907</v>
      </c>
      <c r="AL883" s="42" t="s">
        <v>50</v>
      </c>
      <c r="AM883" s="40" t="s">
        <v>51</v>
      </c>
      <c r="AN883" s="40"/>
    </row>
    <row r="884" customFormat="false" ht="30" hidden="false" customHeight="true" outlineLevel="0" collapsed="false">
      <c r="A884" s="38" t="s">
        <v>906</v>
      </c>
      <c r="B884" s="38" t="n">
        <v>87</v>
      </c>
      <c r="C884" s="32" t="n">
        <f aca="false">B884+IF(H884="IV",-0.2,IF(H884="IP",-0.1,IF(H884="IM",0.1,IF(H884="SC",0.2,IF(H884="IC (cerebral)",-0.3,0)))))</f>
        <v>86.9</v>
      </c>
      <c r="D884" s="33" t="n">
        <f aca="false">VALUE(MID(AJ884,1,FIND(" ",AJ884)))</f>
        <v>0.083</v>
      </c>
      <c r="E884" s="34" t="n">
        <f aca="false">IF(G884="LD50 (median)",1,IF(G884="LDLo (lowest)",0,IF(G884="LD",-1,"")))</f>
        <v>1</v>
      </c>
      <c r="F884" s="34" t="n">
        <f aca="false">IF(O884="🐀 Rat",1,IF(O884="🐭 Mouse",2,IF(O884="🐕 Dog",3,IF(O884="🐵 Monkey",5,IF(O884="🐈 Cat",4,IF(O884="🐇 Rabbit",6,IF(O884="🕊 Pigeon",7,IF(O884="🐹 Guinea Pig",8,IF(O884="🐔 Chicken",9,IF(O884="🐸 Frog",10,IF(O884="🍼 Mammal",10,0)))))))))))</f>
        <v>2</v>
      </c>
      <c r="G884" s="39" t="s">
        <v>47</v>
      </c>
      <c r="H884" s="39" t="s">
        <v>16</v>
      </c>
      <c r="I884" s="14" t="str">
        <f aca="false">IF(H884="IC",-0.3,"")</f>
        <v/>
      </c>
      <c r="J884" s="14" t="str">
        <f aca="false">IF(H884="IV",-0.2,"")</f>
        <v/>
      </c>
      <c r="K884" s="14" t="n">
        <f aca="false">IF(H884="IP",-0.1,"")</f>
        <v>-0.1</v>
      </c>
      <c r="L884" s="14" t="str">
        <f aca="false">IF(H884="IM",0.1,"")</f>
        <v/>
      </c>
      <c r="M884" s="14" t="str">
        <f aca="false">IF(H884="SC",0.2,"")</f>
        <v/>
      </c>
      <c r="N884" s="15" t="str">
        <f aca="false">IF(H884="???",0.2,"")</f>
        <v/>
      </c>
      <c r="O884" s="40" t="s">
        <v>22</v>
      </c>
      <c r="P884" s="17" t="str">
        <f aca="false">IF(SUM(Q884:AI884)&gt;0,"",IF(SUM(Q884:AI884)=0,IF(O884&gt;0,1,"")))</f>
        <v/>
      </c>
      <c r="Q884" s="16" t="n">
        <f aca="false">IF(O884="🐭 Mouse",2,"")</f>
        <v>2</v>
      </c>
      <c r="R884" s="16" t="str">
        <f aca="false">IF(O884="🕊 Pigeon",7,"")</f>
        <v/>
      </c>
      <c r="S884" s="16" t="str">
        <f aca="false">IF(O884="🐇 Rabbit",6,"")</f>
        <v/>
      </c>
      <c r="T884" s="16" t="str">
        <f aca="false">IF(O884="🍼 Mammal",16,"")</f>
        <v/>
      </c>
      <c r="U884" s="16" t="str">
        <f aca="false">IF(O884="🐀 Rat",1,"")</f>
        <v/>
      </c>
      <c r="V884" s="16" t="str">
        <f aca="false">IF(O884="🐕 Dog",3,"")</f>
        <v/>
      </c>
      <c r="W884" s="16" t="str">
        <f aca="false">IF(O884="🐹 Guinea Pig",8,"")</f>
        <v/>
      </c>
      <c r="X884" s="16" t="str">
        <f aca="false">IF(O884="🐔 Chicken",9,"")</f>
        <v/>
      </c>
      <c r="Y884" s="16" t="str">
        <f aca="false">IF(O884="🐵 Monkey",5,"")</f>
        <v/>
      </c>
      <c r="Z884" s="16" t="str">
        <f aca="false">IF(O884="🐸 Frog",10,"")</f>
        <v/>
      </c>
      <c r="AA884" s="16" t="str">
        <f aca="false">IF(O884="🐈 Cat",4,"")</f>
        <v/>
      </c>
      <c r="AB884" s="16" t="str">
        <f aca="false">IF(O884="Gecko",15,"")</f>
        <v/>
      </c>
      <c r="AC884" s="16" t="str">
        <f aca="false">IF(O884="Skink",14,"")</f>
        <v/>
      </c>
      <c r="AD884" s="16" t="str">
        <f aca="false">IF(O884="🐄 Cattle",17,"")</f>
        <v/>
      </c>
      <c r="AE884" s="16" t="str">
        <f aca="false">IF(O884="🐷 Pig",19,"")</f>
        <v/>
      </c>
      <c r="AF884" s="16" t="str">
        <f aca="false">IF(O884="Squirrel",11,"")</f>
        <v/>
      </c>
      <c r="AG884" s="16" t="str">
        <f aca="false">IF(O884="🐝 Honey Bee",20,"")</f>
        <v/>
      </c>
      <c r="AH884" s="16" t="str">
        <f aca="false">IF(O884="🦆 Duck",12,"")</f>
        <v/>
      </c>
      <c r="AI884" s="16" t="str">
        <f aca="false">IF(O884="🐦 Bird",13,"")</f>
        <v/>
      </c>
      <c r="AJ884" s="41" t="s">
        <v>908</v>
      </c>
      <c r="AK884" s="40" t="s">
        <v>907</v>
      </c>
      <c r="AL884" s="42" t="s">
        <v>50</v>
      </c>
      <c r="AM884" s="40" t="s">
        <v>51</v>
      </c>
      <c r="AN884" s="40"/>
    </row>
    <row r="885" customFormat="false" ht="30" hidden="false" customHeight="true" outlineLevel="0" collapsed="false">
      <c r="A885" s="38" t="s">
        <v>906</v>
      </c>
      <c r="B885" s="38" t="n">
        <v>87</v>
      </c>
      <c r="C885" s="32" t="n">
        <f aca="false">B885+IF(H885="IV",-0.2,IF(H885="IP",-0.1,IF(H885="IM",0.1,IF(H885="SC",0.2,IF(H885="IC (cerebral)",-0.3,0)))))</f>
        <v>86.8</v>
      </c>
      <c r="D885" s="33" t="n">
        <f aca="false">VALUE(MID(AJ885,1,FIND(" ",AJ885)))</f>
        <v>1.16</v>
      </c>
      <c r="E885" s="34" t="n">
        <f aca="false">IF(G885="LD50 (median)",1,IF(G885="LDLo (lowest)",0,IF(G885="LD",-1,"")))</f>
        <v>1</v>
      </c>
      <c r="F885" s="34" t="n">
        <f aca="false">IF(O885="🐀 Rat",1,IF(O885="🐭 Mouse",2,IF(O885="🐕 Dog",3,IF(O885="🐵 Monkey",5,IF(O885="🐈 Cat",4,IF(O885="🐇 Rabbit",6,IF(O885="🕊 Pigeon",7,IF(O885="🐹 Guinea Pig",8,IF(O885="🐔 Chicken",9,IF(O885="🐸 Frog",10,IF(O885="🍼 Mammal",10,0)))))))))))</f>
        <v>2</v>
      </c>
      <c r="G885" s="39" t="s">
        <v>47</v>
      </c>
      <c r="H885" s="39" t="s">
        <v>15</v>
      </c>
      <c r="I885" s="14" t="str">
        <f aca="false">IF(H885="IC",-0.3,"")</f>
        <v/>
      </c>
      <c r="J885" s="14" t="n">
        <f aca="false">IF(H885="IV",-0.2,"")</f>
        <v>-0.2</v>
      </c>
      <c r="K885" s="14" t="str">
        <f aca="false">IF(H885="IP",-0.1,"")</f>
        <v/>
      </c>
      <c r="L885" s="14" t="str">
        <f aca="false">IF(H885="IM",0.1,"")</f>
        <v/>
      </c>
      <c r="M885" s="14" t="str">
        <f aca="false">IF(H885="SC",0.2,"")</f>
        <v/>
      </c>
      <c r="N885" s="15" t="str">
        <f aca="false">IF(H885="???",0.2,"")</f>
        <v/>
      </c>
      <c r="O885" s="40" t="s">
        <v>22</v>
      </c>
      <c r="P885" s="17" t="str">
        <f aca="false">IF(SUM(Q885:AI885)&gt;0,"",IF(SUM(Q885:AI885)=0,IF(O885&gt;0,1,"")))</f>
        <v/>
      </c>
      <c r="Q885" s="16" t="n">
        <f aca="false">IF(O885="🐭 Mouse",2,"")</f>
        <v>2</v>
      </c>
      <c r="R885" s="16" t="str">
        <f aca="false">IF(O885="🕊 Pigeon",7,"")</f>
        <v/>
      </c>
      <c r="S885" s="16" t="str">
        <f aca="false">IF(O885="🐇 Rabbit",6,"")</f>
        <v/>
      </c>
      <c r="T885" s="16" t="str">
        <f aca="false">IF(O885="🍼 Mammal",16,"")</f>
        <v/>
      </c>
      <c r="U885" s="16" t="str">
        <f aca="false">IF(O885="🐀 Rat",1,"")</f>
        <v/>
      </c>
      <c r="V885" s="16" t="str">
        <f aca="false">IF(O885="🐕 Dog",3,"")</f>
        <v/>
      </c>
      <c r="W885" s="16" t="str">
        <f aca="false">IF(O885="🐹 Guinea Pig",8,"")</f>
        <v/>
      </c>
      <c r="X885" s="16" t="str">
        <f aca="false">IF(O885="🐔 Chicken",9,"")</f>
        <v/>
      </c>
      <c r="Y885" s="16" t="str">
        <f aca="false">IF(O885="🐵 Monkey",5,"")</f>
        <v/>
      </c>
      <c r="Z885" s="16" t="str">
        <f aca="false">IF(O885="🐸 Frog",10,"")</f>
        <v/>
      </c>
      <c r="AA885" s="16" t="str">
        <f aca="false">IF(O885="🐈 Cat",4,"")</f>
        <v/>
      </c>
      <c r="AB885" s="16" t="str">
        <f aca="false">IF(O885="Gecko",15,"")</f>
        <v/>
      </c>
      <c r="AC885" s="16" t="str">
        <f aca="false">IF(O885="Skink",14,"")</f>
        <v/>
      </c>
      <c r="AD885" s="16" t="str">
        <f aca="false">IF(O885="🐄 Cattle",17,"")</f>
        <v/>
      </c>
      <c r="AE885" s="16" t="str">
        <f aca="false">IF(O885="🐷 Pig",19,"")</f>
        <v/>
      </c>
      <c r="AF885" s="16" t="str">
        <f aca="false">IF(O885="Squirrel",11,"")</f>
        <v/>
      </c>
      <c r="AG885" s="16" t="str">
        <f aca="false">IF(O885="🐝 Honey Bee",20,"")</f>
        <v/>
      </c>
      <c r="AH885" s="16" t="str">
        <f aca="false">IF(O885="🦆 Duck",12,"")</f>
        <v/>
      </c>
      <c r="AI885" s="16" t="str">
        <f aca="false">IF(O885="🐦 Bird",13,"")</f>
        <v/>
      </c>
      <c r="AJ885" s="41" t="s">
        <v>909</v>
      </c>
      <c r="AK885" s="40"/>
      <c r="AL885" s="42" t="s">
        <v>147</v>
      </c>
      <c r="AM885" s="40" t="s">
        <v>59</v>
      </c>
      <c r="AN885" s="40"/>
    </row>
    <row r="886" customFormat="false" ht="15" hidden="false" customHeight="true" outlineLevel="0" collapsed="false">
      <c r="A886" s="38" t="s">
        <v>906</v>
      </c>
      <c r="B886" s="38" t="n">
        <v>87</v>
      </c>
      <c r="C886" s="32" t="n">
        <f aca="false">B886+IF(H886="IV",-0.2,IF(H886="IP",-0.1,IF(H886="IM",0.1,IF(H886="SC",0.2,IF(H886="IC (cerebral)",-0.3,0)))))</f>
        <v>87</v>
      </c>
      <c r="D886" s="33" t="n">
        <f aca="false">VALUE(MID(AJ886,1,FIND(" ",AJ886)))</f>
        <v>2</v>
      </c>
      <c r="E886" s="34" t="n">
        <f aca="false">IF(G886="LD50 (median)",1,IF(G886="LDLo (lowest)",0,IF(G886="LD",-1,"")))</f>
        <v>1</v>
      </c>
      <c r="F886" s="34" t="n">
        <f aca="false">IF(O886="🐀 Rat",1,IF(O886="🐭 Mouse",2,IF(O886="🐕 Dog",3,IF(O886="🐵 Monkey",5,IF(O886="🐈 Cat",4,IF(O886="🐇 Rabbit",6,IF(O886="🕊 Pigeon",7,IF(O886="🐹 Guinea Pig",8,IF(O886="🐔 Chicken",9,IF(O886="🐸 Frog",10,IF(O886="🍼 Mammal",10,0)))))))))))</f>
        <v>2</v>
      </c>
      <c r="G886" s="39" t="s">
        <v>47</v>
      </c>
      <c r="H886" s="39" t="s">
        <v>93</v>
      </c>
      <c r="I886" s="14" t="str">
        <f aca="false">IF(H886="IC",-0.3,"")</f>
        <v/>
      </c>
      <c r="J886" s="14" t="str">
        <f aca="false">IF(H886="IV",-0.2,"")</f>
        <v/>
      </c>
      <c r="K886" s="14" t="str">
        <f aca="false">IF(H886="IP",-0.1,"")</f>
        <v/>
      </c>
      <c r="L886" s="14" t="str">
        <f aca="false">IF(H886="IM",0.1,"")</f>
        <v/>
      </c>
      <c r="M886" s="14" t="str">
        <f aca="false">IF(H886="SC",0.2,"")</f>
        <v/>
      </c>
      <c r="N886" s="15" t="n">
        <f aca="false">IF(H886="???",0.2,"")</f>
        <v>0.2</v>
      </c>
      <c r="O886" s="40" t="s">
        <v>22</v>
      </c>
      <c r="P886" s="17" t="str">
        <f aca="false">IF(SUM(Q886:AI886)&gt;0,"",IF(SUM(Q886:AI886)=0,IF(O886&gt;0,1,"")))</f>
        <v/>
      </c>
      <c r="Q886" s="16" t="n">
        <f aca="false">IF(O886="🐭 Mouse",2,"")</f>
        <v>2</v>
      </c>
      <c r="R886" s="16" t="str">
        <f aca="false">IF(O886="🕊 Pigeon",7,"")</f>
        <v/>
      </c>
      <c r="S886" s="16" t="str">
        <f aca="false">IF(O886="🐇 Rabbit",6,"")</f>
        <v/>
      </c>
      <c r="T886" s="16" t="str">
        <f aca="false">IF(O886="🍼 Mammal",16,"")</f>
        <v/>
      </c>
      <c r="U886" s="16" t="str">
        <f aca="false">IF(O886="🐀 Rat",1,"")</f>
        <v/>
      </c>
      <c r="V886" s="16" t="str">
        <f aca="false">IF(O886="🐕 Dog",3,"")</f>
        <v/>
      </c>
      <c r="W886" s="16" t="str">
        <f aca="false">IF(O886="🐹 Guinea Pig",8,"")</f>
        <v/>
      </c>
      <c r="X886" s="16" t="str">
        <f aca="false">IF(O886="🐔 Chicken",9,"")</f>
        <v/>
      </c>
      <c r="Y886" s="16" t="str">
        <f aca="false">IF(O886="🐵 Monkey",5,"")</f>
        <v/>
      </c>
      <c r="Z886" s="16" t="str">
        <f aca="false">IF(O886="🐸 Frog",10,"")</f>
        <v/>
      </c>
      <c r="AA886" s="16" t="str">
        <f aca="false">IF(O886="🐈 Cat",4,"")</f>
        <v/>
      </c>
      <c r="AB886" s="16" t="str">
        <f aca="false">IF(O886="Gecko",15,"")</f>
        <v/>
      </c>
      <c r="AC886" s="16" t="str">
        <f aca="false">IF(O886="Skink",14,"")</f>
        <v/>
      </c>
      <c r="AD886" s="16" t="str">
        <f aca="false">IF(O886="🐄 Cattle",17,"")</f>
        <v/>
      </c>
      <c r="AE886" s="16" t="str">
        <f aca="false">IF(O886="🐷 Pig",19,"")</f>
        <v/>
      </c>
      <c r="AF886" s="16" t="str">
        <f aca="false">IF(O886="Squirrel",11,"")</f>
        <v/>
      </c>
      <c r="AG886" s="16" t="str">
        <f aca="false">IF(O886="🐝 Honey Bee",20,"")</f>
        <v/>
      </c>
      <c r="AH886" s="16" t="str">
        <f aca="false">IF(O886="🦆 Duck",12,"")</f>
        <v/>
      </c>
      <c r="AI886" s="16" t="str">
        <f aca="false">IF(O886="🐦 Bird",13,"")</f>
        <v/>
      </c>
      <c r="AJ886" s="41" t="s">
        <v>112</v>
      </c>
      <c r="AK886" s="40" t="s">
        <v>910</v>
      </c>
      <c r="AL886" s="42" t="s">
        <v>50</v>
      </c>
      <c r="AM886" s="40" t="s">
        <v>51</v>
      </c>
      <c r="AN886" s="40"/>
    </row>
    <row r="887" customFormat="false" ht="15.75" hidden="false" customHeight="false" outlineLevel="0" collapsed="false">
      <c r="C887" s="32"/>
      <c r="D887" s="33"/>
      <c r="E887" s="34"/>
      <c r="F887" s="34"/>
      <c r="G887" s="0"/>
      <c r="H887" s="0"/>
      <c r="I887" s="14" t="str">
        <f aca="false">IF(H887="IC",-0.3,"")</f>
        <v/>
      </c>
      <c r="J887" s="14" t="str">
        <f aca="false">IF(H887="IV",-0.2,"")</f>
        <v/>
      </c>
      <c r="K887" s="14" t="str">
        <f aca="false">IF(H887="IP",-0.1,"")</f>
        <v/>
      </c>
      <c r="L887" s="14" t="str">
        <f aca="false">IF(H887="IM",0.1,"")</f>
        <v/>
      </c>
      <c r="M887" s="14" t="str">
        <f aca="false">IF(H887="SC",0.2,"")</f>
        <v/>
      </c>
      <c r="N887" s="15" t="str">
        <f aca="false">IF(H887="???",0.2,"")</f>
        <v/>
      </c>
      <c r="O887" s="0"/>
      <c r="P887" s="17" t="str">
        <f aca="false">IF(SUM(Q887:AI887)&gt;0,"",IF(SUM(Q887:AI887)=0,IF(O887&gt;0,1,"")))</f>
        <v/>
      </c>
      <c r="Q887" s="16" t="str">
        <f aca="false">IF(O887="🐭 Mouse",2,"")</f>
        <v/>
      </c>
      <c r="R887" s="16" t="str">
        <f aca="false">IF(O887="🕊 Pigeon",7,"")</f>
        <v/>
      </c>
      <c r="S887" s="16" t="str">
        <f aca="false">IF(O887="🐇 Rabbit",6,"")</f>
        <v/>
      </c>
      <c r="T887" s="16" t="str">
        <f aca="false">IF(O887="🍼 Mammal",16,"")</f>
        <v/>
      </c>
      <c r="U887" s="16" t="str">
        <f aca="false">IF(O887="🐀 Rat",1,"")</f>
        <v/>
      </c>
      <c r="V887" s="16" t="str">
        <f aca="false">IF(O887="🐕 Dog",3,"")</f>
        <v/>
      </c>
      <c r="W887" s="16" t="str">
        <f aca="false">IF(O887="🐹 Guinea Pig",8,"")</f>
        <v/>
      </c>
      <c r="X887" s="16" t="str">
        <f aca="false">IF(O887="🐔 Chicken",9,"")</f>
        <v/>
      </c>
      <c r="Y887" s="16" t="str">
        <f aca="false">IF(O887="🐵 Monkey",5,"")</f>
        <v/>
      </c>
      <c r="Z887" s="16" t="str">
        <f aca="false">IF(O887="🐸 Frog",10,"")</f>
        <v/>
      </c>
      <c r="AA887" s="16" t="str">
        <f aca="false">IF(O887="🐈 Cat",4,"")</f>
        <v/>
      </c>
      <c r="AB887" s="16" t="str">
        <f aca="false">IF(O887="Gecko",15,"")</f>
        <v/>
      </c>
      <c r="AC887" s="16" t="str">
        <f aca="false">IF(O887="Skink",14,"")</f>
        <v/>
      </c>
      <c r="AD887" s="16" t="str">
        <f aca="false">IF(O887="🐄 Cattle",17,"")</f>
        <v/>
      </c>
      <c r="AE887" s="16" t="str">
        <f aca="false">IF(O887="🐷 Pig",19,"")</f>
        <v/>
      </c>
      <c r="AF887" s="16" t="str">
        <f aca="false">IF(O887="Squirrel",11,"")</f>
        <v/>
      </c>
      <c r="AG887" s="16" t="str">
        <f aca="false">IF(O887="🐝 Honey Bee",20,"")</f>
        <v/>
      </c>
      <c r="AH887" s="16" t="str">
        <f aca="false">IF(O887="🦆 Duck",12,"")</f>
        <v/>
      </c>
      <c r="AI887" s="16" t="str">
        <f aca="false">IF(O887="🐦 Bird",13,"")</f>
        <v/>
      </c>
      <c r="AJ887" s="0"/>
      <c r="AK887" s="0"/>
      <c r="AL887" s="0"/>
      <c r="AM887" s="0"/>
      <c r="AN887" s="0"/>
    </row>
    <row r="888" customFormat="false" ht="15" hidden="false" customHeight="true" outlineLevel="0" collapsed="false">
      <c r="A888" s="38" t="s">
        <v>911</v>
      </c>
      <c r="B888" s="38" t="n">
        <v>88</v>
      </c>
      <c r="C888" s="32" t="n">
        <f aca="false">B888+IF(H888="IV",-0.2,IF(H888="IP",-0.1,IF(H888="IM",0.1,IF(H888="SC",0.2,IF(H888="IC (cerebral)",-0.3,0)))))</f>
        <v>88</v>
      </c>
      <c r="D888" s="33" t="n">
        <f aca="false">VALUE(MID(AJ888,1,FIND(" ",AJ888)))</f>
        <v>0.084</v>
      </c>
      <c r="E888" s="34" t="n">
        <f aca="false">IF(G888="LD50 (median)",1,IF(G888="LDLo (lowest)",0,IF(G888="LD",-1,"")))</f>
        <v>1</v>
      </c>
      <c r="F888" s="34" t="n">
        <f aca="false">IF(O888="🐀 Rat",1,IF(O888="🐭 Mouse",2,IF(O888="🐕 Dog",3,IF(O888="🐵 Monkey",5,IF(O888="🐈 Cat",4,IF(O888="🐇 Rabbit",6,IF(O888="🕊 Pigeon",7,IF(O888="🐹 Guinea Pig",8,IF(O888="🐔 Chicken",9,IF(O888="🐸 Frog",10,IF(O888="🍼 Mammal",10,0)))))))))))</f>
        <v>2</v>
      </c>
      <c r="G888" s="39" t="s">
        <v>47</v>
      </c>
      <c r="H888" s="39" t="s">
        <v>14</v>
      </c>
      <c r="I888" s="14" t="n">
        <f aca="false">IF(H888="IC",-0.3,"")</f>
        <v>-0.3</v>
      </c>
      <c r="J888" s="14" t="str">
        <f aca="false">IF(H888="IV",-0.2,"")</f>
        <v/>
      </c>
      <c r="K888" s="14" t="str">
        <f aca="false">IF(H888="IP",-0.1,"")</f>
        <v/>
      </c>
      <c r="L888" s="14" t="str">
        <f aca="false">IF(H888="IM",0.1,"")</f>
        <v/>
      </c>
      <c r="M888" s="14" t="str">
        <f aca="false">IF(H888="SC",0.2,"")</f>
        <v/>
      </c>
      <c r="N888" s="15" t="str">
        <f aca="false">IF(H888="???",0.2,"")</f>
        <v/>
      </c>
      <c r="O888" s="40" t="s">
        <v>22</v>
      </c>
      <c r="P888" s="17" t="str">
        <f aca="false">IF(SUM(Q888:AI888)&gt;0,"",IF(SUM(Q888:AI888)=0,IF(O888&gt;0,1,"")))</f>
        <v/>
      </c>
      <c r="Q888" s="16" t="n">
        <f aca="false">IF(O888="🐭 Mouse",2,"")</f>
        <v>2</v>
      </c>
      <c r="R888" s="16" t="str">
        <f aca="false">IF(O888="🕊 Pigeon",7,"")</f>
        <v/>
      </c>
      <c r="S888" s="16" t="str">
        <f aca="false">IF(O888="🐇 Rabbit",6,"")</f>
        <v/>
      </c>
      <c r="T888" s="16" t="str">
        <f aca="false">IF(O888="🍼 Mammal",16,"")</f>
        <v/>
      </c>
      <c r="U888" s="16" t="str">
        <f aca="false">IF(O888="🐀 Rat",1,"")</f>
        <v/>
      </c>
      <c r="V888" s="16" t="str">
        <f aca="false">IF(O888="🐕 Dog",3,"")</f>
        <v/>
      </c>
      <c r="W888" s="16" t="str">
        <f aca="false">IF(O888="🐹 Guinea Pig",8,"")</f>
        <v/>
      </c>
      <c r="X888" s="16" t="str">
        <f aca="false">IF(O888="🐔 Chicken",9,"")</f>
        <v/>
      </c>
      <c r="Y888" s="16" t="str">
        <f aca="false">IF(O888="🐵 Monkey",5,"")</f>
        <v/>
      </c>
      <c r="Z888" s="16" t="str">
        <f aca="false">IF(O888="🐸 Frog",10,"")</f>
        <v/>
      </c>
      <c r="AA888" s="16" t="str">
        <f aca="false">IF(O888="🐈 Cat",4,"")</f>
        <v/>
      </c>
      <c r="AB888" s="16" t="str">
        <f aca="false">IF(O888="Gecko",15,"")</f>
        <v/>
      </c>
      <c r="AC888" s="16" t="str">
        <f aca="false">IF(O888="Skink",14,"")</f>
        <v/>
      </c>
      <c r="AD888" s="16" t="str">
        <f aca="false">IF(O888="🐄 Cattle",17,"")</f>
        <v/>
      </c>
      <c r="AE888" s="16" t="str">
        <f aca="false">IF(O888="🐷 Pig",19,"")</f>
        <v/>
      </c>
      <c r="AF888" s="16" t="str">
        <f aca="false">IF(O888="Squirrel",11,"")</f>
        <v/>
      </c>
      <c r="AG888" s="16" t="str">
        <f aca="false">IF(O888="🐝 Honey Bee",20,"")</f>
        <v/>
      </c>
      <c r="AH888" s="16" t="str">
        <f aca="false">IF(O888="🦆 Duck",12,"")</f>
        <v/>
      </c>
      <c r="AI888" s="16" t="str">
        <f aca="false">IF(O888="🐦 Bird",13,"")</f>
        <v/>
      </c>
      <c r="AJ888" s="41" t="s">
        <v>912</v>
      </c>
      <c r="AK888" s="40" t="s">
        <v>78</v>
      </c>
      <c r="AL888" s="42" t="s">
        <v>50</v>
      </c>
      <c r="AM888" s="40" t="s">
        <v>51</v>
      </c>
      <c r="AN888" s="40"/>
    </row>
    <row r="889" customFormat="false" ht="15" hidden="false" customHeight="true" outlineLevel="0" collapsed="false">
      <c r="A889" s="38" t="s">
        <v>911</v>
      </c>
      <c r="B889" s="38" t="n">
        <v>88</v>
      </c>
      <c r="C889" s="32" t="n">
        <f aca="false">B889+IF(H889="IV",-0.2,IF(H889="IP",-0.1,IF(H889="IM",0.1,IF(H889="SC",0.2,IF(H889="IC (cerebral)",-0.3,0)))))</f>
        <v>87.9</v>
      </c>
      <c r="D889" s="33" t="n">
        <f aca="false">VALUE(MID(AJ889,1,FIND(" ",AJ889)))</f>
        <v>0.469</v>
      </c>
      <c r="E889" s="34" t="n">
        <f aca="false">IF(G889="LD50 (median)",1,IF(G889="LDLo (lowest)",0,IF(G889="LD",-1,"")))</f>
        <v>1</v>
      </c>
      <c r="F889" s="34" t="n">
        <f aca="false">IF(O889="🐀 Rat",1,IF(O889="🐭 Mouse",2,IF(O889="🐕 Dog",3,IF(O889="🐵 Monkey",5,IF(O889="🐈 Cat",4,IF(O889="🐇 Rabbit",6,IF(O889="🕊 Pigeon",7,IF(O889="🐹 Guinea Pig",8,IF(O889="🐔 Chicken",9,IF(O889="🐸 Frog",10,IF(O889="🍼 Mammal",10,0)))))))))))</f>
        <v>2</v>
      </c>
      <c r="G889" s="39" t="s">
        <v>47</v>
      </c>
      <c r="H889" s="39" t="s">
        <v>16</v>
      </c>
      <c r="I889" s="14" t="str">
        <f aca="false">IF(H889="IC",-0.3,"")</f>
        <v/>
      </c>
      <c r="J889" s="14" t="str">
        <f aca="false">IF(H889="IV",-0.2,"")</f>
        <v/>
      </c>
      <c r="K889" s="14" t="n">
        <f aca="false">IF(H889="IP",-0.1,"")</f>
        <v>-0.1</v>
      </c>
      <c r="L889" s="14" t="str">
        <f aca="false">IF(H889="IM",0.1,"")</f>
        <v/>
      </c>
      <c r="M889" s="14" t="str">
        <f aca="false">IF(H889="SC",0.2,"")</f>
        <v/>
      </c>
      <c r="N889" s="15" t="str">
        <f aca="false">IF(H889="???",0.2,"")</f>
        <v/>
      </c>
      <c r="O889" s="40" t="s">
        <v>22</v>
      </c>
      <c r="P889" s="17" t="str">
        <f aca="false">IF(SUM(Q889:AI889)&gt;0,"",IF(SUM(Q889:AI889)=0,IF(O889&gt;0,1,"")))</f>
        <v/>
      </c>
      <c r="Q889" s="16" t="n">
        <f aca="false">IF(O889="🐭 Mouse",2,"")</f>
        <v>2</v>
      </c>
      <c r="R889" s="16" t="str">
        <f aca="false">IF(O889="🕊 Pigeon",7,"")</f>
        <v/>
      </c>
      <c r="S889" s="16" t="str">
        <f aca="false">IF(O889="🐇 Rabbit",6,"")</f>
        <v/>
      </c>
      <c r="T889" s="16" t="str">
        <f aca="false">IF(O889="🍼 Mammal",16,"")</f>
        <v/>
      </c>
      <c r="U889" s="16" t="str">
        <f aca="false">IF(O889="🐀 Rat",1,"")</f>
        <v/>
      </c>
      <c r="V889" s="16" t="str">
        <f aca="false">IF(O889="🐕 Dog",3,"")</f>
        <v/>
      </c>
      <c r="W889" s="16" t="str">
        <f aca="false">IF(O889="🐹 Guinea Pig",8,"")</f>
        <v/>
      </c>
      <c r="X889" s="16" t="str">
        <f aca="false">IF(O889="🐔 Chicken",9,"")</f>
        <v/>
      </c>
      <c r="Y889" s="16" t="str">
        <f aca="false">IF(O889="🐵 Monkey",5,"")</f>
        <v/>
      </c>
      <c r="Z889" s="16" t="str">
        <f aca="false">IF(O889="🐸 Frog",10,"")</f>
        <v/>
      </c>
      <c r="AA889" s="16" t="str">
        <f aca="false">IF(O889="🐈 Cat",4,"")</f>
        <v/>
      </c>
      <c r="AB889" s="16" t="str">
        <f aca="false">IF(O889="Gecko",15,"")</f>
        <v/>
      </c>
      <c r="AC889" s="16" t="str">
        <f aca="false">IF(O889="Skink",14,"")</f>
        <v/>
      </c>
      <c r="AD889" s="16" t="str">
        <f aca="false">IF(O889="🐄 Cattle",17,"")</f>
        <v/>
      </c>
      <c r="AE889" s="16" t="str">
        <f aca="false">IF(O889="🐷 Pig",19,"")</f>
        <v/>
      </c>
      <c r="AF889" s="16" t="str">
        <f aca="false">IF(O889="Squirrel",11,"")</f>
        <v/>
      </c>
      <c r="AG889" s="16" t="str">
        <f aca="false">IF(O889="🐝 Honey Bee",20,"")</f>
        <v/>
      </c>
      <c r="AH889" s="16" t="str">
        <f aca="false">IF(O889="🦆 Duck",12,"")</f>
        <v/>
      </c>
      <c r="AI889" s="16" t="str">
        <f aca="false">IF(O889="🐦 Bird",13,"")</f>
        <v/>
      </c>
      <c r="AJ889" s="41" t="s">
        <v>913</v>
      </c>
      <c r="AK889" s="40" t="s">
        <v>582</v>
      </c>
      <c r="AL889" s="42" t="s">
        <v>50</v>
      </c>
      <c r="AM889" s="40" t="s">
        <v>51</v>
      </c>
      <c r="AN889" s="40"/>
    </row>
    <row r="890" customFormat="false" ht="15" hidden="false" customHeight="true" outlineLevel="0" collapsed="false">
      <c r="A890" s="38" t="s">
        <v>911</v>
      </c>
      <c r="B890" s="38" t="n">
        <v>88</v>
      </c>
      <c r="C890" s="32" t="n">
        <f aca="false">B890+IF(H890="IV",-0.2,IF(H890="IP",-0.1,IF(H890="IM",0.1,IF(H890="SC",0.2,IF(H890="IC (cerebral)",-0.3,0)))))</f>
        <v>87.8</v>
      </c>
      <c r="D890" s="33" t="n">
        <f aca="false">VALUE(MID(AJ890,1,FIND(" ",AJ890)))</f>
        <v>1.175</v>
      </c>
      <c r="E890" s="34" t="n">
        <f aca="false">IF(G890="LD50 (median)",1,IF(G890="LDLo (lowest)",0,IF(G890="LD",-1,"")))</f>
        <v>1</v>
      </c>
      <c r="F890" s="34" t="n">
        <f aca="false">IF(O890="🐀 Rat",1,IF(O890="🐭 Mouse",2,IF(O890="🐕 Dog",3,IF(O890="🐵 Monkey",5,IF(O890="🐈 Cat",4,IF(O890="🐇 Rabbit",6,IF(O890="🕊 Pigeon",7,IF(O890="🐹 Guinea Pig",8,IF(O890="🐔 Chicken",9,IF(O890="🐸 Frog",10,IF(O890="🍼 Mammal",10,0)))))))))))</f>
        <v>2</v>
      </c>
      <c r="G890" s="39" t="s">
        <v>47</v>
      </c>
      <c r="H890" s="39" t="s">
        <v>15</v>
      </c>
      <c r="I890" s="14" t="str">
        <f aca="false">IF(H890="IC",-0.3,"")</f>
        <v/>
      </c>
      <c r="J890" s="14" t="n">
        <f aca="false">IF(H890="IV",-0.2,"")</f>
        <v>-0.2</v>
      </c>
      <c r="K890" s="14" t="str">
        <f aca="false">IF(H890="IP",-0.1,"")</f>
        <v/>
      </c>
      <c r="L890" s="14" t="str">
        <f aca="false">IF(H890="IM",0.1,"")</f>
        <v/>
      </c>
      <c r="M890" s="14" t="str">
        <f aca="false">IF(H890="SC",0.2,"")</f>
        <v/>
      </c>
      <c r="N890" s="15" t="str">
        <f aca="false">IF(H890="???",0.2,"")</f>
        <v/>
      </c>
      <c r="O890" s="40" t="s">
        <v>22</v>
      </c>
      <c r="P890" s="17" t="str">
        <f aca="false">IF(SUM(Q890:AI890)&gt;0,"",IF(SUM(Q890:AI890)=0,IF(O890&gt;0,1,"")))</f>
        <v/>
      </c>
      <c r="Q890" s="16" t="n">
        <f aca="false">IF(O890="🐭 Mouse",2,"")</f>
        <v>2</v>
      </c>
      <c r="R890" s="16" t="str">
        <f aca="false">IF(O890="🕊 Pigeon",7,"")</f>
        <v/>
      </c>
      <c r="S890" s="16" t="str">
        <f aca="false">IF(O890="🐇 Rabbit",6,"")</f>
        <v/>
      </c>
      <c r="T890" s="16" t="str">
        <f aca="false">IF(O890="🍼 Mammal",16,"")</f>
        <v/>
      </c>
      <c r="U890" s="16" t="str">
        <f aca="false">IF(O890="🐀 Rat",1,"")</f>
        <v/>
      </c>
      <c r="V890" s="16" t="str">
        <f aca="false">IF(O890="🐕 Dog",3,"")</f>
        <v/>
      </c>
      <c r="W890" s="16" t="str">
        <f aca="false">IF(O890="🐹 Guinea Pig",8,"")</f>
        <v/>
      </c>
      <c r="X890" s="16" t="str">
        <f aca="false">IF(O890="🐔 Chicken",9,"")</f>
        <v/>
      </c>
      <c r="Y890" s="16" t="str">
        <f aca="false">IF(O890="🐵 Monkey",5,"")</f>
        <v/>
      </c>
      <c r="Z890" s="16" t="str">
        <f aca="false">IF(O890="🐸 Frog",10,"")</f>
        <v/>
      </c>
      <c r="AA890" s="16" t="str">
        <f aca="false">IF(O890="🐈 Cat",4,"")</f>
        <v/>
      </c>
      <c r="AB890" s="16" t="str">
        <f aca="false">IF(O890="Gecko",15,"")</f>
        <v/>
      </c>
      <c r="AC890" s="16" t="str">
        <f aca="false">IF(O890="Skink",14,"")</f>
        <v/>
      </c>
      <c r="AD890" s="16" t="str">
        <f aca="false">IF(O890="🐄 Cattle",17,"")</f>
        <v/>
      </c>
      <c r="AE890" s="16" t="str">
        <f aca="false">IF(O890="🐷 Pig",19,"")</f>
        <v/>
      </c>
      <c r="AF890" s="16" t="str">
        <f aca="false">IF(O890="Squirrel",11,"")</f>
        <v/>
      </c>
      <c r="AG890" s="16" t="str">
        <f aca="false">IF(O890="🐝 Honey Bee",20,"")</f>
        <v/>
      </c>
      <c r="AH890" s="16" t="str">
        <f aca="false">IF(O890="🦆 Duck",12,"")</f>
        <v/>
      </c>
      <c r="AI890" s="16" t="str">
        <f aca="false">IF(O890="🐦 Bird",13,"")</f>
        <v/>
      </c>
      <c r="AJ890" s="41" t="s">
        <v>914</v>
      </c>
      <c r="AK890" s="40" t="s">
        <v>582</v>
      </c>
      <c r="AL890" s="42" t="s">
        <v>50</v>
      </c>
      <c r="AM890" s="40" t="s">
        <v>51</v>
      </c>
      <c r="AN890" s="40"/>
    </row>
    <row r="891" customFormat="false" ht="15" hidden="false" customHeight="true" outlineLevel="0" collapsed="false">
      <c r="A891" s="38" t="s">
        <v>911</v>
      </c>
      <c r="B891" s="38" t="n">
        <v>88</v>
      </c>
      <c r="C891" s="32" t="n">
        <f aca="false">B891+IF(H891="IV",-0.2,IF(H891="IP",-0.1,IF(H891="IM",0.1,IF(H891="SC",0.2,IF(H891="IC (cerebral)",-0.3,0)))))</f>
        <v>87.8</v>
      </c>
      <c r="D891" s="33" t="n">
        <f aca="false">VALUE(MID(AJ891,1,FIND(" ",AJ891)))</f>
        <v>1.244</v>
      </c>
      <c r="E891" s="34" t="n">
        <f aca="false">IF(G891="LD50 (median)",1,IF(G891="LDLo (lowest)",0,IF(G891="LD",-1,"")))</f>
        <v>1</v>
      </c>
      <c r="F891" s="34" t="n">
        <f aca="false">IF(O891="🐀 Rat",1,IF(O891="🐭 Mouse",2,IF(O891="🐕 Dog",3,IF(O891="🐵 Monkey",5,IF(O891="🐈 Cat",4,IF(O891="🐇 Rabbit",6,IF(O891="🕊 Pigeon",7,IF(O891="🐹 Guinea Pig",8,IF(O891="🐔 Chicken",9,IF(O891="🐸 Frog",10,IF(O891="🍼 Mammal",10,0)))))))))))</f>
        <v>2</v>
      </c>
      <c r="G891" s="39" t="s">
        <v>47</v>
      </c>
      <c r="H891" s="39" t="s">
        <v>15</v>
      </c>
      <c r="I891" s="14" t="str">
        <f aca="false">IF(H891="IC",-0.3,"")</f>
        <v/>
      </c>
      <c r="J891" s="14" t="n">
        <f aca="false">IF(H891="IV",-0.2,"")</f>
        <v>-0.2</v>
      </c>
      <c r="K891" s="14" t="str">
        <f aca="false">IF(H891="IP",-0.1,"")</f>
        <v/>
      </c>
      <c r="L891" s="14" t="str">
        <f aca="false">IF(H891="IM",0.1,"")</f>
        <v/>
      </c>
      <c r="M891" s="14" t="str">
        <f aca="false">IF(H891="SC",0.2,"")</f>
        <v/>
      </c>
      <c r="N891" s="15" t="str">
        <f aca="false">IF(H891="???",0.2,"")</f>
        <v/>
      </c>
      <c r="O891" s="40" t="s">
        <v>22</v>
      </c>
      <c r="P891" s="17" t="str">
        <f aca="false">IF(SUM(Q891:AI891)&gt;0,"",IF(SUM(Q891:AI891)=0,IF(O891&gt;0,1,"")))</f>
        <v/>
      </c>
      <c r="Q891" s="16" t="n">
        <f aca="false">IF(O891="🐭 Mouse",2,"")</f>
        <v>2</v>
      </c>
      <c r="R891" s="16" t="str">
        <f aca="false">IF(O891="🕊 Pigeon",7,"")</f>
        <v/>
      </c>
      <c r="S891" s="16" t="str">
        <f aca="false">IF(O891="🐇 Rabbit",6,"")</f>
        <v/>
      </c>
      <c r="T891" s="16" t="str">
        <f aca="false">IF(O891="🍼 Mammal",16,"")</f>
        <v/>
      </c>
      <c r="U891" s="16" t="str">
        <f aca="false">IF(O891="🐀 Rat",1,"")</f>
        <v/>
      </c>
      <c r="V891" s="16" t="str">
        <f aca="false">IF(O891="🐕 Dog",3,"")</f>
        <v/>
      </c>
      <c r="W891" s="16" t="str">
        <f aca="false">IF(O891="🐹 Guinea Pig",8,"")</f>
        <v/>
      </c>
      <c r="X891" s="16" t="str">
        <f aca="false">IF(O891="🐔 Chicken",9,"")</f>
        <v/>
      </c>
      <c r="Y891" s="16" t="str">
        <f aca="false">IF(O891="🐵 Monkey",5,"")</f>
        <v/>
      </c>
      <c r="Z891" s="16" t="str">
        <f aca="false">IF(O891="🐸 Frog",10,"")</f>
        <v/>
      </c>
      <c r="AA891" s="16" t="str">
        <f aca="false">IF(O891="🐈 Cat",4,"")</f>
        <v/>
      </c>
      <c r="AB891" s="16" t="str">
        <f aca="false">IF(O891="Gecko",15,"")</f>
        <v/>
      </c>
      <c r="AC891" s="16" t="str">
        <f aca="false">IF(O891="Skink",14,"")</f>
        <v/>
      </c>
      <c r="AD891" s="16" t="str">
        <f aca="false">IF(O891="🐄 Cattle",17,"")</f>
        <v/>
      </c>
      <c r="AE891" s="16" t="str">
        <f aca="false">IF(O891="🐷 Pig",19,"")</f>
        <v/>
      </c>
      <c r="AF891" s="16" t="str">
        <f aca="false">IF(O891="Squirrel",11,"")</f>
        <v/>
      </c>
      <c r="AG891" s="16" t="str">
        <f aca="false">IF(O891="🐝 Honey Bee",20,"")</f>
        <v/>
      </c>
      <c r="AH891" s="16" t="str">
        <f aca="false">IF(O891="🦆 Duck",12,"")</f>
        <v/>
      </c>
      <c r="AI891" s="16" t="str">
        <f aca="false">IF(O891="🐦 Bird",13,"")</f>
        <v/>
      </c>
      <c r="AJ891" s="41" t="s">
        <v>296</v>
      </c>
      <c r="AK891" s="40" t="s">
        <v>168</v>
      </c>
      <c r="AL891" s="42" t="s">
        <v>50</v>
      </c>
      <c r="AM891" s="40" t="s">
        <v>51</v>
      </c>
      <c r="AN891" s="40"/>
    </row>
    <row r="892" customFormat="false" ht="15" hidden="false" customHeight="true" outlineLevel="0" collapsed="false">
      <c r="A892" s="38" t="s">
        <v>911</v>
      </c>
      <c r="B892" s="38" t="n">
        <v>88</v>
      </c>
      <c r="C892" s="32" t="n">
        <f aca="false">B892+IF(H892="IV",-0.2,IF(H892="IP",-0.1,IF(H892="IM",0.1,IF(H892="SC",0.2,IF(H892="IC (cerebral)",-0.3,0)))))</f>
        <v>87.8</v>
      </c>
      <c r="D892" s="33" t="n">
        <f aca="false">VALUE(MID(AJ892,1,FIND(" ",AJ892)))</f>
        <v>2.15</v>
      </c>
      <c r="E892" s="34" t="n">
        <f aca="false">IF(G892="LD50 (median)",1,IF(G892="LDLo (lowest)",0,IF(G892="LD",-1,"")))</f>
        <v>1</v>
      </c>
      <c r="F892" s="34" t="n">
        <f aca="false">IF(O892="🐀 Rat",1,IF(O892="🐭 Mouse",2,IF(O892="🐕 Dog",3,IF(O892="🐵 Monkey",5,IF(O892="🐈 Cat",4,IF(O892="🐇 Rabbit",6,IF(O892="🕊 Pigeon",7,IF(O892="🐹 Guinea Pig",8,IF(O892="🐔 Chicken",9,IF(O892="🐸 Frog",10,IF(O892="🍼 Mammal",10,0)))))))))))</f>
        <v>2</v>
      </c>
      <c r="G892" s="39" t="s">
        <v>47</v>
      </c>
      <c r="H892" s="39" t="s">
        <v>15</v>
      </c>
      <c r="I892" s="14" t="str">
        <f aca="false">IF(H892="IC",-0.3,"")</f>
        <v/>
      </c>
      <c r="J892" s="14" t="n">
        <f aca="false">IF(H892="IV",-0.2,"")</f>
        <v>-0.2</v>
      </c>
      <c r="K892" s="14" t="str">
        <f aca="false">IF(H892="IP",-0.1,"")</f>
        <v/>
      </c>
      <c r="L892" s="14" t="str">
        <f aca="false">IF(H892="IM",0.1,"")</f>
        <v/>
      </c>
      <c r="M892" s="14" t="str">
        <f aca="false">IF(H892="SC",0.2,"")</f>
        <v/>
      </c>
      <c r="N892" s="15" t="str">
        <f aca="false">IF(H892="???",0.2,"")</f>
        <v/>
      </c>
      <c r="O892" s="40" t="s">
        <v>22</v>
      </c>
      <c r="P892" s="17" t="str">
        <f aca="false">IF(SUM(Q892:AI892)&gt;0,"",IF(SUM(Q892:AI892)=0,IF(O892&gt;0,1,"")))</f>
        <v/>
      </c>
      <c r="Q892" s="16" t="n">
        <f aca="false">IF(O892="🐭 Mouse",2,"")</f>
        <v>2</v>
      </c>
      <c r="R892" s="16" t="str">
        <f aca="false">IF(O892="🕊 Pigeon",7,"")</f>
        <v/>
      </c>
      <c r="S892" s="16" t="str">
        <f aca="false">IF(O892="🐇 Rabbit",6,"")</f>
        <v/>
      </c>
      <c r="T892" s="16" t="str">
        <f aca="false">IF(O892="🍼 Mammal",16,"")</f>
        <v/>
      </c>
      <c r="U892" s="16" t="str">
        <f aca="false">IF(O892="🐀 Rat",1,"")</f>
        <v/>
      </c>
      <c r="V892" s="16" t="str">
        <f aca="false">IF(O892="🐕 Dog",3,"")</f>
        <v/>
      </c>
      <c r="W892" s="16" t="str">
        <f aca="false">IF(O892="🐹 Guinea Pig",8,"")</f>
        <v/>
      </c>
      <c r="X892" s="16" t="str">
        <f aca="false">IF(O892="🐔 Chicken",9,"")</f>
        <v/>
      </c>
      <c r="Y892" s="16" t="str">
        <f aca="false">IF(O892="🐵 Monkey",5,"")</f>
        <v/>
      </c>
      <c r="Z892" s="16" t="str">
        <f aca="false">IF(O892="🐸 Frog",10,"")</f>
        <v/>
      </c>
      <c r="AA892" s="16" t="str">
        <f aca="false">IF(O892="🐈 Cat",4,"")</f>
        <v/>
      </c>
      <c r="AB892" s="16" t="str">
        <f aca="false">IF(O892="Gecko",15,"")</f>
        <v/>
      </c>
      <c r="AC892" s="16" t="str">
        <f aca="false">IF(O892="Skink",14,"")</f>
        <v/>
      </c>
      <c r="AD892" s="16" t="str">
        <f aca="false">IF(O892="🐄 Cattle",17,"")</f>
        <v/>
      </c>
      <c r="AE892" s="16" t="str">
        <f aca="false">IF(O892="🐷 Pig",19,"")</f>
        <v/>
      </c>
      <c r="AF892" s="16" t="str">
        <f aca="false">IF(O892="Squirrel",11,"")</f>
        <v/>
      </c>
      <c r="AG892" s="16" t="str">
        <f aca="false">IF(O892="🐝 Honey Bee",20,"")</f>
        <v/>
      </c>
      <c r="AH892" s="16" t="str">
        <f aca="false">IF(O892="🦆 Duck",12,"")</f>
        <v/>
      </c>
      <c r="AI892" s="16" t="str">
        <f aca="false">IF(O892="🐦 Bird",13,"")</f>
        <v/>
      </c>
      <c r="AJ892" s="41" t="s">
        <v>915</v>
      </c>
      <c r="AK892" s="40"/>
      <c r="AL892" s="42" t="s">
        <v>76</v>
      </c>
      <c r="AM892" s="40" t="s">
        <v>59</v>
      </c>
      <c r="AN892" s="40" t="s">
        <v>839</v>
      </c>
    </row>
    <row r="893" customFormat="false" ht="30" hidden="false" customHeight="true" outlineLevel="0" collapsed="false">
      <c r="A893" s="38" t="s">
        <v>911</v>
      </c>
      <c r="B893" s="38" t="n">
        <v>88</v>
      </c>
      <c r="C893" s="32" t="n">
        <f aca="false">B893+IF(H893="IV",-0.2,IF(H893="IP",-0.1,IF(H893="IM",0.1,IF(H893="SC",0.2,IF(H893="IC (cerebral)",-0.3,0)))))</f>
        <v>87.9</v>
      </c>
      <c r="D893" s="33" t="n">
        <f aca="false">VALUE(MID(AJ893,1,FIND(" ",AJ893)))</f>
        <v>2.844</v>
      </c>
      <c r="E893" s="34" t="n">
        <f aca="false">IF(G893="LD50 (median)",1,IF(G893="LDLo (lowest)",0,IF(G893="LD",-1,"")))</f>
        <v>1</v>
      </c>
      <c r="F893" s="34" t="n">
        <f aca="false">IF(O893="🐀 Rat",1,IF(O893="🐭 Mouse",2,IF(O893="🐕 Dog",3,IF(O893="🐵 Monkey",5,IF(O893="🐈 Cat",4,IF(O893="🐇 Rabbit",6,IF(O893="🕊 Pigeon",7,IF(O893="🐹 Guinea Pig",8,IF(O893="🐔 Chicken",9,IF(O893="🐸 Frog",10,IF(O893="🍼 Mammal",10,0)))))))))))</f>
        <v>2</v>
      </c>
      <c r="G893" s="39" t="s">
        <v>47</v>
      </c>
      <c r="H893" s="39" t="s">
        <v>16</v>
      </c>
      <c r="I893" s="14" t="str">
        <f aca="false">IF(H893="IC",-0.3,"")</f>
        <v/>
      </c>
      <c r="J893" s="14" t="str">
        <f aca="false">IF(H893="IV",-0.2,"")</f>
        <v/>
      </c>
      <c r="K893" s="14" t="n">
        <f aca="false">IF(H893="IP",-0.1,"")</f>
        <v>-0.1</v>
      </c>
      <c r="L893" s="14" t="str">
        <f aca="false">IF(H893="IM",0.1,"")</f>
        <v/>
      </c>
      <c r="M893" s="14" t="str">
        <f aca="false">IF(H893="SC",0.2,"")</f>
        <v/>
      </c>
      <c r="N893" s="15" t="str">
        <f aca="false">IF(H893="???",0.2,"")</f>
        <v/>
      </c>
      <c r="O893" s="40" t="s">
        <v>22</v>
      </c>
      <c r="P893" s="17" t="str">
        <f aca="false">IF(SUM(Q893:AI893)&gt;0,"",IF(SUM(Q893:AI893)=0,IF(O893&gt;0,1,"")))</f>
        <v/>
      </c>
      <c r="Q893" s="16" t="n">
        <f aca="false">IF(O893="🐭 Mouse",2,"")</f>
        <v>2</v>
      </c>
      <c r="R893" s="16" t="str">
        <f aca="false">IF(O893="🕊 Pigeon",7,"")</f>
        <v/>
      </c>
      <c r="S893" s="16" t="str">
        <f aca="false">IF(O893="🐇 Rabbit",6,"")</f>
        <v/>
      </c>
      <c r="T893" s="16" t="str">
        <f aca="false">IF(O893="🍼 Mammal",16,"")</f>
        <v/>
      </c>
      <c r="U893" s="16" t="str">
        <f aca="false">IF(O893="🐀 Rat",1,"")</f>
        <v/>
      </c>
      <c r="V893" s="16" t="str">
        <f aca="false">IF(O893="🐕 Dog",3,"")</f>
        <v/>
      </c>
      <c r="W893" s="16" t="str">
        <f aca="false">IF(O893="🐹 Guinea Pig",8,"")</f>
        <v/>
      </c>
      <c r="X893" s="16" t="str">
        <f aca="false">IF(O893="🐔 Chicken",9,"")</f>
        <v/>
      </c>
      <c r="Y893" s="16" t="str">
        <f aca="false">IF(O893="🐵 Monkey",5,"")</f>
        <v/>
      </c>
      <c r="Z893" s="16" t="str">
        <f aca="false">IF(O893="🐸 Frog",10,"")</f>
        <v/>
      </c>
      <c r="AA893" s="16" t="str">
        <f aca="false">IF(O893="🐈 Cat",4,"")</f>
        <v/>
      </c>
      <c r="AB893" s="16" t="str">
        <f aca="false">IF(O893="Gecko",15,"")</f>
        <v/>
      </c>
      <c r="AC893" s="16" t="str">
        <f aca="false">IF(O893="Skink",14,"")</f>
        <v/>
      </c>
      <c r="AD893" s="16" t="str">
        <f aca="false">IF(O893="🐄 Cattle",17,"")</f>
        <v/>
      </c>
      <c r="AE893" s="16" t="str">
        <f aca="false">IF(O893="🐷 Pig",19,"")</f>
        <v/>
      </c>
      <c r="AF893" s="16" t="str">
        <f aca="false">IF(O893="Squirrel",11,"")</f>
        <v/>
      </c>
      <c r="AG893" s="16" t="str">
        <f aca="false">IF(O893="🐝 Honey Bee",20,"")</f>
        <v/>
      </c>
      <c r="AH893" s="16" t="str">
        <f aca="false">IF(O893="🦆 Duck",12,"")</f>
        <v/>
      </c>
      <c r="AI893" s="16" t="str">
        <f aca="false">IF(O893="🐦 Bird",13,"")</f>
        <v/>
      </c>
      <c r="AJ893" s="41" t="s">
        <v>916</v>
      </c>
      <c r="AK893" s="40" t="s">
        <v>168</v>
      </c>
      <c r="AL893" s="42" t="s">
        <v>50</v>
      </c>
      <c r="AM893" s="40" t="s">
        <v>51</v>
      </c>
      <c r="AN893" s="40"/>
    </row>
    <row r="894" customFormat="false" ht="30" hidden="false" customHeight="true" outlineLevel="0" collapsed="false">
      <c r="A894" s="38" t="s">
        <v>911</v>
      </c>
      <c r="B894" s="38" t="n">
        <v>88</v>
      </c>
      <c r="C894" s="32" t="n">
        <f aca="false">B894+IF(H894="IV",-0.2,IF(H894="IP",-0.1,IF(H894="IM",0.1,IF(H894="SC",0.2,IF(H894="IC (cerebral)",-0.3,0)))))</f>
        <v>87.9</v>
      </c>
      <c r="D894" s="33" t="n">
        <f aca="false">VALUE(MID(AJ894,1,FIND(" ",AJ894)))</f>
        <v>4.3</v>
      </c>
      <c r="E894" s="34" t="n">
        <f aca="false">IF(G894="LD50 (median)",1,IF(G894="LDLo (lowest)",0,IF(G894="LD",-1,"")))</f>
        <v>1</v>
      </c>
      <c r="F894" s="34" t="n">
        <f aca="false">IF(O894="🐀 Rat",1,IF(O894="🐭 Mouse",2,IF(O894="🐕 Dog",3,IF(O894="🐵 Monkey",5,IF(O894="🐈 Cat",4,IF(O894="🐇 Rabbit",6,IF(O894="🕊 Pigeon",7,IF(O894="🐹 Guinea Pig",8,IF(O894="🐔 Chicken",9,IF(O894="🐸 Frog",10,IF(O894="🍼 Mammal",10,0)))))))))))</f>
        <v>2</v>
      </c>
      <c r="G894" s="39" t="s">
        <v>47</v>
      </c>
      <c r="H894" s="39" t="s">
        <v>16</v>
      </c>
      <c r="I894" s="14" t="str">
        <f aca="false">IF(H894="IC",-0.3,"")</f>
        <v/>
      </c>
      <c r="J894" s="14" t="str">
        <f aca="false">IF(H894="IV",-0.2,"")</f>
        <v/>
      </c>
      <c r="K894" s="14" t="n">
        <f aca="false">IF(H894="IP",-0.1,"")</f>
        <v>-0.1</v>
      </c>
      <c r="L894" s="14" t="str">
        <f aca="false">IF(H894="IM",0.1,"")</f>
        <v/>
      </c>
      <c r="M894" s="14" t="str">
        <f aca="false">IF(H894="SC",0.2,"")</f>
        <v/>
      </c>
      <c r="N894" s="15" t="str">
        <f aca="false">IF(H894="???",0.2,"")</f>
        <v/>
      </c>
      <c r="O894" s="40" t="s">
        <v>22</v>
      </c>
      <c r="P894" s="17" t="str">
        <f aca="false">IF(SUM(Q894:AI894)&gt;0,"",IF(SUM(Q894:AI894)=0,IF(O894&gt;0,1,"")))</f>
        <v/>
      </c>
      <c r="Q894" s="16" t="n">
        <f aca="false">IF(O894="🐭 Mouse",2,"")</f>
        <v>2</v>
      </c>
      <c r="R894" s="16" t="str">
        <f aca="false">IF(O894="🕊 Pigeon",7,"")</f>
        <v/>
      </c>
      <c r="S894" s="16" t="str">
        <f aca="false">IF(O894="🐇 Rabbit",6,"")</f>
        <v/>
      </c>
      <c r="T894" s="16" t="str">
        <f aca="false">IF(O894="🍼 Mammal",16,"")</f>
        <v/>
      </c>
      <c r="U894" s="16" t="str">
        <f aca="false">IF(O894="🐀 Rat",1,"")</f>
        <v/>
      </c>
      <c r="V894" s="16" t="str">
        <f aca="false">IF(O894="🐕 Dog",3,"")</f>
        <v/>
      </c>
      <c r="W894" s="16" t="str">
        <f aca="false">IF(O894="🐹 Guinea Pig",8,"")</f>
        <v/>
      </c>
      <c r="X894" s="16" t="str">
        <f aca="false">IF(O894="🐔 Chicken",9,"")</f>
        <v/>
      </c>
      <c r="Y894" s="16" t="str">
        <f aca="false">IF(O894="🐵 Monkey",5,"")</f>
        <v/>
      </c>
      <c r="Z894" s="16" t="str">
        <f aca="false">IF(O894="🐸 Frog",10,"")</f>
        <v/>
      </c>
      <c r="AA894" s="16" t="str">
        <f aca="false">IF(O894="🐈 Cat",4,"")</f>
        <v/>
      </c>
      <c r="AB894" s="16" t="str">
        <f aca="false">IF(O894="Gecko",15,"")</f>
        <v/>
      </c>
      <c r="AC894" s="16" t="str">
        <f aca="false">IF(O894="Skink",14,"")</f>
        <v/>
      </c>
      <c r="AD894" s="16" t="str">
        <f aca="false">IF(O894="🐄 Cattle",17,"")</f>
        <v/>
      </c>
      <c r="AE894" s="16" t="str">
        <f aca="false">IF(O894="🐷 Pig",19,"")</f>
        <v/>
      </c>
      <c r="AF894" s="16" t="str">
        <f aca="false">IF(O894="Squirrel",11,"")</f>
        <v/>
      </c>
      <c r="AG894" s="16" t="str">
        <f aca="false">IF(O894="🐝 Honey Bee",20,"")</f>
        <v/>
      </c>
      <c r="AH894" s="16" t="str">
        <f aca="false">IF(O894="🦆 Duck",12,"")</f>
        <v/>
      </c>
      <c r="AI894" s="16" t="str">
        <f aca="false">IF(O894="🐦 Bird",13,"")</f>
        <v/>
      </c>
      <c r="AJ894" s="41" t="s">
        <v>917</v>
      </c>
      <c r="AK894" s="40" t="s">
        <v>918</v>
      </c>
      <c r="AL894" s="42" t="s">
        <v>919</v>
      </c>
      <c r="AM894" s="40" t="s">
        <v>59</v>
      </c>
      <c r="AN894" s="40"/>
    </row>
    <row r="895" customFormat="false" ht="30" hidden="false" customHeight="true" outlineLevel="0" collapsed="false">
      <c r="A895" s="38" t="s">
        <v>911</v>
      </c>
      <c r="B895" s="38" t="n">
        <v>88</v>
      </c>
      <c r="C895" s="32" t="n">
        <f aca="false">B895+IF(H895="IV",-0.2,IF(H895="IP",-0.1,IF(H895="IM",0.1,IF(H895="SC",0.2,IF(H895="IC (cerebral)",-0.3,0)))))</f>
        <v>87.9</v>
      </c>
      <c r="D895" s="33" t="n">
        <f aca="false">VALUE(MID(AJ895,1,FIND(" ",AJ895)))</f>
        <v>4.62222</v>
      </c>
      <c r="E895" s="34" t="n">
        <f aca="false">IF(G895="LD50 (median)",1,IF(G895="LDLo (lowest)",0,IF(G895="LD",-1,"")))</f>
        <v>1</v>
      </c>
      <c r="F895" s="34" t="n">
        <f aca="false">IF(O895="🐀 Rat",1,IF(O895="🐭 Mouse",2,IF(O895="🐕 Dog",3,IF(O895="🐵 Monkey",5,IF(O895="🐈 Cat",4,IF(O895="🐇 Rabbit",6,IF(O895="🕊 Pigeon",7,IF(O895="🐹 Guinea Pig",8,IF(O895="🐔 Chicken",9,IF(O895="🐸 Frog",10,IF(O895="🍼 Mammal",10,0)))))))))))</f>
        <v>2</v>
      </c>
      <c r="G895" s="39" t="s">
        <v>47</v>
      </c>
      <c r="H895" s="39" t="s">
        <v>16</v>
      </c>
      <c r="I895" s="14" t="str">
        <f aca="false">IF(H895="IC",-0.3,"")</f>
        <v/>
      </c>
      <c r="J895" s="14" t="str">
        <f aca="false">IF(H895="IV",-0.2,"")</f>
        <v/>
      </c>
      <c r="K895" s="14" t="n">
        <f aca="false">IF(H895="IP",-0.1,"")</f>
        <v>-0.1</v>
      </c>
      <c r="L895" s="14" t="str">
        <f aca="false">IF(H895="IM",0.1,"")</f>
        <v/>
      </c>
      <c r="M895" s="14" t="str">
        <f aca="false">IF(H895="SC",0.2,"")</f>
        <v/>
      </c>
      <c r="N895" s="15" t="str">
        <f aca="false">IF(H895="???",0.2,"")</f>
        <v/>
      </c>
      <c r="O895" s="40" t="s">
        <v>22</v>
      </c>
      <c r="P895" s="17" t="str">
        <f aca="false">IF(SUM(Q895:AI895)&gt;0,"",IF(SUM(Q895:AI895)=0,IF(O895&gt;0,1,"")))</f>
        <v/>
      </c>
      <c r="Q895" s="16" t="n">
        <f aca="false">IF(O895="🐭 Mouse",2,"")</f>
        <v>2</v>
      </c>
      <c r="R895" s="16" t="str">
        <f aca="false">IF(O895="🕊 Pigeon",7,"")</f>
        <v/>
      </c>
      <c r="S895" s="16" t="str">
        <f aca="false">IF(O895="🐇 Rabbit",6,"")</f>
        <v/>
      </c>
      <c r="T895" s="16" t="str">
        <f aca="false">IF(O895="🍼 Mammal",16,"")</f>
        <v/>
      </c>
      <c r="U895" s="16" t="str">
        <f aca="false">IF(O895="🐀 Rat",1,"")</f>
        <v/>
      </c>
      <c r="V895" s="16" t="str">
        <f aca="false">IF(O895="🐕 Dog",3,"")</f>
        <v/>
      </c>
      <c r="W895" s="16" t="str">
        <f aca="false">IF(O895="🐹 Guinea Pig",8,"")</f>
        <v/>
      </c>
      <c r="X895" s="16" t="str">
        <f aca="false">IF(O895="🐔 Chicken",9,"")</f>
        <v/>
      </c>
      <c r="Y895" s="16" t="str">
        <f aca="false">IF(O895="🐵 Monkey",5,"")</f>
        <v/>
      </c>
      <c r="Z895" s="16" t="str">
        <f aca="false">IF(O895="🐸 Frog",10,"")</f>
        <v/>
      </c>
      <c r="AA895" s="16" t="str">
        <f aca="false">IF(O895="🐈 Cat",4,"")</f>
        <v/>
      </c>
      <c r="AB895" s="16" t="str">
        <f aca="false">IF(O895="Gecko",15,"")</f>
        <v/>
      </c>
      <c r="AC895" s="16" t="str">
        <f aca="false">IF(O895="Skink",14,"")</f>
        <v/>
      </c>
      <c r="AD895" s="16" t="str">
        <f aca="false">IF(O895="🐄 Cattle",17,"")</f>
        <v/>
      </c>
      <c r="AE895" s="16" t="str">
        <f aca="false">IF(O895="🐷 Pig",19,"")</f>
        <v/>
      </c>
      <c r="AF895" s="16" t="str">
        <f aca="false">IF(O895="Squirrel",11,"")</f>
        <v/>
      </c>
      <c r="AG895" s="16" t="str">
        <f aca="false">IF(O895="🐝 Honey Bee",20,"")</f>
        <v/>
      </c>
      <c r="AH895" s="16" t="str">
        <f aca="false">IF(O895="🦆 Duck",12,"")</f>
        <v/>
      </c>
      <c r="AI895" s="16" t="str">
        <f aca="false">IF(O895="🐦 Bird",13,"")</f>
        <v/>
      </c>
      <c r="AJ895" s="41" t="s">
        <v>920</v>
      </c>
      <c r="AK895" s="40"/>
      <c r="AL895" s="42" t="s">
        <v>921</v>
      </c>
      <c r="AM895" s="40" t="s">
        <v>59</v>
      </c>
      <c r="AN895" s="40" t="s">
        <v>922</v>
      </c>
    </row>
    <row r="896" customFormat="false" ht="30" hidden="false" customHeight="true" outlineLevel="0" collapsed="false">
      <c r="A896" s="38" t="s">
        <v>911</v>
      </c>
      <c r="B896" s="38" t="n">
        <v>88</v>
      </c>
      <c r="C896" s="32" t="n">
        <f aca="false">B896+IF(H896="IV",-0.2,IF(H896="IP",-0.1,IF(H896="IM",0.1,IF(H896="SC",0.2,IF(H896="IC (cerebral)",-0.3,0)))))</f>
        <v>87.9</v>
      </c>
      <c r="D896" s="33" t="n">
        <f aca="false">VALUE(MID(AJ896,1,FIND(" ",AJ896)))</f>
        <v>5.60556</v>
      </c>
      <c r="E896" s="34" t="n">
        <f aca="false">IF(G896="LD50 (median)",1,IF(G896="LDLo (lowest)",0,IF(G896="LD",-1,"")))</f>
        <v>1</v>
      </c>
      <c r="F896" s="34" t="n">
        <f aca="false">IF(O896="🐀 Rat",1,IF(O896="🐭 Mouse",2,IF(O896="🐕 Dog",3,IF(O896="🐵 Monkey",5,IF(O896="🐈 Cat",4,IF(O896="🐇 Rabbit",6,IF(O896="🕊 Pigeon",7,IF(O896="🐹 Guinea Pig",8,IF(O896="🐔 Chicken",9,IF(O896="🐸 Frog",10,IF(O896="🍼 Mammal",10,0)))))))))))</f>
        <v>2</v>
      </c>
      <c r="G896" s="39" t="s">
        <v>47</v>
      </c>
      <c r="H896" s="39" t="s">
        <v>16</v>
      </c>
      <c r="I896" s="14" t="str">
        <f aca="false">IF(H896="IC",-0.3,"")</f>
        <v/>
      </c>
      <c r="J896" s="14" t="str">
        <f aca="false">IF(H896="IV",-0.2,"")</f>
        <v/>
      </c>
      <c r="K896" s="14" t="n">
        <f aca="false">IF(H896="IP",-0.1,"")</f>
        <v>-0.1</v>
      </c>
      <c r="L896" s="14" t="str">
        <f aca="false">IF(H896="IM",0.1,"")</f>
        <v/>
      </c>
      <c r="M896" s="14" t="str">
        <f aca="false">IF(H896="SC",0.2,"")</f>
        <v/>
      </c>
      <c r="N896" s="15" t="str">
        <f aca="false">IF(H896="???",0.2,"")</f>
        <v/>
      </c>
      <c r="O896" s="40" t="s">
        <v>22</v>
      </c>
      <c r="P896" s="17" t="str">
        <f aca="false">IF(SUM(Q896:AI896)&gt;0,"",IF(SUM(Q896:AI896)=0,IF(O896&gt;0,1,"")))</f>
        <v/>
      </c>
      <c r="Q896" s="16" t="n">
        <f aca="false">IF(O896="🐭 Mouse",2,"")</f>
        <v>2</v>
      </c>
      <c r="R896" s="16" t="str">
        <f aca="false">IF(O896="🕊 Pigeon",7,"")</f>
        <v/>
      </c>
      <c r="S896" s="16" t="str">
        <f aca="false">IF(O896="🐇 Rabbit",6,"")</f>
        <v/>
      </c>
      <c r="T896" s="16" t="str">
        <f aca="false">IF(O896="🍼 Mammal",16,"")</f>
        <v/>
      </c>
      <c r="U896" s="16" t="str">
        <f aca="false">IF(O896="🐀 Rat",1,"")</f>
        <v/>
      </c>
      <c r="V896" s="16" t="str">
        <f aca="false">IF(O896="🐕 Dog",3,"")</f>
        <v/>
      </c>
      <c r="W896" s="16" t="str">
        <f aca="false">IF(O896="🐹 Guinea Pig",8,"")</f>
        <v/>
      </c>
      <c r="X896" s="16" t="str">
        <f aca="false">IF(O896="🐔 Chicken",9,"")</f>
        <v/>
      </c>
      <c r="Y896" s="16" t="str">
        <f aca="false">IF(O896="🐵 Monkey",5,"")</f>
        <v/>
      </c>
      <c r="Z896" s="16" t="str">
        <f aca="false">IF(O896="🐸 Frog",10,"")</f>
        <v/>
      </c>
      <c r="AA896" s="16" t="str">
        <f aca="false">IF(O896="🐈 Cat",4,"")</f>
        <v/>
      </c>
      <c r="AB896" s="16" t="str">
        <f aca="false">IF(O896="Gecko",15,"")</f>
        <v/>
      </c>
      <c r="AC896" s="16" t="str">
        <f aca="false">IF(O896="Skink",14,"")</f>
        <v/>
      </c>
      <c r="AD896" s="16" t="str">
        <f aca="false">IF(O896="🐄 Cattle",17,"")</f>
        <v/>
      </c>
      <c r="AE896" s="16" t="str">
        <f aca="false">IF(O896="🐷 Pig",19,"")</f>
        <v/>
      </c>
      <c r="AF896" s="16" t="str">
        <f aca="false">IF(O896="Squirrel",11,"")</f>
        <v/>
      </c>
      <c r="AG896" s="16" t="str">
        <f aca="false">IF(O896="🐝 Honey Bee",20,"")</f>
        <v/>
      </c>
      <c r="AH896" s="16" t="str">
        <f aca="false">IF(O896="🦆 Duck",12,"")</f>
        <v/>
      </c>
      <c r="AI896" s="16" t="str">
        <f aca="false">IF(O896="🐦 Bird",13,"")</f>
        <v/>
      </c>
      <c r="AJ896" s="41" t="s">
        <v>923</v>
      </c>
      <c r="AK896" s="40"/>
      <c r="AL896" s="42" t="s">
        <v>921</v>
      </c>
      <c r="AM896" s="40" t="s">
        <v>59</v>
      </c>
      <c r="AN896" s="40" t="s">
        <v>922</v>
      </c>
    </row>
    <row r="897" customFormat="false" ht="30" hidden="false" customHeight="true" outlineLevel="0" collapsed="false">
      <c r="A897" s="38" t="s">
        <v>911</v>
      </c>
      <c r="B897" s="38" t="n">
        <v>88</v>
      </c>
      <c r="C897" s="32" t="n">
        <f aca="false">B897+IF(H897="IV",-0.2,IF(H897="IP",-0.1,IF(H897="IM",0.1,IF(H897="SC",0.2,IF(H897="IC (cerebral)",-0.3,0)))))</f>
        <v>87.9</v>
      </c>
      <c r="D897" s="33" t="n">
        <f aca="false">VALUE(MID(AJ897,1,FIND(" ",AJ897)))</f>
        <v>6.82222</v>
      </c>
      <c r="E897" s="34" t="n">
        <f aca="false">IF(G897="LD50 (median)",1,IF(G897="LDLo (lowest)",0,IF(G897="LD",-1,"")))</f>
        <v>1</v>
      </c>
      <c r="F897" s="34" t="n">
        <f aca="false">IF(O897="🐀 Rat",1,IF(O897="🐭 Mouse",2,IF(O897="🐕 Dog",3,IF(O897="🐵 Monkey",5,IF(O897="🐈 Cat",4,IF(O897="🐇 Rabbit",6,IF(O897="🕊 Pigeon",7,IF(O897="🐹 Guinea Pig",8,IF(O897="🐔 Chicken",9,IF(O897="🐸 Frog",10,IF(O897="🍼 Mammal",10,0)))))))))))</f>
        <v>2</v>
      </c>
      <c r="G897" s="39" t="s">
        <v>47</v>
      </c>
      <c r="H897" s="39" t="s">
        <v>16</v>
      </c>
      <c r="I897" s="14" t="str">
        <f aca="false">IF(H897="IC",-0.3,"")</f>
        <v/>
      </c>
      <c r="J897" s="14" t="str">
        <f aca="false">IF(H897="IV",-0.2,"")</f>
        <v/>
      </c>
      <c r="K897" s="14" t="n">
        <f aca="false">IF(H897="IP",-0.1,"")</f>
        <v>-0.1</v>
      </c>
      <c r="L897" s="14" t="str">
        <f aca="false">IF(H897="IM",0.1,"")</f>
        <v/>
      </c>
      <c r="M897" s="14" t="str">
        <f aca="false">IF(H897="SC",0.2,"")</f>
        <v/>
      </c>
      <c r="N897" s="15" t="str">
        <f aca="false">IF(H897="???",0.2,"")</f>
        <v/>
      </c>
      <c r="O897" s="40" t="s">
        <v>22</v>
      </c>
      <c r="P897" s="17" t="str">
        <f aca="false">IF(SUM(Q897:AI897)&gt;0,"",IF(SUM(Q897:AI897)=0,IF(O897&gt;0,1,"")))</f>
        <v/>
      </c>
      <c r="Q897" s="16" t="n">
        <f aca="false">IF(O897="🐭 Mouse",2,"")</f>
        <v>2</v>
      </c>
      <c r="R897" s="16" t="str">
        <f aca="false">IF(O897="🕊 Pigeon",7,"")</f>
        <v/>
      </c>
      <c r="S897" s="16" t="str">
        <f aca="false">IF(O897="🐇 Rabbit",6,"")</f>
        <v/>
      </c>
      <c r="T897" s="16" t="str">
        <f aca="false">IF(O897="🍼 Mammal",16,"")</f>
        <v/>
      </c>
      <c r="U897" s="16" t="str">
        <f aca="false">IF(O897="🐀 Rat",1,"")</f>
        <v/>
      </c>
      <c r="V897" s="16" t="str">
        <f aca="false">IF(O897="🐕 Dog",3,"")</f>
        <v/>
      </c>
      <c r="W897" s="16" t="str">
        <f aca="false">IF(O897="🐹 Guinea Pig",8,"")</f>
        <v/>
      </c>
      <c r="X897" s="16" t="str">
        <f aca="false">IF(O897="🐔 Chicken",9,"")</f>
        <v/>
      </c>
      <c r="Y897" s="16" t="str">
        <f aca="false">IF(O897="🐵 Monkey",5,"")</f>
        <v/>
      </c>
      <c r="Z897" s="16" t="str">
        <f aca="false">IF(O897="🐸 Frog",10,"")</f>
        <v/>
      </c>
      <c r="AA897" s="16" t="str">
        <f aca="false">IF(O897="🐈 Cat",4,"")</f>
        <v/>
      </c>
      <c r="AB897" s="16" t="str">
        <f aca="false">IF(O897="Gecko",15,"")</f>
        <v/>
      </c>
      <c r="AC897" s="16" t="str">
        <f aca="false">IF(O897="Skink",14,"")</f>
        <v/>
      </c>
      <c r="AD897" s="16" t="str">
        <f aca="false">IF(O897="🐄 Cattle",17,"")</f>
        <v/>
      </c>
      <c r="AE897" s="16" t="str">
        <f aca="false">IF(O897="🐷 Pig",19,"")</f>
        <v/>
      </c>
      <c r="AF897" s="16" t="str">
        <f aca="false">IF(O897="Squirrel",11,"")</f>
        <v/>
      </c>
      <c r="AG897" s="16" t="str">
        <f aca="false">IF(O897="🐝 Honey Bee",20,"")</f>
        <v/>
      </c>
      <c r="AH897" s="16" t="str">
        <f aca="false">IF(O897="🦆 Duck",12,"")</f>
        <v/>
      </c>
      <c r="AI897" s="16" t="str">
        <f aca="false">IF(O897="🐦 Bird",13,"")</f>
        <v/>
      </c>
      <c r="AJ897" s="41" t="s">
        <v>924</v>
      </c>
      <c r="AK897" s="40"/>
      <c r="AL897" s="42" t="s">
        <v>921</v>
      </c>
      <c r="AM897" s="40" t="s">
        <v>59</v>
      </c>
      <c r="AN897" s="40" t="s">
        <v>922</v>
      </c>
    </row>
    <row r="898" customFormat="false" ht="15.75" hidden="false" customHeight="false" outlineLevel="0" collapsed="false">
      <c r="C898" s="32"/>
      <c r="D898" s="33"/>
      <c r="E898" s="34"/>
      <c r="F898" s="34"/>
      <c r="G898" s="0"/>
      <c r="H898" s="0"/>
      <c r="I898" s="14" t="str">
        <f aca="false">IF(H898="IC",-0.3,"")</f>
        <v/>
      </c>
      <c r="J898" s="14" t="str">
        <f aca="false">IF(H898="IV",-0.2,"")</f>
        <v/>
      </c>
      <c r="K898" s="14" t="str">
        <f aca="false">IF(H898="IP",-0.1,"")</f>
        <v/>
      </c>
      <c r="L898" s="14" t="str">
        <f aca="false">IF(H898="IM",0.1,"")</f>
        <v/>
      </c>
      <c r="M898" s="14" t="str">
        <f aca="false">IF(H898="SC",0.2,"")</f>
        <v/>
      </c>
      <c r="N898" s="15" t="str">
        <f aca="false">IF(H898="???",0.2,"")</f>
        <v/>
      </c>
      <c r="O898" s="0"/>
      <c r="P898" s="17" t="str">
        <f aca="false">IF(SUM(Q898:AI898)&gt;0,"",IF(SUM(Q898:AI898)=0,IF(O898&gt;0,1,"")))</f>
        <v/>
      </c>
      <c r="Q898" s="16" t="str">
        <f aca="false">IF(O898="🐭 Mouse",2,"")</f>
        <v/>
      </c>
      <c r="R898" s="16" t="str">
        <f aca="false">IF(O898="🕊 Pigeon",7,"")</f>
        <v/>
      </c>
      <c r="S898" s="16" t="str">
        <f aca="false">IF(O898="🐇 Rabbit",6,"")</f>
        <v/>
      </c>
      <c r="T898" s="16" t="str">
        <f aca="false">IF(O898="🍼 Mammal",16,"")</f>
        <v/>
      </c>
      <c r="U898" s="16" t="str">
        <f aca="false">IF(O898="🐀 Rat",1,"")</f>
        <v/>
      </c>
      <c r="V898" s="16" t="str">
        <f aca="false">IF(O898="🐕 Dog",3,"")</f>
        <v/>
      </c>
      <c r="W898" s="16" t="str">
        <f aca="false">IF(O898="🐹 Guinea Pig",8,"")</f>
        <v/>
      </c>
      <c r="X898" s="16" t="str">
        <f aca="false">IF(O898="🐔 Chicken",9,"")</f>
        <v/>
      </c>
      <c r="Y898" s="16" t="str">
        <f aca="false">IF(O898="🐵 Monkey",5,"")</f>
        <v/>
      </c>
      <c r="Z898" s="16" t="str">
        <f aca="false">IF(O898="🐸 Frog",10,"")</f>
        <v/>
      </c>
      <c r="AA898" s="16" t="str">
        <f aca="false">IF(O898="🐈 Cat",4,"")</f>
        <v/>
      </c>
      <c r="AB898" s="16" t="str">
        <f aca="false">IF(O898="Gecko",15,"")</f>
        <v/>
      </c>
      <c r="AC898" s="16" t="str">
        <f aca="false">IF(O898="Skink",14,"")</f>
        <v/>
      </c>
      <c r="AD898" s="16" t="str">
        <f aca="false">IF(O898="🐄 Cattle",17,"")</f>
        <v/>
      </c>
      <c r="AE898" s="16" t="str">
        <f aca="false">IF(O898="🐷 Pig",19,"")</f>
        <v/>
      </c>
      <c r="AF898" s="16" t="str">
        <f aca="false">IF(O898="Squirrel",11,"")</f>
        <v/>
      </c>
      <c r="AG898" s="16" t="str">
        <f aca="false">IF(O898="🐝 Honey Bee",20,"")</f>
        <v/>
      </c>
      <c r="AH898" s="16" t="str">
        <f aca="false">IF(O898="🦆 Duck",12,"")</f>
        <v/>
      </c>
      <c r="AI898" s="16" t="str">
        <f aca="false">IF(O898="🐦 Bird",13,"")</f>
        <v/>
      </c>
      <c r="AJ898" s="0"/>
      <c r="AK898" s="0"/>
      <c r="AL898" s="0"/>
      <c r="AM898" s="0"/>
      <c r="AN898" s="0"/>
    </row>
    <row r="899" customFormat="false" ht="30" hidden="false" customHeight="true" outlineLevel="0" collapsed="false">
      <c r="A899" s="38" t="s">
        <v>925</v>
      </c>
      <c r="B899" s="38" t="n">
        <v>89</v>
      </c>
      <c r="C899" s="32" t="n">
        <f aca="false">B899+IF(H899="IV",-0.2,IF(H899="IP",-0.1,IF(H899="IM",0.1,IF(H899="SC",0.2,IF(H899="IC (cerebral)",-0.3,0)))))</f>
        <v>88.9</v>
      </c>
      <c r="D899" s="33" t="n">
        <f aca="false">VALUE(MID(AJ899,1,FIND(" ",AJ899)))</f>
        <v>1.32</v>
      </c>
      <c r="E899" s="34" t="n">
        <f aca="false">IF(G899="LD50 (median)",1,IF(G899="LDLo (lowest)",0,IF(G899="LD",-1,"")))</f>
        <v>1</v>
      </c>
      <c r="F899" s="34" t="n">
        <f aca="false">IF(O899="🐀 Rat",1,IF(O899="🐭 Mouse",2,IF(O899="🐕 Dog",3,IF(O899="🐵 Monkey",5,IF(O899="🐈 Cat",4,IF(O899="🐇 Rabbit",6,IF(O899="🕊 Pigeon",7,IF(O899="🐹 Guinea Pig",8,IF(O899="🐔 Chicken",9,IF(O899="🐸 Frog",10,IF(O899="🍼 Mammal",10,0)))))))))))</f>
        <v>2</v>
      </c>
      <c r="G899" s="39" t="s">
        <v>47</v>
      </c>
      <c r="H899" s="39" t="s">
        <v>16</v>
      </c>
      <c r="I899" s="14" t="str">
        <f aca="false">IF(H899="IC",-0.3,"")</f>
        <v/>
      </c>
      <c r="J899" s="14" t="str">
        <f aca="false">IF(H899="IV",-0.2,"")</f>
        <v/>
      </c>
      <c r="K899" s="14" t="n">
        <f aca="false">IF(H899="IP",-0.1,"")</f>
        <v>-0.1</v>
      </c>
      <c r="L899" s="14" t="str">
        <f aca="false">IF(H899="IM",0.1,"")</f>
        <v/>
      </c>
      <c r="M899" s="14" t="str">
        <f aca="false">IF(H899="SC",0.2,"")</f>
        <v/>
      </c>
      <c r="N899" s="15" t="str">
        <f aca="false">IF(H899="???",0.2,"")</f>
        <v/>
      </c>
      <c r="O899" s="40" t="s">
        <v>22</v>
      </c>
      <c r="P899" s="17" t="str">
        <f aca="false">IF(SUM(Q899:AI899)&gt;0,"",IF(SUM(Q899:AI899)=0,IF(O899&gt;0,1,"")))</f>
        <v/>
      </c>
      <c r="Q899" s="16" t="n">
        <f aca="false">IF(O899="🐭 Mouse",2,"")</f>
        <v>2</v>
      </c>
      <c r="R899" s="16" t="str">
        <f aca="false">IF(O899="🕊 Pigeon",7,"")</f>
        <v/>
      </c>
      <c r="S899" s="16" t="str">
        <f aca="false">IF(O899="🐇 Rabbit",6,"")</f>
        <v/>
      </c>
      <c r="T899" s="16" t="str">
        <f aca="false">IF(O899="🍼 Mammal",16,"")</f>
        <v/>
      </c>
      <c r="U899" s="16" t="str">
        <f aca="false">IF(O899="🐀 Rat",1,"")</f>
        <v/>
      </c>
      <c r="V899" s="16" t="str">
        <f aca="false">IF(O899="🐕 Dog",3,"")</f>
        <v/>
      </c>
      <c r="W899" s="16" t="str">
        <f aca="false">IF(O899="🐹 Guinea Pig",8,"")</f>
        <v/>
      </c>
      <c r="X899" s="16" t="str">
        <f aca="false">IF(O899="🐔 Chicken",9,"")</f>
        <v/>
      </c>
      <c r="Y899" s="16" t="str">
        <f aca="false">IF(O899="🐵 Monkey",5,"")</f>
        <v/>
      </c>
      <c r="Z899" s="16" t="str">
        <f aca="false">IF(O899="🐸 Frog",10,"")</f>
        <v/>
      </c>
      <c r="AA899" s="16" t="str">
        <f aca="false">IF(O899="🐈 Cat",4,"")</f>
        <v/>
      </c>
      <c r="AB899" s="16" t="str">
        <f aca="false">IF(O899="Gecko",15,"")</f>
        <v/>
      </c>
      <c r="AC899" s="16" t="str">
        <f aca="false">IF(O899="Skink",14,"")</f>
        <v/>
      </c>
      <c r="AD899" s="16" t="str">
        <f aca="false">IF(O899="🐄 Cattle",17,"")</f>
        <v/>
      </c>
      <c r="AE899" s="16" t="str">
        <f aca="false">IF(O899="🐷 Pig",19,"")</f>
        <v/>
      </c>
      <c r="AF899" s="16" t="str">
        <f aca="false">IF(O899="Squirrel",11,"")</f>
        <v/>
      </c>
      <c r="AG899" s="16" t="str">
        <f aca="false">IF(O899="🐝 Honey Bee",20,"")</f>
        <v/>
      </c>
      <c r="AH899" s="16" t="str">
        <f aca="false">IF(O899="🦆 Duck",12,"")</f>
        <v/>
      </c>
      <c r="AI899" s="16" t="str">
        <f aca="false">IF(O899="🐦 Bird",13,"")</f>
        <v/>
      </c>
      <c r="AJ899" s="41" t="s">
        <v>926</v>
      </c>
      <c r="AK899" s="40" t="s">
        <v>927</v>
      </c>
      <c r="AL899" s="42" t="s">
        <v>50</v>
      </c>
      <c r="AM899" s="40" t="s">
        <v>51</v>
      </c>
      <c r="AN899" s="40"/>
    </row>
    <row r="900" customFormat="false" ht="60" hidden="false" customHeight="true" outlineLevel="0" collapsed="false">
      <c r="A900" s="38" t="s">
        <v>925</v>
      </c>
      <c r="B900" s="38" t="n">
        <v>89</v>
      </c>
      <c r="C900" s="32" t="n">
        <f aca="false">B900+IF(H900="IV",-0.2,IF(H900="IP",-0.1,IF(H900="IM",0.1,IF(H900="SC",0.2,IF(H900="IC (cerebral)",-0.3,0)))))</f>
        <v>88.8</v>
      </c>
      <c r="D900" s="33" t="n">
        <f aca="false">VALUE(MID(AJ900,1,FIND(" ",AJ900)))</f>
        <v>1.32</v>
      </c>
      <c r="E900" s="34" t="n">
        <f aca="false">IF(G900="LD50 (median)",1,IF(G900="LDLo (lowest)",0,IF(G900="LD",-1,"")))</f>
        <v>1</v>
      </c>
      <c r="F900" s="34" t="n">
        <f aca="false">IF(O900="🐀 Rat",1,IF(O900="🐭 Mouse",2,IF(O900="🐕 Dog",3,IF(O900="🐵 Monkey",5,IF(O900="🐈 Cat",4,IF(O900="🐇 Rabbit",6,IF(O900="🕊 Pigeon",7,IF(O900="🐹 Guinea Pig",8,IF(O900="🐔 Chicken",9,IF(O900="🐸 Frog",10,IF(O900="🍼 Mammal",10,0)))))))))))</f>
        <v>2</v>
      </c>
      <c r="G900" s="39" t="s">
        <v>47</v>
      </c>
      <c r="H900" s="39" t="s">
        <v>15</v>
      </c>
      <c r="I900" s="14" t="str">
        <f aca="false">IF(H900="IC",-0.3,"")</f>
        <v/>
      </c>
      <c r="J900" s="14" t="n">
        <f aca="false">IF(H900="IV",-0.2,"")</f>
        <v>-0.2</v>
      </c>
      <c r="K900" s="14" t="str">
        <f aca="false">IF(H900="IP",-0.1,"")</f>
        <v/>
      </c>
      <c r="L900" s="14" t="str">
        <f aca="false">IF(H900="IM",0.1,"")</f>
        <v/>
      </c>
      <c r="M900" s="14" t="str">
        <f aca="false">IF(H900="SC",0.2,"")</f>
        <v/>
      </c>
      <c r="N900" s="15" t="str">
        <f aca="false">IF(H900="???",0.2,"")</f>
        <v/>
      </c>
      <c r="O900" s="40" t="s">
        <v>22</v>
      </c>
      <c r="P900" s="17" t="str">
        <f aca="false">IF(SUM(Q900:AI900)&gt;0,"",IF(SUM(Q900:AI900)=0,IF(O900&gt;0,1,"")))</f>
        <v/>
      </c>
      <c r="Q900" s="16" t="n">
        <f aca="false">IF(O900="🐭 Mouse",2,"")</f>
        <v>2</v>
      </c>
      <c r="R900" s="16" t="str">
        <f aca="false">IF(O900="🕊 Pigeon",7,"")</f>
        <v/>
      </c>
      <c r="S900" s="16" t="str">
        <f aca="false">IF(O900="🐇 Rabbit",6,"")</f>
        <v/>
      </c>
      <c r="T900" s="16" t="str">
        <f aca="false">IF(O900="🍼 Mammal",16,"")</f>
        <v/>
      </c>
      <c r="U900" s="16" t="str">
        <f aca="false">IF(O900="🐀 Rat",1,"")</f>
        <v/>
      </c>
      <c r="V900" s="16" t="str">
        <f aca="false">IF(O900="🐕 Dog",3,"")</f>
        <v/>
      </c>
      <c r="W900" s="16" t="str">
        <f aca="false">IF(O900="🐹 Guinea Pig",8,"")</f>
        <v/>
      </c>
      <c r="X900" s="16" t="str">
        <f aca="false">IF(O900="🐔 Chicken",9,"")</f>
        <v/>
      </c>
      <c r="Y900" s="16" t="str">
        <f aca="false">IF(O900="🐵 Monkey",5,"")</f>
        <v/>
      </c>
      <c r="Z900" s="16" t="str">
        <f aca="false">IF(O900="🐸 Frog",10,"")</f>
        <v/>
      </c>
      <c r="AA900" s="16" t="str">
        <f aca="false">IF(O900="🐈 Cat",4,"")</f>
        <v/>
      </c>
      <c r="AB900" s="16" t="str">
        <f aca="false">IF(O900="Gecko",15,"")</f>
        <v/>
      </c>
      <c r="AC900" s="16" t="str">
        <f aca="false">IF(O900="Skink",14,"")</f>
        <v/>
      </c>
      <c r="AD900" s="16" t="str">
        <f aca="false">IF(O900="🐄 Cattle",17,"")</f>
        <v/>
      </c>
      <c r="AE900" s="16" t="str">
        <f aca="false">IF(O900="🐷 Pig",19,"")</f>
        <v/>
      </c>
      <c r="AF900" s="16" t="str">
        <f aca="false">IF(O900="Squirrel",11,"")</f>
        <v/>
      </c>
      <c r="AG900" s="16" t="str">
        <f aca="false">IF(O900="🐝 Honey Bee",20,"")</f>
        <v/>
      </c>
      <c r="AH900" s="16" t="str">
        <f aca="false">IF(O900="🦆 Duck",12,"")</f>
        <v/>
      </c>
      <c r="AI900" s="16" t="str">
        <f aca="false">IF(O900="🐦 Bird",13,"")</f>
        <v/>
      </c>
      <c r="AJ900" s="41" t="s">
        <v>926</v>
      </c>
      <c r="AK900" s="40" t="s">
        <v>927</v>
      </c>
      <c r="AL900" s="42" t="s">
        <v>50</v>
      </c>
      <c r="AM900" s="40" t="s">
        <v>51</v>
      </c>
      <c r="AN900" s="40"/>
    </row>
    <row r="901" customFormat="false" ht="30" hidden="false" customHeight="true" outlineLevel="0" collapsed="false">
      <c r="A901" s="38" t="s">
        <v>925</v>
      </c>
      <c r="B901" s="38" t="n">
        <v>89</v>
      </c>
      <c r="C901" s="32" t="n">
        <f aca="false">B901+IF(H901="IV",-0.2,IF(H901="IP",-0.1,IF(H901="IM",0.1,IF(H901="SC",0.2,IF(H901="IC (cerebral)",-0.3,0)))))</f>
        <v>88.8</v>
      </c>
      <c r="D901" s="33" t="n">
        <f aca="false">VALUE(MID(AJ901,1,FIND(" ",AJ901)))</f>
        <v>1.7</v>
      </c>
      <c r="E901" s="34" t="n">
        <f aca="false">IF(G901="LD50 (median)",1,IF(G901="LDLo (lowest)",0,IF(G901="LD",-1,"")))</f>
        <v>1</v>
      </c>
      <c r="F901" s="34" t="n">
        <f aca="false">IF(O901="🐀 Rat",1,IF(O901="🐭 Mouse",2,IF(O901="🐕 Dog",3,IF(O901="🐵 Monkey",5,IF(O901="🐈 Cat",4,IF(O901="🐇 Rabbit",6,IF(O901="🕊 Pigeon",7,IF(O901="🐹 Guinea Pig",8,IF(O901="🐔 Chicken",9,IF(O901="🐸 Frog",10,IF(O901="🍼 Mammal",10,0)))))))))))</f>
        <v>2</v>
      </c>
      <c r="G901" s="39" t="s">
        <v>47</v>
      </c>
      <c r="H901" s="39" t="s">
        <v>15</v>
      </c>
      <c r="I901" s="14" t="str">
        <f aca="false">IF(H901="IC",-0.3,"")</f>
        <v/>
      </c>
      <c r="J901" s="14" t="n">
        <f aca="false">IF(H901="IV",-0.2,"")</f>
        <v>-0.2</v>
      </c>
      <c r="K901" s="14" t="str">
        <f aca="false">IF(H901="IP",-0.1,"")</f>
        <v/>
      </c>
      <c r="L901" s="14" t="str">
        <f aca="false">IF(H901="IM",0.1,"")</f>
        <v/>
      </c>
      <c r="M901" s="14" t="str">
        <f aca="false">IF(H901="SC",0.2,"")</f>
        <v/>
      </c>
      <c r="N901" s="15" t="str">
        <f aca="false">IF(H901="???",0.2,"")</f>
        <v/>
      </c>
      <c r="O901" s="40" t="s">
        <v>22</v>
      </c>
      <c r="P901" s="17" t="str">
        <f aca="false">IF(SUM(Q901:AI901)&gt;0,"",IF(SUM(Q901:AI901)=0,IF(O901&gt;0,1,"")))</f>
        <v/>
      </c>
      <c r="Q901" s="16" t="n">
        <f aca="false">IF(O901="🐭 Mouse",2,"")</f>
        <v>2</v>
      </c>
      <c r="R901" s="16" t="str">
        <f aca="false">IF(O901="🕊 Pigeon",7,"")</f>
        <v/>
      </c>
      <c r="S901" s="16" t="str">
        <f aca="false">IF(O901="🐇 Rabbit",6,"")</f>
        <v/>
      </c>
      <c r="T901" s="16" t="str">
        <f aca="false">IF(O901="🍼 Mammal",16,"")</f>
        <v/>
      </c>
      <c r="U901" s="16" t="str">
        <f aca="false">IF(O901="🐀 Rat",1,"")</f>
        <v/>
      </c>
      <c r="V901" s="16" t="str">
        <f aca="false">IF(O901="🐕 Dog",3,"")</f>
        <v/>
      </c>
      <c r="W901" s="16" t="str">
        <f aca="false">IF(O901="🐹 Guinea Pig",8,"")</f>
        <v/>
      </c>
      <c r="X901" s="16" t="str">
        <f aca="false">IF(O901="🐔 Chicken",9,"")</f>
        <v/>
      </c>
      <c r="Y901" s="16" t="str">
        <f aca="false">IF(O901="🐵 Monkey",5,"")</f>
        <v/>
      </c>
      <c r="Z901" s="16" t="str">
        <f aca="false">IF(O901="🐸 Frog",10,"")</f>
        <v/>
      </c>
      <c r="AA901" s="16" t="str">
        <f aca="false">IF(O901="🐈 Cat",4,"")</f>
        <v/>
      </c>
      <c r="AB901" s="16" t="str">
        <f aca="false">IF(O901="Gecko",15,"")</f>
        <v/>
      </c>
      <c r="AC901" s="16" t="str">
        <f aca="false">IF(O901="Skink",14,"")</f>
        <v/>
      </c>
      <c r="AD901" s="16" t="str">
        <f aca="false">IF(O901="🐄 Cattle",17,"")</f>
        <v/>
      </c>
      <c r="AE901" s="16" t="str">
        <f aca="false">IF(O901="🐷 Pig",19,"")</f>
        <v/>
      </c>
      <c r="AF901" s="16" t="str">
        <f aca="false">IF(O901="Squirrel",11,"")</f>
        <v/>
      </c>
      <c r="AG901" s="16" t="str">
        <f aca="false">IF(O901="🐝 Honey Bee",20,"")</f>
        <v/>
      </c>
      <c r="AH901" s="16" t="str">
        <f aca="false">IF(O901="🦆 Duck",12,"")</f>
        <v/>
      </c>
      <c r="AI901" s="16" t="str">
        <f aca="false">IF(O901="🐦 Bird",13,"")</f>
        <v/>
      </c>
      <c r="AJ901" s="41" t="s">
        <v>646</v>
      </c>
      <c r="AK901" s="40" t="s">
        <v>691</v>
      </c>
      <c r="AL901" s="42" t="s">
        <v>50</v>
      </c>
      <c r="AM901" s="40" t="s">
        <v>51</v>
      </c>
      <c r="AN901" s="40"/>
    </row>
    <row r="902" customFormat="false" ht="30" hidden="false" customHeight="true" outlineLevel="0" collapsed="false">
      <c r="A902" s="38" t="s">
        <v>925</v>
      </c>
      <c r="B902" s="38" t="n">
        <v>89</v>
      </c>
      <c r="C902" s="32" t="n">
        <f aca="false">B902+IF(H902="IV",-0.2,IF(H902="IP",-0.1,IF(H902="IM",0.1,IF(H902="SC",0.2,IF(H902="IC (cerebral)",-0.3,0)))))</f>
        <v>89.2</v>
      </c>
      <c r="D902" s="33" t="n">
        <f aca="false">VALUE(MID(AJ902,1,FIND(" ",AJ902)))</f>
        <v>18.29</v>
      </c>
      <c r="E902" s="34" t="n">
        <f aca="false">IF(G902="LD50 (median)",1,IF(G902="LDLo (lowest)",0,IF(G902="LD",-1,"")))</f>
        <v>1</v>
      </c>
      <c r="F902" s="34" t="n">
        <f aca="false">IF(O902="🐀 Rat",1,IF(O902="🐭 Mouse",2,IF(O902="🐕 Dog",3,IF(O902="🐵 Monkey",5,IF(O902="🐈 Cat",4,IF(O902="🐇 Rabbit",6,IF(O902="🕊 Pigeon",7,IF(O902="🐹 Guinea Pig",8,IF(O902="🐔 Chicken",9,IF(O902="🐸 Frog",10,IF(O902="🍼 Mammal",10,0)))))))))))</f>
        <v>2</v>
      </c>
      <c r="G902" s="39" t="s">
        <v>47</v>
      </c>
      <c r="H902" s="39" t="s">
        <v>18</v>
      </c>
      <c r="I902" s="14" t="str">
        <f aca="false">IF(H902="IC",-0.3,"")</f>
        <v/>
      </c>
      <c r="J902" s="14" t="str">
        <f aca="false">IF(H902="IV",-0.2,"")</f>
        <v/>
      </c>
      <c r="K902" s="14" t="str">
        <f aca="false">IF(H902="IP",-0.1,"")</f>
        <v/>
      </c>
      <c r="L902" s="14" t="str">
        <f aca="false">IF(H902="IM",0.1,"")</f>
        <v/>
      </c>
      <c r="M902" s="14" t="n">
        <f aca="false">IF(H902="SC",0.2,"")</f>
        <v>0.2</v>
      </c>
      <c r="N902" s="15" t="str">
        <f aca="false">IF(H902="???",0.2,"")</f>
        <v/>
      </c>
      <c r="O902" s="40" t="s">
        <v>22</v>
      </c>
      <c r="P902" s="17" t="str">
        <f aca="false">IF(SUM(Q902:AI902)&gt;0,"",IF(SUM(Q902:AI902)=0,IF(O902&gt;0,1,"")))</f>
        <v/>
      </c>
      <c r="Q902" s="16" t="n">
        <f aca="false">IF(O902="🐭 Mouse",2,"")</f>
        <v>2</v>
      </c>
      <c r="R902" s="16" t="str">
        <f aca="false">IF(O902="🕊 Pigeon",7,"")</f>
        <v/>
      </c>
      <c r="S902" s="16" t="str">
        <f aca="false">IF(O902="🐇 Rabbit",6,"")</f>
        <v/>
      </c>
      <c r="T902" s="16" t="str">
        <f aca="false">IF(O902="🍼 Mammal",16,"")</f>
        <v/>
      </c>
      <c r="U902" s="16" t="str">
        <f aca="false">IF(O902="🐀 Rat",1,"")</f>
        <v/>
      </c>
      <c r="V902" s="16" t="str">
        <f aca="false">IF(O902="🐕 Dog",3,"")</f>
        <v/>
      </c>
      <c r="W902" s="16" t="str">
        <f aca="false">IF(O902="🐹 Guinea Pig",8,"")</f>
        <v/>
      </c>
      <c r="X902" s="16" t="str">
        <f aca="false">IF(O902="🐔 Chicken",9,"")</f>
        <v/>
      </c>
      <c r="Y902" s="16" t="str">
        <f aca="false">IF(O902="🐵 Monkey",5,"")</f>
        <v/>
      </c>
      <c r="Z902" s="16" t="str">
        <f aca="false">IF(O902="🐸 Frog",10,"")</f>
        <v/>
      </c>
      <c r="AA902" s="16" t="str">
        <f aca="false">IF(O902="🐈 Cat",4,"")</f>
        <v/>
      </c>
      <c r="AB902" s="16" t="str">
        <f aca="false">IF(O902="Gecko",15,"")</f>
        <v/>
      </c>
      <c r="AC902" s="16" t="str">
        <f aca="false">IF(O902="Skink",14,"")</f>
        <v/>
      </c>
      <c r="AD902" s="16" t="str">
        <f aca="false">IF(O902="🐄 Cattle",17,"")</f>
        <v/>
      </c>
      <c r="AE902" s="16" t="str">
        <f aca="false">IF(O902="🐷 Pig",19,"")</f>
        <v/>
      </c>
      <c r="AF902" s="16" t="str">
        <f aca="false">IF(O902="Squirrel",11,"")</f>
        <v/>
      </c>
      <c r="AG902" s="16" t="str">
        <f aca="false">IF(O902="🐝 Honey Bee",20,"")</f>
        <v/>
      </c>
      <c r="AH902" s="16" t="str">
        <f aca="false">IF(O902="🦆 Duck",12,"")</f>
        <v/>
      </c>
      <c r="AI902" s="16" t="str">
        <f aca="false">IF(O902="🐦 Bird",13,"")</f>
        <v/>
      </c>
      <c r="AJ902" s="41" t="s">
        <v>928</v>
      </c>
      <c r="AK902" s="40" t="s">
        <v>294</v>
      </c>
      <c r="AL902" s="42" t="s">
        <v>50</v>
      </c>
      <c r="AM902" s="40" t="s">
        <v>51</v>
      </c>
      <c r="AN902" s="40"/>
    </row>
    <row r="903" customFormat="false" ht="15.75" hidden="false" customHeight="false" outlineLevel="0" collapsed="false">
      <c r="C903" s="32"/>
      <c r="D903" s="33"/>
      <c r="E903" s="34"/>
      <c r="F903" s="34"/>
      <c r="G903" s="0"/>
      <c r="H903" s="0"/>
      <c r="I903" s="14" t="str">
        <f aca="false">IF(H903="IC",-0.3,"")</f>
        <v/>
      </c>
      <c r="J903" s="14" t="str">
        <f aca="false">IF(H903="IV",-0.2,"")</f>
        <v/>
      </c>
      <c r="K903" s="14" t="str">
        <f aca="false">IF(H903="IP",-0.1,"")</f>
        <v/>
      </c>
      <c r="L903" s="14" t="str">
        <f aca="false">IF(H903="IM",0.1,"")</f>
        <v/>
      </c>
      <c r="M903" s="14" t="str">
        <f aca="false">IF(H903="SC",0.2,"")</f>
        <v/>
      </c>
      <c r="N903" s="15" t="str">
        <f aca="false">IF(H903="???",0.2,"")</f>
        <v/>
      </c>
      <c r="O903" s="0"/>
      <c r="P903" s="17" t="str">
        <f aca="false">IF(SUM(Q903:AI903)&gt;0,"",IF(SUM(Q903:AI903)=0,IF(O903&gt;0,1,"")))</f>
        <v/>
      </c>
      <c r="Q903" s="16" t="str">
        <f aca="false">IF(O903="🐭 Mouse",2,"")</f>
        <v/>
      </c>
      <c r="R903" s="16" t="str">
        <f aca="false">IF(O903="🕊 Pigeon",7,"")</f>
        <v/>
      </c>
      <c r="S903" s="16" t="str">
        <f aca="false">IF(O903="🐇 Rabbit",6,"")</f>
        <v/>
      </c>
      <c r="T903" s="16" t="str">
        <f aca="false">IF(O903="🍼 Mammal",16,"")</f>
        <v/>
      </c>
      <c r="U903" s="16" t="str">
        <f aca="false">IF(O903="🐀 Rat",1,"")</f>
        <v/>
      </c>
      <c r="V903" s="16" t="str">
        <f aca="false">IF(O903="🐕 Dog",3,"")</f>
        <v/>
      </c>
      <c r="W903" s="16" t="str">
        <f aca="false">IF(O903="🐹 Guinea Pig",8,"")</f>
        <v/>
      </c>
      <c r="X903" s="16" t="str">
        <f aca="false">IF(O903="🐔 Chicken",9,"")</f>
        <v/>
      </c>
      <c r="Y903" s="16" t="str">
        <f aca="false">IF(O903="🐵 Monkey",5,"")</f>
        <v/>
      </c>
      <c r="Z903" s="16" t="str">
        <f aca="false">IF(O903="🐸 Frog",10,"")</f>
        <v/>
      </c>
      <c r="AA903" s="16" t="str">
        <f aca="false">IF(O903="🐈 Cat",4,"")</f>
        <v/>
      </c>
      <c r="AB903" s="16" t="str">
        <f aca="false">IF(O903="Gecko",15,"")</f>
        <v/>
      </c>
      <c r="AC903" s="16" t="str">
        <f aca="false">IF(O903="Skink",14,"")</f>
        <v/>
      </c>
      <c r="AD903" s="16" t="str">
        <f aca="false">IF(O903="🐄 Cattle",17,"")</f>
        <v/>
      </c>
      <c r="AE903" s="16" t="str">
        <f aca="false">IF(O903="🐷 Pig",19,"")</f>
        <v/>
      </c>
      <c r="AF903" s="16" t="str">
        <f aca="false">IF(O903="Squirrel",11,"")</f>
        <v/>
      </c>
      <c r="AG903" s="16" t="str">
        <f aca="false">IF(O903="🐝 Honey Bee",20,"")</f>
        <v/>
      </c>
      <c r="AH903" s="16" t="str">
        <f aca="false">IF(O903="🦆 Duck",12,"")</f>
        <v/>
      </c>
      <c r="AI903" s="16" t="str">
        <f aca="false">IF(O903="🐦 Bird",13,"")</f>
        <v/>
      </c>
      <c r="AJ903" s="0"/>
      <c r="AK903" s="0"/>
      <c r="AL903" s="0"/>
      <c r="AM903" s="0"/>
      <c r="AN903" s="0"/>
    </row>
    <row r="904" customFormat="false" ht="30" hidden="false" customHeight="true" outlineLevel="0" collapsed="false">
      <c r="A904" s="38" t="s">
        <v>929</v>
      </c>
      <c r="B904" s="38" t="n">
        <v>90</v>
      </c>
      <c r="C904" s="32" t="n">
        <f aca="false">B904+IF(H904="IV",-0.2,IF(H904="IP",-0.1,IF(H904="IM",0.1,IF(H904="SC",0.2,IF(H904="IC (cerebral)",-0.3,0)))))</f>
        <v>90</v>
      </c>
      <c r="D904" s="33" t="n">
        <f aca="false">VALUE(MID(AJ904,1,FIND(" ",AJ904)))</f>
        <v>0.41</v>
      </c>
      <c r="E904" s="34" t="n">
        <f aca="false">IF(G904="LD50 (median)",1,IF(G904="LDLo (lowest)",0,IF(G904="LD",-1,"")))</f>
        <v>1</v>
      </c>
      <c r="F904" s="34" t="n">
        <f aca="false">IF(O904="🐀 Rat",1,IF(O904="🐭 Mouse",2,IF(O904="🐕 Dog",3,IF(O904="🐵 Monkey",5,IF(O904="🐈 Cat",4,IF(O904="🐇 Rabbit",6,IF(O904="🕊 Pigeon",7,IF(O904="🐹 Guinea Pig",8,IF(O904="🐔 Chicken",9,IF(O904="🐸 Frog",10,IF(O904="🍼 Mammal",10,0)))))))))))</f>
        <v>2</v>
      </c>
      <c r="G904" s="39" t="s">
        <v>47</v>
      </c>
      <c r="H904" s="39" t="s">
        <v>14</v>
      </c>
      <c r="I904" s="14" t="n">
        <f aca="false">IF(H904="IC",-0.3,"")</f>
        <v>-0.3</v>
      </c>
      <c r="J904" s="14" t="str">
        <f aca="false">IF(H904="IV",-0.2,"")</f>
        <v/>
      </c>
      <c r="K904" s="14" t="str">
        <f aca="false">IF(H904="IP",-0.1,"")</f>
        <v/>
      </c>
      <c r="L904" s="14" t="str">
        <f aca="false">IF(H904="IM",0.1,"")</f>
        <v/>
      </c>
      <c r="M904" s="14" t="str">
        <f aca="false">IF(H904="SC",0.2,"")</f>
        <v/>
      </c>
      <c r="N904" s="15" t="str">
        <f aca="false">IF(H904="???",0.2,"")</f>
        <v/>
      </c>
      <c r="O904" s="40" t="s">
        <v>22</v>
      </c>
      <c r="P904" s="17" t="str">
        <f aca="false">IF(SUM(Q904:AI904)&gt;0,"",IF(SUM(Q904:AI904)=0,IF(O904&gt;0,1,"")))</f>
        <v/>
      </c>
      <c r="Q904" s="16" t="n">
        <f aca="false">IF(O904="🐭 Mouse",2,"")</f>
        <v>2</v>
      </c>
      <c r="R904" s="16" t="str">
        <f aca="false">IF(O904="🕊 Pigeon",7,"")</f>
        <v/>
      </c>
      <c r="S904" s="16" t="str">
        <f aca="false">IF(O904="🐇 Rabbit",6,"")</f>
        <v/>
      </c>
      <c r="T904" s="16" t="str">
        <f aca="false">IF(O904="🍼 Mammal",16,"")</f>
        <v/>
      </c>
      <c r="U904" s="16" t="str">
        <f aca="false">IF(O904="🐀 Rat",1,"")</f>
        <v/>
      </c>
      <c r="V904" s="16" t="str">
        <f aca="false">IF(O904="🐕 Dog",3,"")</f>
        <v/>
      </c>
      <c r="W904" s="16" t="str">
        <f aca="false">IF(O904="🐹 Guinea Pig",8,"")</f>
        <v/>
      </c>
      <c r="X904" s="16" t="str">
        <f aca="false">IF(O904="🐔 Chicken",9,"")</f>
        <v/>
      </c>
      <c r="Y904" s="16" t="str">
        <f aca="false">IF(O904="🐵 Monkey",5,"")</f>
        <v/>
      </c>
      <c r="Z904" s="16" t="str">
        <f aca="false">IF(O904="🐸 Frog",10,"")</f>
        <v/>
      </c>
      <c r="AA904" s="16" t="str">
        <f aca="false">IF(O904="🐈 Cat",4,"")</f>
        <v/>
      </c>
      <c r="AB904" s="16" t="str">
        <f aca="false">IF(O904="Gecko",15,"")</f>
        <v/>
      </c>
      <c r="AC904" s="16" t="str">
        <f aca="false">IF(O904="Skink",14,"")</f>
        <v/>
      </c>
      <c r="AD904" s="16" t="str">
        <f aca="false">IF(O904="🐄 Cattle",17,"")</f>
        <v/>
      </c>
      <c r="AE904" s="16" t="str">
        <f aca="false">IF(O904="🐷 Pig",19,"")</f>
        <v/>
      </c>
      <c r="AF904" s="16" t="str">
        <f aca="false">IF(O904="Squirrel",11,"")</f>
        <v/>
      </c>
      <c r="AG904" s="16" t="str">
        <f aca="false">IF(O904="🐝 Honey Bee",20,"")</f>
        <v/>
      </c>
      <c r="AH904" s="16" t="str">
        <f aca="false">IF(O904="🦆 Duck",12,"")</f>
        <v/>
      </c>
      <c r="AI904" s="16" t="str">
        <f aca="false">IF(O904="🐦 Bird",13,"")</f>
        <v/>
      </c>
      <c r="AJ904" s="41" t="s">
        <v>117</v>
      </c>
      <c r="AK904" s="40" t="s">
        <v>78</v>
      </c>
      <c r="AL904" s="42" t="s">
        <v>50</v>
      </c>
      <c r="AM904" s="40" t="s">
        <v>51</v>
      </c>
      <c r="AN904" s="40"/>
    </row>
    <row r="905" customFormat="false" ht="30" hidden="false" customHeight="true" outlineLevel="0" collapsed="false">
      <c r="A905" s="38" t="s">
        <v>929</v>
      </c>
      <c r="B905" s="38" t="n">
        <v>90</v>
      </c>
      <c r="C905" s="32" t="n">
        <f aca="false">B905+IF(H905="IV",-0.2,IF(H905="IP",-0.1,IF(H905="IM",0.1,IF(H905="SC",0.2,IF(H905="IC (cerebral)",-0.3,0)))))</f>
        <v>89.8</v>
      </c>
      <c r="D905" s="33" t="n">
        <f aca="false">VALUE(MID(AJ905,1,FIND(" ",AJ905)))</f>
        <v>1.33</v>
      </c>
      <c r="E905" s="34" t="n">
        <f aca="false">IF(G905="LD50 (median)",1,IF(G905="LDLo (lowest)",0,IF(G905="LD",-1,"")))</f>
        <v>1</v>
      </c>
      <c r="F905" s="34" t="n">
        <f aca="false">IF(O905="🐀 Rat",1,IF(O905="🐭 Mouse",2,IF(O905="🐕 Dog",3,IF(O905="🐵 Monkey",5,IF(O905="🐈 Cat",4,IF(O905="🐇 Rabbit",6,IF(O905="🕊 Pigeon",7,IF(O905="🐹 Guinea Pig",8,IF(O905="🐔 Chicken",9,IF(O905="🐸 Frog",10,IF(O905="🍼 Mammal",10,0)))))))))))</f>
        <v>2</v>
      </c>
      <c r="G905" s="39" t="s">
        <v>47</v>
      </c>
      <c r="H905" s="39" t="s">
        <v>15</v>
      </c>
      <c r="I905" s="14" t="str">
        <f aca="false">IF(H905="IC",-0.3,"")</f>
        <v/>
      </c>
      <c r="J905" s="14" t="n">
        <f aca="false">IF(H905="IV",-0.2,"")</f>
        <v>-0.2</v>
      </c>
      <c r="K905" s="14" t="str">
        <f aca="false">IF(H905="IP",-0.1,"")</f>
        <v/>
      </c>
      <c r="L905" s="14" t="str">
        <f aca="false">IF(H905="IM",0.1,"")</f>
        <v/>
      </c>
      <c r="M905" s="14" t="str">
        <f aca="false">IF(H905="SC",0.2,"")</f>
        <v/>
      </c>
      <c r="N905" s="15" t="str">
        <f aca="false">IF(H905="???",0.2,"")</f>
        <v/>
      </c>
      <c r="O905" s="40" t="s">
        <v>22</v>
      </c>
      <c r="P905" s="17" t="str">
        <f aca="false">IF(SUM(Q905:AI905)&gt;0,"",IF(SUM(Q905:AI905)=0,IF(O905&gt;0,1,"")))</f>
        <v/>
      </c>
      <c r="Q905" s="16" t="n">
        <f aca="false">IF(O905="🐭 Mouse",2,"")</f>
        <v>2</v>
      </c>
      <c r="R905" s="16" t="str">
        <f aca="false">IF(O905="🕊 Pigeon",7,"")</f>
        <v/>
      </c>
      <c r="S905" s="16" t="str">
        <f aca="false">IF(O905="🐇 Rabbit",6,"")</f>
        <v/>
      </c>
      <c r="T905" s="16" t="str">
        <f aca="false">IF(O905="🍼 Mammal",16,"")</f>
        <v/>
      </c>
      <c r="U905" s="16" t="str">
        <f aca="false">IF(O905="🐀 Rat",1,"")</f>
        <v/>
      </c>
      <c r="V905" s="16" t="str">
        <f aca="false">IF(O905="🐕 Dog",3,"")</f>
        <v/>
      </c>
      <c r="W905" s="16" t="str">
        <f aca="false">IF(O905="🐹 Guinea Pig",8,"")</f>
        <v/>
      </c>
      <c r="X905" s="16" t="str">
        <f aca="false">IF(O905="🐔 Chicken",9,"")</f>
        <v/>
      </c>
      <c r="Y905" s="16" t="str">
        <f aca="false">IF(O905="🐵 Monkey",5,"")</f>
        <v/>
      </c>
      <c r="Z905" s="16" t="str">
        <f aca="false">IF(O905="🐸 Frog",10,"")</f>
        <v/>
      </c>
      <c r="AA905" s="16" t="str">
        <f aca="false">IF(O905="🐈 Cat",4,"")</f>
        <v/>
      </c>
      <c r="AB905" s="16" t="str">
        <f aca="false">IF(O905="Gecko",15,"")</f>
        <v/>
      </c>
      <c r="AC905" s="16" t="str">
        <f aca="false">IF(O905="Skink",14,"")</f>
        <v/>
      </c>
      <c r="AD905" s="16" t="str">
        <f aca="false">IF(O905="🐄 Cattle",17,"")</f>
        <v/>
      </c>
      <c r="AE905" s="16" t="str">
        <f aca="false">IF(O905="🐷 Pig",19,"")</f>
        <v/>
      </c>
      <c r="AF905" s="16" t="str">
        <f aca="false">IF(O905="Squirrel",11,"")</f>
        <v/>
      </c>
      <c r="AG905" s="16" t="str">
        <f aca="false">IF(O905="🐝 Honey Bee",20,"")</f>
        <v/>
      </c>
      <c r="AH905" s="16" t="str">
        <f aca="false">IF(O905="🦆 Duck",12,"")</f>
        <v/>
      </c>
      <c r="AI905" s="16" t="str">
        <f aca="false">IF(O905="🐦 Bird",13,"")</f>
        <v/>
      </c>
      <c r="AJ905" s="41" t="s">
        <v>202</v>
      </c>
      <c r="AK905" s="40" t="s">
        <v>78</v>
      </c>
      <c r="AL905" s="42" t="s">
        <v>50</v>
      </c>
      <c r="AM905" s="40" t="s">
        <v>51</v>
      </c>
      <c r="AN905" s="40"/>
    </row>
    <row r="906" customFormat="false" ht="30" hidden="false" customHeight="true" outlineLevel="0" collapsed="false">
      <c r="A906" s="38" t="s">
        <v>929</v>
      </c>
      <c r="B906" s="38" t="n">
        <v>90</v>
      </c>
      <c r="C906" s="32" t="n">
        <f aca="false">B906+IF(H906="IV",-0.2,IF(H906="IP",-0.1,IF(H906="IM",0.1,IF(H906="SC",0.2,IF(H906="IC (cerebral)",-0.3,0)))))</f>
        <v>89.9</v>
      </c>
      <c r="D906" s="33" t="n">
        <f aca="false">VALUE(MID(AJ906,1,FIND(" ",AJ906)))</f>
        <v>6.41</v>
      </c>
      <c r="E906" s="34" t="n">
        <f aca="false">IF(G906="LD50 (median)",1,IF(G906="LDLo (lowest)",0,IF(G906="LD",-1,"")))</f>
        <v>1</v>
      </c>
      <c r="F906" s="34" t="n">
        <f aca="false">IF(O906="🐀 Rat",1,IF(O906="🐭 Mouse",2,IF(O906="🐕 Dog",3,IF(O906="🐵 Monkey",5,IF(O906="🐈 Cat",4,IF(O906="🐇 Rabbit",6,IF(O906="🕊 Pigeon",7,IF(O906="🐹 Guinea Pig",8,IF(O906="🐔 Chicken",9,IF(O906="🐸 Frog",10,IF(O906="🍼 Mammal",10,0)))))))))))</f>
        <v>2</v>
      </c>
      <c r="G906" s="39" t="s">
        <v>47</v>
      </c>
      <c r="H906" s="39" t="s">
        <v>16</v>
      </c>
      <c r="I906" s="14" t="str">
        <f aca="false">IF(H906="IC",-0.3,"")</f>
        <v/>
      </c>
      <c r="J906" s="14" t="str">
        <f aca="false">IF(H906="IV",-0.2,"")</f>
        <v/>
      </c>
      <c r="K906" s="14" t="n">
        <f aca="false">IF(H906="IP",-0.1,"")</f>
        <v>-0.1</v>
      </c>
      <c r="L906" s="14" t="str">
        <f aca="false">IF(H906="IM",0.1,"")</f>
        <v/>
      </c>
      <c r="M906" s="14" t="str">
        <f aca="false">IF(H906="SC",0.2,"")</f>
        <v/>
      </c>
      <c r="N906" s="15" t="str">
        <f aca="false">IF(H906="???",0.2,"")</f>
        <v/>
      </c>
      <c r="O906" s="40" t="s">
        <v>22</v>
      </c>
      <c r="P906" s="17" t="str">
        <f aca="false">IF(SUM(Q906:AI906)&gt;0,"",IF(SUM(Q906:AI906)=0,IF(O906&gt;0,1,"")))</f>
        <v/>
      </c>
      <c r="Q906" s="16" t="n">
        <f aca="false">IF(O906="🐭 Mouse",2,"")</f>
        <v>2</v>
      </c>
      <c r="R906" s="16" t="str">
        <f aca="false">IF(O906="🕊 Pigeon",7,"")</f>
        <v/>
      </c>
      <c r="S906" s="16" t="str">
        <f aca="false">IF(O906="🐇 Rabbit",6,"")</f>
        <v/>
      </c>
      <c r="T906" s="16" t="str">
        <f aca="false">IF(O906="🍼 Mammal",16,"")</f>
        <v/>
      </c>
      <c r="U906" s="16" t="str">
        <f aca="false">IF(O906="🐀 Rat",1,"")</f>
        <v/>
      </c>
      <c r="V906" s="16" t="str">
        <f aca="false">IF(O906="🐕 Dog",3,"")</f>
        <v/>
      </c>
      <c r="W906" s="16" t="str">
        <f aca="false">IF(O906="🐹 Guinea Pig",8,"")</f>
        <v/>
      </c>
      <c r="X906" s="16" t="str">
        <f aca="false">IF(O906="🐔 Chicken",9,"")</f>
        <v/>
      </c>
      <c r="Y906" s="16" t="str">
        <f aca="false">IF(O906="🐵 Monkey",5,"")</f>
        <v/>
      </c>
      <c r="Z906" s="16" t="str">
        <f aca="false">IF(O906="🐸 Frog",10,"")</f>
        <v/>
      </c>
      <c r="AA906" s="16" t="str">
        <f aca="false">IF(O906="🐈 Cat",4,"")</f>
        <v/>
      </c>
      <c r="AB906" s="16" t="str">
        <f aca="false">IF(O906="Gecko",15,"")</f>
        <v/>
      </c>
      <c r="AC906" s="16" t="str">
        <f aca="false">IF(O906="Skink",14,"")</f>
        <v/>
      </c>
      <c r="AD906" s="16" t="str">
        <f aca="false">IF(O906="🐄 Cattle",17,"")</f>
        <v/>
      </c>
      <c r="AE906" s="16" t="str">
        <f aca="false">IF(O906="🐷 Pig",19,"")</f>
        <v/>
      </c>
      <c r="AF906" s="16" t="str">
        <f aca="false">IF(O906="Squirrel",11,"")</f>
        <v/>
      </c>
      <c r="AG906" s="16" t="str">
        <f aca="false">IF(O906="🐝 Honey Bee",20,"")</f>
        <v/>
      </c>
      <c r="AH906" s="16" t="str">
        <f aca="false">IF(O906="🦆 Duck",12,"")</f>
        <v/>
      </c>
      <c r="AI906" s="16" t="str">
        <f aca="false">IF(O906="🐦 Bird",13,"")</f>
        <v/>
      </c>
      <c r="AJ906" s="41" t="s">
        <v>930</v>
      </c>
      <c r="AK906" s="40" t="s">
        <v>78</v>
      </c>
      <c r="AL906" s="42" t="s">
        <v>50</v>
      </c>
      <c r="AM906" s="40" t="s">
        <v>51</v>
      </c>
      <c r="AN906" s="40"/>
    </row>
    <row r="907" customFormat="false" ht="15.75" hidden="false" customHeight="false" outlineLevel="0" collapsed="false">
      <c r="C907" s="32"/>
      <c r="D907" s="33"/>
      <c r="E907" s="34"/>
      <c r="F907" s="34"/>
      <c r="G907" s="0"/>
      <c r="H907" s="0"/>
      <c r="I907" s="14" t="str">
        <f aca="false">IF(H907="IC",-0.3,"")</f>
        <v/>
      </c>
      <c r="J907" s="14" t="str">
        <f aca="false">IF(H907="IV",-0.2,"")</f>
        <v/>
      </c>
      <c r="K907" s="14" t="str">
        <f aca="false">IF(H907="IP",-0.1,"")</f>
        <v/>
      </c>
      <c r="L907" s="14" t="str">
        <f aca="false">IF(H907="IM",0.1,"")</f>
        <v/>
      </c>
      <c r="M907" s="14" t="str">
        <f aca="false">IF(H907="SC",0.2,"")</f>
        <v/>
      </c>
      <c r="N907" s="15" t="str">
        <f aca="false">IF(H907="???",0.2,"")</f>
        <v/>
      </c>
      <c r="O907" s="0"/>
      <c r="P907" s="17" t="str">
        <f aca="false">IF(SUM(Q907:AI907)&gt;0,"",IF(SUM(Q907:AI907)=0,IF(O907&gt;0,1,"")))</f>
        <v/>
      </c>
      <c r="Q907" s="16" t="str">
        <f aca="false">IF(O907="🐭 Mouse",2,"")</f>
        <v/>
      </c>
      <c r="R907" s="16" t="str">
        <f aca="false">IF(O907="🕊 Pigeon",7,"")</f>
        <v/>
      </c>
      <c r="S907" s="16" t="str">
        <f aca="false">IF(O907="🐇 Rabbit",6,"")</f>
        <v/>
      </c>
      <c r="T907" s="16" t="str">
        <f aca="false">IF(O907="🍼 Mammal",16,"")</f>
        <v/>
      </c>
      <c r="U907" s="16" t="str">
        <f aca="false">IF(O907="🐀 Rat",1,"")</f>
        <v/>
      </c>
      <c r="V907" s="16" t="str">
        <f aca="false">IF(O907="🐕 Dog",3,"")</f>
        <v/>
      </c>
      <c r="W907" s="16" t="str">
        <f aca="false">IF(O907="🐹 Guinea Pig",8,"")</f>
        <v/>
      </c>
      <c r="X907" s="16" t="str">
        <f aca="false">IF(O907="🐔 Chicken",9,"")</f>
        <v/>
      </c>
      <c r="Y907" s="16" t="str">
        <f aca="false">IF(O907="🐵 Monkey",5,"")</f>
        <v/>
      </c>
      <c r="Z907" s="16" t="str">
        <f aca="false">IF(O907="🐸 Frog",10,"")</f>
        <v/>
      </c>
      <c r="AA907" s="16" t="str">
        <f aca="false">IF(O907="🐈 Cat",4,"")</f>
        <v/>
      </c>
      <c r="AB907" s="16" t="str">
        <f aca="false">IF(O907="Gecko",15,"")</f>
        <v/>
      </c>
      <c r="AC907" s="16" t="str">
        <f aca="false">IF(O907="Skink",14,"")</f>
        <v/>
      </c>
      <c r="AD907" s="16" t="str">
        <f aca="false">IF(O907="🐄 Cattle",17,"")</f>
        <v/>
      </c>
      <c r="AE907" s="16" t="str">
        <f aca="false">IF(O907="🐷 Pig",19,"")</f>
        <v/>
      </c>
      <c r="AF907" s="16" t="str">
        <f aca="false">IF(O907="Squirrel",11,"")</f>
        <v/>
      </c>
      <c r="AG907" s="16" t="str">
        <f aca="false">IF(O907="🐝 Honey Bee",20,"")</f>
        <v/>
      </c>
      <c r="AH907" s="16" t="str">
        <f aca="false">IF(O907="🦆 Duck",12,"")</f>
        <v/>
      </c>
      <c r="AI907" s="16" t="str">
        <f aca="false">IF(O907="🐦 Bird",13,"")</f>
        <v/>
      </c>
      <c r="AJ907" s="0"/>
      <c r="AK907" s="0"/>
      <c r="AL907" s="0"/>
      <c r="AM907" s="0"/>
      <c r="AN907" s="0"/>
    </row>
    <row r="908" customFormat="false" ht="15" hidden="false" customHeight="true" outlineLevel="0" collapsed="false">
      <c r="A908" s="38" t="s">
        <v>931</v>
      </c>
      <c r="B908" s="38" t="n">
        <v>91</v>
      </c>
      <c r="C908" s="32" t="n">
        <f aca="false">B908+IF(H908="IV",-0.2,IF(H908="IP",-0.1,IF(H908="IM",0.1,IF(H908="SC",0.2,IF(H908="IC (cerebral)",-0.3,0)))))</f>
        <v>90.8</v>
      </c>
      <c r="D908" s="33" t="n">
        <f aca="false">VALUE(MID(AJ908,1,FIND(" ",AJ908)))</f>
        <v>0.08</v>
      </c>
      <c r="E908" s="34" t="n">
        <f aca="false">IF(G908="LD50 (median)",1,IF(G908="LDLo (lowest)",0,IF(G908="LD",-1,"")))</f>
        <v>0</v>
      </c>
      <c r="F908" s="34" t="n">
        <f aca="false">IF(O908="🐀 Rat",1,IF(O908="🐭 Mouse",2,IF(O908="🐕 Dog",3,IF(O908="🐵 Monkey",5,IF(O908="🐈 Cat",4,IF(O908="🐇 Rabbit",6,IF(O908="🕊 Pigeon",7,IF(O908="🐹 Guinea Pig",8,IF(O908="🐔 Chicken",9,IF(O908="🐸 Frog",10,IF(O908="🍼 Mammal",10,0)))))))))))</f>
        <v>4</v>
      </c>
      <c r="G908" s="39" t="s">
        <v>53</v>
      </c>
      <c r="H908" s="39" t="s">
        <v>15</v>
      </c>
      <c r="I908" s="14" t="str">
        <f aca="false">IF(H908="IC",-0.3,"")</f>
        <v/>
      </c>
      <c r="J908" s="14" t="n">
        <f aca="false">IF(H908="IV",-0.2,"")</f>
        <v>-0.2</v>
      </c>
      <c r="K908" s="14" t="str">
        <f aca="false">IF(H908="IP",-0.1,"")</f>
        <v/>
      </c>
      <c r="L908" s="14" t="str">
        <f aca="false">IF(H908="IM",0.1,"")</f>
        <v/>
      </c>
      <c r="M908" s="14" t="str">
        <f aca="false">IF(H908="SC",0.2,"")</f>
        <v/>
      </c>
      <c r="N908" s="15" t="str">
        <f aca="false">IF(H908="???",0.2,"")</f>
        <v/>
      </c>
      <c r="O908" s="40" t="s">
        <v>32</v>
      </c>
      <c r="P908" s="17" t="str">
        <f aca="false">IF(SUM(Q908:AI908)&gt;0,"",IF(SUM(Q908:AI908)=0,IF(O908&gt;0,1,"")))</f>
        <v/>
      </c>
      <c r="Q908" s="16" t="str">
        <f aca="false">IF(O908="🐭 Mouse",2,"")</f>
        <v/>
      </c>
      <c r="R908" s="16" t="str">
        <f aca="false">IF(O908="🕊 Pigeon",7,"")</f>
        <v/>
      </c>
      <c r="S908" s="16" t="str">
        <f aca="false">IF(O908="🐇 Rabbit",6,"")</f>
        <v/>
      </c>
      <c r="T908" s="16" t="str">
        <f aca="false">IF(O908="🍼 Mammal",16,"")</f>
        <v/>
      </c>
      <c r="U908" s="16" t="str">
        <f aca="false">IF(O908="🐀 Rat",1,"")</f>
        <v/>
      </c>
      <c r="V908" s="16" t="str">
        <f aca="false">IF(O908="🐕 Dog",3,"")</f>
        <v/>
      </c>
      <c r="W908" s="16" t="str">
        <f aca="false">IF(O908="🐹 Guinea Pig",8,"")</f>
        <v/>
      </c>
      <c r="X908" s="16" t="str">
        <f aca="false">IF(O908="🐔 Chicken",9,"")</f>
        <v/>
      </c>
      <c r="Y908" s="16" t="str">
        <f aca="false">IF(O908="🐵 Monkey",5,"")</f>
        <v/>
      </c>
      <c r="Z908" s="16" t="str">
        <f aca="false">IF(O908="🐸 Frog",10,"")</f>
        <v/>
      </c>
      <c r="AA908" s="16" t="n">
        <f aca="false">IF(O908="🐈 Cat",4,"")</f>
        <v>4</v>
      </c>
      <c r="AB908" s="16" t="str">
        <f aca="false">IF(O908="Gecko",15,"")</f>
        <v/>
      </c>
      <c r="AC908" s="16" t="str">
        <f aca="false">IF(O908="Skink",14,"")</f>
        <v/>
      </c>
      <c r="AD908" s="16" t="str">
        <f aca="false">IF(O908="🐄 Cattle",17,"")</f>
        <v/>
      </c>
      <c r="AE908" s="16" t="str">
        <f aca="false">IF(O908="🐷 Pig",19,"")</f>
        <v/>
      </c>
      <c r="AF908" s="16" t="str">
        <f aca="false">IF(O908="Squirrel",11,"")</f>
        <v/>
      </c>
      <c r="AG908" s="16" t="str">
        <f aca="false">IF(O908="🐝 Honey Bee",20,"")</f>
        <v/>
      </c>
      <c r="AH908" s="16" t="str">
        <f aca="false">IF(O908="🦆 Duck",12,"")</f>
        <v/>
      </c>
      <c r="AI908" s="16" t="str">
        <f aca="false">IF(O908="🐦 Bird",13,"")</f>
        <v/>
      </c>
      <c r="AJ908" s="41" t="s">
        <v>189</v>
      </c>
      <c r="AK908" s="40" t="s">
        <v>932</v>
      </c>
      <c r="AL908" s="42" t="s">
        <v>50</v>
      </c>
      <c r="AM908" s="40" t="s">
        <v>51</v>
      </c>
      <c r="AN908" s="40"/>
    </row>
    <row r="909" customFormat="false" ht="15" hidden="false" customHeight="true" outlineLevel="0" collapsed="false">
      <c r="A909" s="38" t="s">
        <v>931</v>
      </c>
      <c r="B909" s="38" t="n">
        <v>91</v>
      </c>
      <c r="C909" s="32" t="n">
        <f aca="false">B909+IF(H909="IV",-0.2,IF(H909="IP",-0.1,IF(H909="IM",0.1,IF(H909="SC",0.2,IF(H909="IC (cerebral)",-0.3,0)))))</f>
        <v>90.8</v>
      </c>
      <c r="D909" s="33" t="n">
        <f aca="false">VALUE(MID(AJ909,1,FIND(" ",AJ909)))</f>
        <v>0.125</v>
      </c>
      <c r="E909" s="34" t="n">
        <f aca="false">IF(G909="LD50 (median)",1,IF(G909="LDLo (lowest)",0,IF(G909="LD",-1,"")))</f>
        <v>0</v>
      </c>
      <c r="F909" s="34" t="n">
        <f aca="false">IF(O909="🐀 Rat",1,IF(O909="🐭 Mouse",2,IF(O909="🐕 Dog",3,IF(O909="🐵 Monkey",5,IF(O909="🐈 Cat",4,IF(O909="🐇 Rabbit",6,IF(O909="🕊 Pigeon",7,IF(O909="🐹 Guinea Pig",8,IF(O909="🐔 Chicken",9,IF(O909="🐸 Frog",10,IF(O909="🍼 Mammal",10,0)))))))))))</f>
        <v>6</v>
      </c>
      <c r="G909" s="39" t="s">
        <v>53</v>
      </c>
      <c r="H909" s="39" t="s">
        <v>15</v>
      </c>
      <c r="I909" s="14" t="str">
        <f aca="false">IF(H909="IC",-0.3,"")</f>
        <v/>
      </c>
      <c r="J909" s="14" t="n">
        <f aca="false">IF(H909="IV",-0.2,"")</f>
        <v>-0.2</v>
      </c>
      <c r="K909" s="14" t="str">
        <f aca="false">IF(H909="IP",-0.1,"")</f>
        <v/>
      </c>
      <c r="L909" s="14" t="str">
        <f aca="false">IF(H909="IM",0.1,"")</f>
        <v/>
      </c>
      <c r="M909" s="14" t="str">
        <f aca="false">IF(H909="SC",0.2,"")</f>
        <v/>
      </c>
      <c r="N909" s="15" t="str">
        <f aca="false">IF(H909="???",0.2,"")</f>
        <v/>
      </c>
      <c r="O909" s="40" t="s">
        <v>24</v>
      </c>
      <c r="P909" s="17" t="str">
        <f aca="false">IF(SUM(Q909:AI909)&gt;0,"",IF(SUM(Q909:AI909)=0,IF(O909&gt;0,1,"")))</f>
        <v/>
      </c>
      <c r="Q909" s="16" t="str">
        <f aca="false">IF(O909="🐭 Mouse",2,"")</f>
        <v/>
      </c>
      <c r="R909" s="16" t="str">
        <f aca="false">IF(O909="🕊 Pigeon",7,"")</f>
        <v/>
      </c>
      <c r="S909" s="16" t="n">
        <f aca="false">IF(O909="🐇 Rabbit",6,"")</f>
        <v>6</v>
      </c>
      <c r="T909" s="16" t="str">
        <f aca="false">IF(O909="🍼 Mammal",16,"")</f>
        <v/>
      </c>
      <c r="U909" s="16" t="str">
        <f aca="false">IF(O909="🐀 Rat",1,"")</f>
        <v/>
      </c>
      <c r="V909" s="16" t="str">
        <f aca="false">IF(O909="🐕 Dog",3,"")</f>
        <v/>
      </c>
      <c r="W909" s="16" t="str">
        <f aca="false">IF(O909="🐹 Guinea Pig",8,"")</f>
        <v/>
      </c>
      <c r="X909" s="16" t="str">
        <f aca="false">IF(O909="🐔 Chicken",9,"")</f>
        <v/>
      </c>
      <c r="Y909" s="16" t="str">
        <f aca="false">IF(O909="🐵 Monkey",5,"")</f>
        <v/>
      </c>
      <c r="Z909" s="16" t="str">
        <f aca="false">IF(O909="🐸 Frog",10,"")</f>
        <v/>
      </c>
      <c r="AA909" s="16" t="str">
        <f aca="false">IF(O909="🐈 Cat",4,"")</f>
        <v/>
      </c>
      <c r="AB909" s="16" t="str">
        <f aca="false">IF(O909="Gecko",15,"")</f>
        <v/>
      </c>
      <c r="AC909" s="16" t="str">
        <f aca="false">IF(O909="Skink",14,"")</f>
        <v/>
      </c>
      <c r="AD909" s="16" t="str">
        <f aca="false">IF(O909="🐄 Cattle",17,"")</f>
        <v/>
      </c>
      <c r="AE909" s="16" t="str">
        <f aca="false">IF(O909="🐷 Pig",19,"")</f>
        <v/>
      </c>
      <c r="AF909" s="16" t="str">
        <f aca="false">IF(O909="Squirrel",11,"")</f>
        <v/>
      </c>
      <c r="AG909" s="16" t="str">
        <f aca="false">IF(O909="🐝 Honey Bee",20,"")</f>
        <v/>
      </c>
      <c r="AH909" s="16" t="str">
        <f aca="false">IF(O909="🦆 Duck",12,"")</f>
        <v/>
      </c>
      <c r="AI909" s="16" t="str">
        <f aca="false">IF(O909="🐦 Bird",13,"")</f>
        <v/>
      </c>
      <c r="AJ909" s="41" t="s">
        <v>287</v>
      </c>
      <c r="AK909" s="40" t="s">
        <v>186</v>
      </c>
      <c r="AL909" s="42" t="s">
        <v>50</v>
      </c>
      <c r="AM909" s="40" t="s">
        <v>51</v>
      </c>
      <c r="AN909" s="40"/>
    </row>
    <row r="910" customFormat="false" ht="15" hidden="false" customHeight="true" outlineLevel="0" collapsed="false">
      <c r="A910" s="38" t="s">
        <v>931</v>
      </c>
      <c r="B910" s="38" t="n">
        <v>91</v>
      </c>
      <c r="C910" s="32" t="n">
        <f aca="false">B910+IF(H910="IV",-0.2,IF(H910="IP",-0.1,IF(H910="IM",0.1,IF(H910="SC",0.2,IF(H910="IC (cerebral)",-0.3,0)))))</f>
        <v>91.2</v>
      </c>
      <c r="D910" s="33" t="n">
        <f aca="false">VALUE(MID(AJ910,1,FIND(" ",AJ910)))</f>
        <v>0.25</v>
      </c>
      <c r="E910" s="34" t="n">
        <f aca="false">IF(G910="LD50 (median)",1,IF(G910="LDLo (lowest)",0,IF(G910="LD",-1,"")))</f>
        <v>0</v>
      </c>
      <c r="F910" s="34" t="n">
        <f aca="false">IF(O910="🐀 Rat",1,IF(O910="🐭 Mouse",2,IF(O910="🐕 Dog",3,IF(O910="🐵 Monkey",5,IF(O910="🐈 Cat",4,IF(O910="🐇 Rabbit",6,IF(O910="🕊 Pigeon",7,IF(O910="🐹 Guinea Pig",8,IF(O910="🐔 Chicken",9,IF(O910="🐸 Frog",10,IF(O910="🍼 Mammal",10,0)))))))))))</f>
        <v>6</v>
      </c>
      <c r="G910" s="39" t="s">
        <v>53</v>
      </c>
      <c r="H910" s="39" t="s">
        <v>18</v>
      </c>
      <c r="I910" s="14" t="str">
        <f aca="false">IF(H910="IC",-0.3,"")</f>
        <v/>
      </c>
      <c r="J910" s="14" t="str">
        <f aca="false">IF(H910="IV",-0.2,"")</f>
        <v/>
      </c>
      <c r="K910" s="14" t="str">
        <f aca="false">IF(H910="IP",-0.1,"")</f>
        <v/>
      </c>
      <c r="L910" s="14" t="str">
        <f aca="false">IF(H910="IM",0.1,"")</f>
        <v/>
      </c>
      <c r="M910" s="14" t="n">
        <f aca="false">IF(H910="SC",0.2,"")</f>
        <v>0.2</v>
      </c>
      <c r="N910" s="15" t="str">
        <f aca="false">IF(H910="???",0.2,"")</f>
        <v/>
      </c>
      <c r="O910" s="40" t="s">
        <v>24</v>
      </c>
      <c r="P910" s="17" t="str">
        <f aca="false">IF(SUM(Q910:AI910)&gt;0,"",IF(SUM(Q910:AI910)=0,IF(O910&gt;0,1,"")))</f>
        <v/>
      </c>
      <c r="Q910" s="16" t="str">
        <f aca="false">IF(O910="🐭 Mouse",2,"")</f>
        <v/>
      </c>
      <c r="R910" s="16" t="str">
        <f aca="false">IF(O910="🕊 Pigeon",7,"")</f>
        <v/>
      </c>
      <c r="S910" s="16" t="n">
        <f aca="false">IF(O910="🐇 Rabbit",6,"")</f>
        <v>6</v>
      </c>
      <c r="T910" s="16" t="str">
        <f aca="false">IF(O910="🍼 Mammal",16,"")</f>
        <v/>
      </c>
      <c r="U910" s="16" t="str">
        <f aca="false">IF(O910="🐀 Rat",1,"")</f>
        <v/>
      </c>
      <c r="V910" s="16" t="str">
        <f aca="false">IF(O910="🐕 Dog",3,"")</f>
        <v/>
      </c>
      <c r="W910" s="16" t="str">
        <f aca="false">IF(O910="🐹 Guinea Pig",8,"")</f>
        <v/>
      </c>
      <c r="X910" s="16" t="str">
        <f aca="false">IF(O910="🐔 Chicken",9,"")</f>
        <v/>
      </c>
      <c r="Y910" s="16" t="str">
        <f aca="false">IF(O910="🐵 Monkey",5,"")</f>
        <v/>
      </c>
      <c r="Z910" s="16" t="str">
        <f aca="false">IF(O910="🐸 Frog",10,"")</f>
        <v/>
      </c>
      <c r="AA910" s="16" t="str">
        <f aca="false">IF(O910="🐈 Cat",4,"")</f>
        <v/>
      </c>
      <c r="AB910" s="16" t="str">
        <f aca="false">IF(O910="Gecko",15,"")</f>
        <v/>
      </c>
      <c r="AC910" s="16" t="str">
        <f aca="false">IF(O910="Skink",14,"")</f>
        <v/>
      </c>
      <c r="AD910" s="16" t="str">
        <f aca="false">IF(O910="🐄 Cattle",17,"")</f>
        <v/>
      </c>
      <c r="AE910" s="16" t="str">
        <f aca="false">IF(O910="🐷 Pig",19,"")</f>
        <v/>
      </c>
      <c r="AF910" s="16" t="str">
        <f aca="false">IF(O910="Squirrel",11,"")</f>
        <v/>
      </c>
      <c r="AG910" s="16" t="str">
        <f aca="false">IF(O910="🐝 Honey Bee",20,"")</f>
        <v/>
      </c>
      <c r="AH910" s="16" t="str">
        <f aca="false">IF(O910="🦆 Duck",12,"")</f>
        <v/>
      </c>
      <c r="AI910" s="16" t="str">
        <f aca="false">IF(O910="🐦 Bird",13,"")</f>
        <v/>
      </c>
      <c r="AJ910" s="41" t="s">
        <v>241</v>
      </c>
      <c r="AK910" s="40" t="s">
        <v>289</v>
      </c>
      <c r="AL910" s="42" t="s">
        <v>50</v>
      </c>
      <c r="AM910" s="40" t="s">
        <v>51</v>
      </c>
      <c r="AN910" s="40"/>
    </row>
    <row r="911" customFormat="false" ht="15" hidden="false" customHeight="true" outlineLevel="0" collapsed="false">
      <c r="A911" s="38" t="s">
        <v>931</v>
      </c>
      <c r="B911" s="38" t="n">
        <v>91</v>
      </c>
      <c r="C911" s="32" t="n">
        <f aca="false">B911+IF(H911="IV",-0.2,IF(H911="IP",-0.1,IF(H911="IM",0.1,IF(H911="SC",0.2,IF(H911="IC (cerebral)",-0.3,0)))))</f>
        <v>90.9</v>
      </c>
      <c r="D911" s="33" t="n">
        <f aca="false">VALUE(MID(AJ911,1,FIND(" ",AJ911)))</f>
        <v>0.4</v>
      </c>
      <c r="E911" s="34" t="n">
        <f aca="false">IF(G911="LD50 (median)",1,IF(G911="LDLo (lowest)",0,IF(G911="LD",-1,"")))</f>
        <v>0</v>
      </c>
      <c r="F911" s="34" t="n">
        <f aca="false">IF(O911="🐀 Rat",1,IF(O911="🐭 Mouse",2,IF(O911="🐕 Dog",3,IF(O911="🐵 Monkey",5,IF(O911="🐈 Cat",4,IF(O911="🐇 Rabbit",6,IF(O911="🕊 Pigeon",7,IF(O911="🐹 Guinea Pig",8,IF(O911="🐔 Chicken",9,IF(O911="🐸 Frog",10,IF(O911="🍼 Mammal",10,0)))))))))))</f>
        <v>6</v>
      </c>
      <c r="G911" s="39" t="s">
        <v>53</v>
      </c>
      <c r="H911" s="39" t="s">
        <v>16</v>
      </c>
      <c r="I911" s="14" t="str">
        <f aca="false">IF(H911="IC",-0.3,"")</f>
        <v/>
      </c>
      <c r="J911" s="14" t="str">
        <f aca="false">IF(H911="IV",-0.2,"")</f>
        <v/>
      </c>
      <c r="K911" s="14" t="n">
        <f aca="false">IF(H911="IP",-0.1,"")</f>
        <v>-0.1</v>
      </c>
      <c r="L911" s="14" t="str">
        <f aca="false">IF(H911="IM",0.1,"")</f>
        <v/>
      </c>
      <c r="M911" s="14" t="str">
        <f aca="false">IF(H911="SC",0.2,"")</f>
        <v/>
      </c>
      <c r="N911" s="15" t="str">
        <f aca="false">IF(H911="???",0.2,"")</f>
        <v/>
      </c>
      <c r="O911" s="40" t="s">
        <v>24</v>
      </c>
      <c r="P911" s="17" t="str">
        <f aca="false">IF(SUM(Q911:AI911)&gt;0,"",IF(SUM(Q911:AI911)=0,IF(O911&gt;0,1,"")))</f>
        <v/>
      </c>
      <c r="Q911" s="16" t="str">
        <f aca="false">IF(O911="🐭 Mouse",2,"")</f>
        <v/>
      </c>
      <c r="R911" s="16" t="str">
        <f aca="false">IF(O911="🕊 Pigeon",7,"")</f>
        <v/>
      </c>
      <c r="S911" s="16" t="n">
        <f aca="false">IF(O911="🐇 Rabbit",6,"")</f>
        <v>6</v>
      </c>
      <c r="T911" s="16" t="str">
        <f aca="false">IF(O911="🍼 Mammal",16,"")</f>
        <v/>
      </c>
      <c r="U911" s="16" t="str">
        <f aca="false">IF(O911="🐀 Rat",1,"")</f>
        <v/>
      </c>
      <c r="V911" s="16" t="str">
        <f aca="false">IF(O911="🐕 Dog",3,"")</f>
        <v/>
      </c>
      <c r="W911" s="16" t="str">
        <f aca="false">IF(O911="🐹 Guinea Pig",8,"")</f>
        <v/>
      </c>
      <c r="X911" s="16" t="str">
        <f aca="false">IF(O911="🐔 Chicken",9,"")</f>
        <v/>
      </c>
      <c r="Y911" s="16" t="str">
        <f aca="false">IF(O911="🐵 Monkey",5,"")</f>
        <v/>
      </c>
      <c r="Z911" s="16" t="str">
        <f aca="false">IF(O911="🐸 Frog",10,"")</f>
        <v/>
      </c>
      <c r="AA911" s="16" t="str">
        <f aca="false">IF(O911="🐈 Cat",4,"")</f>
        <v/>
      </c>
      <c r="AB911" s="16" t="str">
        <f aca="false">IF(O911="Gecko",15,"")</f>
        <v/>
      </c>
      <c r="AC911" s="16" t="str">
        <f aca="false">IF(O911="Skink",14,"")</f>
        <v/>
      </c>
      <c r="AD911" s="16" t="str">
        <f aca="false">IF(O911="🐄 Cattle",17,"")</f>
        <v/>
      </c>
      <c r="AE911" s="16" t="str">
        <f aca="false">IF(O911="🐷 Pig",19,"")</f>
        <v/>
      </c>
      <c r="AF911" s="16" t="str">
        <f aca="false">IF(O911="Squirrel",11,"")</f>
        <v/>
      </c>
      <c r="AG911" s="16" t="str">
        <f aca="false">IF(O911="🐝 Honey Bee",20,"")</f>
        <v/>
      </c>
      <c r="AH911" s="16" t="str">
        <f aca="false">IF(O911="🦆 Duck",12,"")</f>
        <v/>
      </c>
      <c r="AI911" s="16" t="str">
        <f aca="false">IF(O911="🐦 Bird",13,"")</f>
        <v/>
      </c>
      <c r="AJ911" s="41" t="s">
        <v>198</v>
      </c>
      <c r="AK911" s="40" t="s">
        <v>933</v>
      </c>
      <c r="AL911" s="42" t="s">
        <v>50</v>
      </c>
      <c r="AM911" s="40" t="s">
        <v>51</v>
      </c>
      <c r="AN911" s="40"/>
    </row>
    <row r="912" customFormat="false" ht="30" hidden="false" customHeight="true" outlineLevel="0" collapsed="false">
      <c r="A912" s="38" t="s">
        <v>931</v>
      </c>
      <c r="B912" s="38" t="n">
        <v>91</v>
      </c>
      <c r="C912" s="32" t="n">
        <f aca="false">B912+IF(H912="IV",-0.2,IF(H912="IP",-0.1,IF(H912="IM",0.1,IF(H912="SC",0.2,IF(H912="IC (cerebral)",-0.3,0)))))</f>
        <v>90.8</v>
      </c>
      <c r="D912" s="33" t="n">
        <f aca="false">VALUE(MID(AJ912,1,FIND(" ",AJ912)))</f>
        <v>0.5</v>
      </c>
      <c r="E912" s="34" t="n">
        <f aca="false">IF(G912="LD50 (median)",1,IF(G912="LDLo (lowest)",0,IF(G912="LD",-1,"")))</f>
        <v>0</v>
      </c>
      <c r="F912" s="34" t="n">
        <f aca="false">IF(O912="🐀 Rat",1,IF(O912="🐭 Mouse",2,IF(O912="🐕 Dog",3,IF(O912="🐵 Monkey",5,IF(O912="🐈 Cat",4,IF(O912="🐇 Rabbit",6,IF(O912="🕊 Pigeon",7,IF(O912="🐹 Guinea Pig",8,IF(O912="🐔 Chicken",9,IF(O912="🐸 Frog",10,IF(O912="🍼 Mammal",10,0)))))))))))</f>
        <v>3</v>
      </c>
      <c r="G912" s="39" t="s">
        <v>53</v>
      </c>
      <c r="H912" s="39" t="s">
        <v>15</v>
      </c>
      <c r="I912" s="14" t="str">
        <f aca="false">IF(H912="IC",-0.3,"")</f>
        <v/>
      </c>
      <c r="J912" s="14" t="n">
        <f aca="false">IF(H912="IV",-0.2,"")</f>
        <v>-0.2</v>
      </c>
      <c r="K912" s="14" t="str">
        <f aca="false">IF(H912="IP",-0.1,"")</f>
        <v/>
      </c>
      <c r="L912" s="14" t="str">
        <f aca="false">IF(H912="IM",0.1,"")</f>
        <v/>
      </c>
      <c r="M912" s="14" t="str">
        <f aca="false">IF(H912="SC",0.2,"")</f>
        <v/>
      </c>
      <c r="N912" s="15" t="str">
        <f aca="false">IF(H912="???",0.2,"")</f>
        <v/>
      </c>
      <c r="O912" s="40" t="s">
        <v>27</v>
      </c>
      <c r="P912" s="17" t="str">
        <f aca="false">IF(SUM(Q912:AI912)&gt;0,"",IF(SUM(Q912:AI912)=0,IF(O912&gt;0,1,"")))</f>
        <v/>
      </c>
      <c r="Q912" s="16" t="str">
        <f aca="false">IF(O912="🐭 Mouse",2,"")</f>
        <v/>
      </c>
      <c r="R912" s="16" t="str">
        <f aca="false">IF(O912="🕊 Pigeon",7,"")</f>
        <v/>
      </c>
      <c r="S912" s="16" t="str">
        <f aca="false">IF(O912="🐇 Rabbit",6,"")</f>
        <v/>
      </c>
      <c r="T912" s="16" t="str">
        <f aca="false">IF(O912="🍼 Mammal",16,"")</f>
        <v/>
      </c>
      <c r="U912" s="16" t="str">
        <f aca="false">IF(O912="🐀 Rat",1,"")</f>
        <v/>
      </c>
      <c r="V912" s="16" t="n">
        <f aca="false">IF(O912="🐕 Dog",3,"")</f>
        <v>3</v>
      </c>
      <c r="W912" s="16" t="str">
        <f aca="false">IF(O912="🐹 Guinea Pig",8,"")</f>
        <v/>
      </c>
      <c r="X912" s="16" t="str">
        <f aca="false">IF(O912="🐔 Chicken",9,"")</f>
        <v/>
      </c>
      <c r="Y912" s="16" t="str">
        <f aca="false">IF(O912="🐵 Monkey",5,"")</f>
        <v/>
      </c>
      <c r="Z912" s="16" t="str">
        <f aca="false">IF(O912="🐸 Frog",10,"")</f>
        <v/>
      </c>
      <c r="AA912" s="16" t="str">
        <f aca="false">IF(O912="🐈 Cat",4,"")</f>
        <v/>
      </c>
      <c r="AB912" s="16" t="str">
        <f aca="false">IF(O912="Gecko",15,"")</f>
        <v/>
      </c>
      <c r="AC912" s="16" t="str">
        <f aca="false">IF(O912="Skink",14,"")</f>
        <v/>
      </c>
      <c r="AD912" s="16" t="str">
        <f aca="false">IF(O912="🐄 Cattle",17,"")</f>
        <v/>
      </c>
      <c r="AE912" s="16" t="str">
        <f aca="false">IF(O912="🐷 Pig",19,"")</f>
        <v/>
      </c>
      <c r="AF912" s="16" t="str">
        <f aca="false">IF(O912="Squirrel",11,"")</f>
        <v/>
      </c>
      <c r="AG912" s="16" t="str">
        <f aca="false">IF(O912="🐝 Honey Bee",20,"")</f>
        <v/>
      </c>
      <c r="AH912" s="16" t="str">
        <f aca="false">IF(O912="🦆 Duck",12,"")</f>
        <v/>
      </c>
      <c r="AI912" s="16" t="str">
        <f aca="false">IF(O912="🐦 Bird",13,"")</f>
        <v/>
      </c>
      <c r="AJ912" s="41" t="s">
        <v>66</v>
      </c>
      <c r="AK912" s="40" t="s">
        <v>190</v>
      </c>
      <c r="AL912" s="42" t="s">
        <v>50</v>
      </c>
      <c r="AM912" s="40" t="s">
        <v>51</v>
      </c>
      <c r="AN912" s="40"/>
    </row>
    <row r="913" customFormat="false" ht="30" hidden="false" customHeight="true" outlineLevel="0" collapsed="false">
      <c r="A913" s="38" t="s">
        <v>931</v>
      </c>
      <c r="B913" s="38" t="n">
        <v>91</v>
      </c>
      <c r="C913" s="32" t="n">
        <f aca="false">B913+IF(H913="IV",-0.2,IF(H913="IP",-0.1,IF(H913="IM",0.1,IF(H913="SC",0.2,IF(H913="IC (cerebral)",-0.3,0)))))</f>
        <v>91.1</v>
      </c>
      <c r="D913" s="33" t="n">
        <f aca="false">VALUE(MID(AJ913,1,FIND(" ",AJ913)))</f>
        <v>0.64</v>
      </c>
      <c r="E913" s="34" t="n">
        <f aca="false">IF(G913="LD50 (median)",1,IF(G913="LDLo (lowest)",0,IF(G913="LD",-1,"")))</f>
        <v>0</v>
      </c>
      <c r="F913" s="34" t="n">
        <f aca="false">IF(O913="🐀 Rat",1,IF(O913="🐭 Mouse",2,IF(O913="🐕 Dog",3,IF(O913="🐵 Monkey",5,IF(O913="🐈 Cat",4,IF(O913="🐇 Rabbit",6,IF(O913="🕊 Pigeon",7,IF(O913="🐹 Guinea Pig",8,IF(O913="🐔 Chicken",9,IF(O913="🐸 Frog",10,IF(O913="🍼 Mammal",10,0)))))))))))</f>
        <v>10</v>
      </c>
      <c r="G913" s="39" t="s">
        <v>53</v>
      </c>
      <c r="H913" s="39" t="s">
        <v>17</v>
      </c>
      <c r="I913" s="14" t="str">
        <f aca="false">IF(H913="IC",-0.3,"")</f>
        <v/>
      </c>
      <c r="J913" s="14" t="str">
        <f aca="false">IF(H913="IV",-0.2,"")</f>
        <v/>
      </c>
      <c r="K913" s="14" t="str">
        <f aca="false">IF(H913="IP",-0.1,"")</f>
        <v/>
      </c>
      <c r="L913" s="14" t="n">
        <f aca="false">IF(H913="IM",0.1,"")</f>
        <v>0.1</v>
      </c>
      <c r="M913" s="14" t="str">
        <f aca="false">IF(H913="SC",0.2,"")</f>
        <v/>
      </c>
      <c r="N913" s="15" t="str">
        <f aca="false">IF(H913="???",0.2,"")</f>
        <v/>
      </c>
      <c r="O913" s="40" t="s">
        <v>25</v>
      </c>
      <c r="P913" s="17" t="str">
        <f aca="false">IF(SUM(Q913:AI913)&gt;0,"",IF(SUM(Q913:AI913)=0,IF(O913&gt;0,1,"")))</f>
        <v/>
      </c>
      <c r="Q913" s="16" t="str">
        <f aca="false">IF(O913="🐭 Mouse",2,"")</f>
        <v/>
      </c>
      <c r="R913" s="16" t="str">
        <f aca="false">IF(O913="🕊 Pigeon",7,"")</f>
        <v/>
      </c>
      <c r="S913" s="16" t="str">
        <f aca="false">IF(O913="🐇 Rabbit",6,"")</f>
        <v/>
      </c>
      <c r="T913" s="16" t="n">
        <f aca="false">IF(O913="🍼 Mammal",16,"")</f>
        <v>16</v>
      </c>
      <c r="U913" s="16" t="str">
        <f aca="false">IF(O913="🐀 Rat",1,"")</f>
        <v/>
      </c>
      <c r="V913" s="16" t="str">
        <f aca="false">IF(O913="🐕 Dog",3,"")</f>
        <v/>
      </c>
      <c r="W913" s="16" t="str">
        <f aca="false">IF(O913="🐹 Guinea Pig",8,"")</f>
        <v/>
      </c>
      <c r="X913" s="16" t="str">
        <f aca="false">IF(O913="🐔 Chicken",9,"")</f>
        <v/>
      </c>
      <c r="Y913" s="16" t="str">
        <f aca="false">IF(O913="🐵 Monkey",5,"")</f>
        <v/>
      </c>
      <c r="Z913" s="16" t="str">
        <f aca="false">IF(O913="🐸 Frog",10,"")</f>
        <v/>
      </c>
      <c r="AA913" s="16" t="str">
        <f aca="false">IF(O913="🐈 Cat",4,"")</f>
        <v/>
      </c>
      <c r="AB913" s="16" t="str">
        <f aca="false">IF(O913="Gecko",15,"")</f>
        <v/>
      </c>
      <c r="AC913" s="16" t="str">
        <f aca="false">IF(O913="Skink",14,"")</f>
        <v/>
      </c>
      <c r="AD913" s="16" t="str">
        <f aca="false">IF(O913="🐄 Cattle",17,"")</f>
        <v/>
      </c>
      <c r="AE913" s="16" t="str">
        <f aca="false">IF(O913="🐷 Pig",19,"")</f>
        <v/>
      </c>
      <c r="AF913" s="16" t="str">
        <f aca="false">IF(O913="Squirrel",11,"")</f>
        <v/>
      </c>
      <c r="AG913" s="16" t="str">
        <f aca="false">IF(O913="🐝 Honey Bee",20,"")</f>
        <v/>
      </c>
      <c r="AH913" s="16" t="str">
        <f aca="false">IF(O913="🦆 Duck",12,"")</f>
        <v/>
      </c>
      <c r="AI913" s="16" t="str">
        <f aca="false">IF(O913="🐦 Bird",13,"")</f>
        <v/>
      </c>
      <c r="AJ913" s="41" t="s">
        <v>774</v>
      </c>
      <c r="AK913" s="40" t="s">
        <v>934</v>
      </c>
      <c r="AL913" s="42" t="s">
        <v>50</v>
      </c>
      <c r="AM913" s="40" t="s">
        <v>51</v>
      </c>
      <c r="AN913" s="40" t="s">
        <v>935</v>
      </c>
    </row>
    <row r="914" customFormat="false" ht="30" hidden="false" customHeight="true" outlineLevel="0" collapsed="false">
      <c r="A914" s="38" t="s">
        <v>931</v>
      </c>
      <c r="B914" s="38" t="n">
        <v>91</v>
      </c>
      <c r="C914" s="32" t="n">
        <f aca="false">B914+IF(H914="IV",-0.2,IF(H914="IP",-0.1,IF(H914="IM",0.1,IF(H914="SC",0.2,IF(H914="IC (cerebral)",-0.3,0)))))</f>
        <v>91.1</v>
      </c>
      <c r="D914" s="33" t="n">
        <f aca="false">VALUE(MID(AJ914,1,FIND(" ",AJ914)))</f>
        <v>0.64</v>
      </c>
      <c r="E914" s="34" t="n">
        <f aca="false">IF(G914="LD50 (median)",1,IF(G914="LDLo (lowest)",0,IF(G914="LD",-1,"")))</f>
        <v>0</v>
      </c>
      <c r="F914" s="34" t="n">
        <f aca="false">IF(O914="🐀 Rat",1,IF(O914="🐭 Mouse",2,IF(O914="🐕 Dog",3,IF(O914="🐵 Monkey",5,IF(O914="🐈 Cat",4,IF(O914="🐇 Rabbit",6,IF(O914="🕊 Pigeon",7,IF(O914="🐹 Guinea Pig",8,IF(O914="🐔 Chicken",9,IF(O914="🐸 Frog",10,IF(O914="🍼 Mammal",10,0)))))))))))</f>
        <v>5</v>
      </c>
      <c r="G914" s="39" t="s">
        <v>53</v>
      </c>
      <c r="H914" s="39" t="s">
        <v>17</v>
      </c>
      <c r="I914" s="14" t="str">
        <f aca="false">IF(H914="IC",-0.3,"")</f>
        <v/>
      </c>
      <c r="J914" s="14" t="str">
        <f aca="false">IF(H914="IV",-0.2,"")</f>
        <v/>
      </c>
      <c r="K914" s="14" t="str">
        <f aca="false">IF(H914="IP",-0.1,"")</f>
        <v/>
      </c>
      <c r="L914" s="14" t="n">
        <f aca="false">IF(H914="IM",0.1,"")</f>
        <v>0.1</v>
      </c>
      <c r="M914" s="14" t="str">
        <f aca="false">IF(H914="SC",0.2,"")</f>
        <v/>
      </c>
      <c r="N914" s="15" t="str">
        <f aca="false">IF(H914="???",0.2,"")</f>
        <v/>
      </c>
      <c r="O914" s="40" t="s">
        <v>30</v>
      </c>
      <c r="P914" s="17" t="str">
        <f aca="false">IF(SUM(Q914:AI914)&gt;0,"",IF(SUM(Q914:AI914)=0,IF(O914&gt;0,1,"")))</f>
        <v/>
      </c>
      <c r="Q914" s="16" t="str">
        <f aca="false">IF(O914="🐭 Mouse",2,"")</f>
        <v/>
      </c>
      <c r="R914" s="16" t="str">
        <f aca="false">IF(O914="🕊 Pigeon",7,"")</f>
        <v/>
      </c>
      <c r="S914" s="16" t="str">
        <f aca="false">IF(O914="🐇 Rabbit",6,"")</f>
        <v/>
      </c>
      <c r="T914" s="16" t="str">
        <f aca="false">IF(O914="🍼 Mammal",16,"")</f>
        <v/>
      </c>
      <c r="U914" s="16" t="str">
        <f aca="false">IF(O914="🐀 Rat",1,"")</f>
        <v/>
      </c>
      <c r="V914" s="16" t="str">
        <f aca="false">IF(O914="🐕 Dog",3,"")</f>
        <v/>
      </c>
      <c r="W914" s="16" t="str">
        <f aca="false">IF(O914="🐹 Guinea Pig",8,"")</f>
        <v/>
      </c>
      <c r="X914" s="16" t="str">
        <f aca="false">IF(O914="🐔 Chicken",9,"")</f>
        <v/>
      </c>
      <c r="Y914" s="16" t="n">
        <f aca="false">IF(O914="🐵 Monkey",5,"")</f>
        <v>5</v>
      </c>
      <c r="Z914" s="16" t="str">
        <f aca="false">IF(O914="🐸 Frog",10,"")</f>
        <v/>
      </c>
      <c r="AA914" s="16" t="str">
        <f aca="false">IF(O914="🐈 Cat",4,"")</f>
        <v/>
      </c>
      <c r="AB914" s="16" t="str">
        <f aca="false">IF(O914="Gecko",15,"")</f>
        <v/>
      </c>
      <c r="AC914" s="16" t="str">
        <f aca="false">IF(O914="Skink",14,"")</f>
        <v/>
      </c>
      <c r="AD914" s="16" t="str">
        <f aca="false">IF(O914="🐄 Cattle",17,"")</f>
        <v/>
      </c>
      <c r="AE914" s="16" t="str">
        <f aca="false">IF(O914="🐷 Pig",19,"")</f>
        <v/>
      </c>
      <c r="AF914" s="16" t="str">
        <f aca="false">IF(O914="Squirrel",11,"")</f>
        <v/>
      </c>
      <c r="AG914" s="16" t="str">
        <f aca="false">IF(O914="🐝 Honey Bee",20,"")</f>
        <v/>
      </c>
      <c r="AH914" s="16" t="str">
        <f aca="false">IF(O914="🦆 Duck",12,"")</f>
        <v/>
      </c>
      <c r="AI914" s="16" t="str">
        <f aca="false">IF(O914="🐦 Bird",13,"")</f>
        <v/>
      </c>
      <c r="AJ914" s="41" t="s">
        <v>774</v>
      </c>
      <c r="AK914" s="40" t="s">
        <v>934</v>
      </c>
      <c r="AL914" s="42" t="s">
        <v>50</v>
      </c>
      <c r="AM914" s="40" t="s">
        <v>51</v>
      </c>
      <c r="AN914" s="40"/>
    </row>
    <row r="915" customFormat="false" ht="45" hidden="false" customHeight="true" outlineLevel="0" collapsed="false">
      <c r="A915" s="38" t="s">
        <v>931</v>
      </c>
      <c r="B915" s="38" t="n">
        <v>91</v>
      </c>
      <c r="C915" s="32" t="n">
        <f aca="false">B915+IF(H915="IV",-0.2,IF(H915="IP",-0.1,IF(H915="IM",0.1,IF(H915="SC",0.2,IF(H915="IC (cerebral)",-0.3,0)))))</f>
        <v>91.1</v>
      </c>
      <c r="D915" s="33" t="n">
        <f aca="false">VALUE(MID(AJ915,1,FIND(" ",AJ915)))</f>
        <v>0.64</v>
      </c>
      <c r="E915" s="34" t="n">
        <f aca="false">IF(G915="LD50 (median)",1,IF(G915="LDLo (lowest)",0,IF(G915="LD",-1,"")))</f>
        <v>0</v>
      </c>
      <c r="F915" s="34" t="n">
        <f aca="false">IF(O915="🐀 Rat",1,IF(O915="🐭 Mouse",2,IF(O915="🐕 Dog",3,IF(O915="🐵 Monkey",5,IF(O915="🐈 Cat",4,IF(O915="🐇 Rabbit",6,IF(O915="🕊 Pigeon",7,IF(O915="🐹 Guinea Pig",8,IF(O915="🐔 Chicken",9,IF(O915="🐸 Frog",10,IF(O915="🍼 Mammal",10,0)))))))))))</f>
        <v>3</v>
      </c>
      <c r="G915" s="39" t="s">
        <v>53</v>
      </c>
      <c r="H915" s="39" t="s">
        <v>17</v>
      </c>
      <c r="I915" s="14" t="str">
        <f aca="false">IF(H915="IC",-0.3,"")</f>
        <v/>
      </c>
      <c r="J915" s="14" t="str">
        <f aca="false">IF(H915="IV",-0.2,"")</f>
        <v/>
      </c>
      <c r="K915" s="14" t="str">
        <f aca="false">IF(H915="IP",-0.1,"")</f>
        <v/>
      </c>
      <c r="L915" s="14" t="n">
        <f aca="false">IF(H915="IM",0.1,"")</f>
        <v>0.1</v>
      </c>
      <c r="M915" s="14" t="str">
        <f aca="false">IF(H915="SC",0.2,"")</f>
        <v/>
      </c>
      <c r="N915" s="15" t="str">
        <f aca="false">IF(H915="???",0.2,"")</f>
        <v/>
      </c>
      <c r="O915" s="40" t="s">
        <v>27</v>
      </c>
      <c r="P915" s="17" t="str">
        <f aca="false">IF(SUM(Q915:AI915)&gt;0,"",IF(SUM(Q915:AI915)=0,IF(O915&gt;0,1,"")))</f>
        <v/>
      </c>
      <c r="Q915" s="16" t="str">
        <f aca="false">IF(O915="🐭 Mouse",2,"")</f>
        <v/>
      </c>
      <c r="R915" s="16" t="str">
        <f aca="false">IF(O915="🕊 Pigeon",7,"")</f>
        <v/>
      </c>
      <c r="S915" s="16" t="str">
        <f aca="false">IF(O915="🐇 Rabbit",6,"")</f>
        <v/>
      </c>
      <c r="T915" s="16" t="str">
        <f aca="false">IF(O915="🍼 Mammal",16,"")</f>
        <v/>
      </c>
      <c r="U915" s="16" t="str">
        <f aca="false">IF(O915="🐀 Rat",1,"")</f>
        <v/>
      </c>
      <c r="V915" s="16" t="n">
        <f aca="false">IF(O915="🐕 Dog",3,"")</f>
        <v>3</v>
      </c>
      <c r="W915" s="16" t="str">
        <f aca="false">IF(O915="🐹 Guinea Pig",8,"")</f>
        <v/>
      </c>
      <c r="X915" s="16" t="str">
        <f aca="false">IF(O915="🐔 Chicken",9,"")</f>
        <v/>
      </c>
      <c r="Y915" s="16" t="str">
        <f aca="false">IF(O915="🐵 Monkey",5,"")</f>
        <v/>
      </c>
      <c r="Z915" s="16" t="str">
        <f aca="false">IF(O915="🐸 Frog",10,"")</f>
        <v/>
      </c>
      <c r="AA915" s="16" t="str">
        <f aca="false">IF(O915="🐈 Cat",4,"")</f>
        <v/>
      </c>
      <c r="AB915" s="16" t="str">
        <f aca="false">IF(O915="Gecko",15,"")</f>
        <v/>
      </c>
      <c r="AC915" s="16" t="str">
        <f aca="false">IF(O915="Skink",14,"")</f>
        <v/>
      </c>
      <c r="AD915" s="16" t="str">
        <f aca="false">IF(O915="🐄 Cattle",17,"")</f>
        <v/>
      </c>
      <c r="AE915" s="16" t="str">
        <f aca="false">IF(O915="🐷 Pig",19,"")</f>
        <v/>
      </c>
      <c r="AF915" s="16" t="str">
        <f aca="false">IF(O915="Squirrel",11,"")</f>
        <v/>
      </c>
      <c r="AG915" s="16" t="str">
        <f aca="false">IF(O915="🐝 Honey Bee",20,"")</f>
        <v/>
      </c>
      <c r="AH915" s="16" t="str">
        <f aca="false">IF(O915="🦆 Duck",12,"")</f>
        <v/>
      </c>
      <c r="AI915" s="16" t="str">
        <f aca="false">IF(O915="🐦 Bird",13,"")</f>
        <v/>
      </c>
      <c r="AJ915" s="41" t="s">
        <v>774</v>
      </c>
      <c r="AK915" s="40" t="s">
        <v>934</v>
      </c>
      <c r="AL915" s="42" t="s">
        <v>50</v>
      </c>
      <c r="AM915" s="40" t="s">
        <v>51</v>
      </c>
      <c r="AN915" s="40"/>
    </row>
    <row r="916" customFormat="false" ht="30" hidden="false" customHeight="true" outlineLevel="0" collapsed="false">
      <c r="A916" s="38" t="s">
        <v>931</v>
      </c>
      <c r="B916" s="38" t="n">
        <v>91</v>
      </c>
      <c r="C916" s="32" t="n">
        <f aca="false">B916+IF(H916="IV",-0.2,IF(H916="IP",-0.1,IF(H916="IM",0.1,IF(H916="SC",0.2,IF(H916="IC (cerebral)",-0.3,0)))))</f>
        <v>90.8</v>
      </c>
      <c r="D916" s="33" t="n">
        <f aca="false">VALUE(MID(AJ916,1,FIND(" ",AJ916)))</f>
        <v>0.8</v>
      </c>
      <c r="E916" s="34" t="n">
        <f aca="false">IF(G916="LD50 (median)",1,IF(G916="LDLo (lowest)",0,IF(G916="LD",-1,"")))</f>
        <v>1</v>
      </c>
      <c r="F916" s="34" t="n">
        <f aca="false">IF(O916="🐀 Rat",1,IF(O916="🐭 Mouse",2,IF(O916="🐕 Dog",3,IF(O916="🐵 Monkey",5,IF(O916="🐈 Cat",4,IF(O916="🐇 Rabbit",6,IF(O916="🕊 Pigeon",7,IF(O916="🐹 Guinea Pig",8,IF(O916="🐔 Chicken",9,IF(O916="🐸 Frog",10,IF(O916="🍼 Mammal",10,0)))))))))))</f>
        <v>7</v>
      </c>
      <c r="G916" s="39" t="s">
        <v>47</v>
      </c>
      <c r="H916" s="39" t="s">
        <v>15</v>
      </c>
      <c r="I916" s="14" t="str">
        <f aca="false">IF(H916="IC",-0.3,"")</f>
        <v/>
      </c>
      <c r="J916" s="14" t="n">
        <f aca="false">IF(H916="IV",-0.2,"")</f>
        <v>-0.2</v>
      </c>
      <c r="K916" s="14" t="str">
        <f aca="false">IF(H916="IP",-0.1,"")</f>
        <v/>
      </c>
      <c r="L916" s="14" t="str">
        <f aca="false">IF(H916="IM",0.1,"")</f>
        <v/>
      </c>
      <c r="M916" s="14" t="str">
        <f aca="false">IF(H916="SC",0.2,"")</f>
        <v/>
      </c>
      <c r="N916" s="15" t="str">
        <f aca="false">IF(H916="???",0.2,"")</f>
        <v/>
      </c>
      <c r="O916" s="40" t="s">
        <v>23</v>
      </c>
      <c r="P916" s="17" t="str">
        <f aca="false">IF(SUM(Q916:AI916)&gt;0,"",IF(SUM(Q916:AI916)=0,IF(O916&gt;0,1,"")))</f>
        <v/>
      </c>
      <c r="Q916" s="16" t="str">
        <f aca="false">IF(O916="🐭 Mouse",2,"")</f>
        <v/>
      </c>
      <c r="R916" s="16" t="n">
        <f aca="false">IF(O916="🕊 Pigeon",7,"")</f>
        <v>7</v>
      </c>
      <c r="S916" s="16" t="str">
        <f aca="false">IF(O916="🐇 Rabbit",6,"")</f>
        <v/>
      </c>
      <c r="T916" s="16" t="str">
        <f aca="false">IF(O916="🍼 Mammal",16,"")</f>
        <v/>
      </c>
      <c r="U916" s="16" t="str">
        <f aca="false">IF(O916="🐀 Rat",1,"")</f>
        <v/>
      </c>
      <c r="V916" s="16" t="str">
        <f aca="false">IF(O916="🐕 Dog",3,"")</f>
        <v/>
      </c>
      <c r="W916" s="16" t="str">
        <f aca="false">IF(O916="🐹 Guinea Pig",8,"")</f>
        <v/>
      </c>
      <c r="X916" s="16" t="str">
        <f aca="false">IF(O916="🐔 Chicken",9,"")</f>
        <v/>
      </c>
      <c r="Y916" s="16" t="str">
        <f aca="false">IF(O916="🐵 Monkey",5,"")</f>
        <v/>
      </c>
      <c r="Z916" s="16" t="str">
        <f aca="false">IF(O916="🐸 Frog",10,"")</f>
        <v/>
      </c>
      <c r="AA916" s="16" t="str">
        <f aca="false">IF(O916="🐈 Cat",4,"")</f>
        <v/>
      </c>
      <c r="AB916" s="16" t="str">
        <f aca="false">IF(O916="Gecko",15,"")</f>
        <v/>
      </c>
      <c r="AC916" s="16" t="str">
        <f aca="false">IF(O916="Skink",14,"")</f>
        <v/>
      </c>
      <c r="AD916" s="16" t="str">
        <f aca="false">IF(O916="🐄 Cattle",17,"")</f>
        <v/>
      </c>
      <c r="AE916" s="16" t="str">
        <f aca="false">IF(O916="🐷 Pig",19,"")</f>
        <v/>
      </c>
      <c r="AF916" s="16" t="str">
        <f aca="false">IF(O916="Squirrel",11,"")</f>
        <v/>
      </c>
      <c r="AG916" s="16" t="str">
        <f aca="false">IF(O916="🐝 Honey Bee",20,"")</f>
        <v/>
      </c>
      <c r="AH916" s="16" t="str">
        <f aca="false">IF(O916="🦆 Duck",12,"")</f>
        <v/>
      </c>
      <c r="AI916" s="16" t="str">
        <f aca="false">IF(O916="🐦 Bird",13,"")</f>
        <v/>
      </c>
      <c r="AJ916" s="41" t="s">
        <v>124</v>
      </c>
      <c r="AK916" s="40" t="s">
        <v>160</v>
      </c>
      <c r="AL916" s="42" t="s">
        <v>50</v>
      </c>
      <c r="AM916" s="40" t="s">
        <v>51</v>
      </c>
      <c r="AN916" s="40"/>
    </row>
    <row r="917" customFormat="false" ht="30" hidden="false" customHeight="true" outlineLevel="0" collapsed="false">
      <c r="A917" s="38" t="s">
        <v>931</v>
      </c>
      <c r="B917" s="38" t="n">
        <v>91</v>
      </c>
      <c r="C917" s="32" t="n">
        <f aca="false">B917+IF(H917="IV",-0.2,IF(H917="IP",-0.1,IF(H917="IM",0.1,IF(H917="SC",0.2,IF(H917="IC (cerebral)",-0.3,0)))))</f>
        <v>91.1</v>
      </c>
      <c r="D917" s="33" t="n">
        <f aca="false">VALUE(MID(AJ917,1,FIND(" ",AJ917)))</f>
        <v>0.94</v>
      </c>
      <c r="E917" s="34" t="n">
        <f aca="false">IF(G917="LD50 (median)",1,IF(G917="LDLo (lowest)",0,IF(G917="LD",-1,"")))</f>
        <v>0</v>
      </c>
      <c r="F917" s="34" t="n">
        <f aca="false">IF(O917="🐀 Rat",1,IF(O917="🐭 Mouse",2,IF(O917="🐕 Dog",3,IF(O917="🐵 Monkey",5,IF(O917="🐈 Cat",4,IF(O917="🐇 Rabbit",6,IF(O917="🕊 Pigeon",7,IF(O917="🐹 Guinea Pig",8,IF(O917="🐔 Chicken",9,IF(O917="🐸 Frog",10,IF(O917="🍼 Mammal",10,0)))))))))))</f>
        <v>6</v>
      </c>
      <c r="G917" s="39" t="s">
        <v>53</v>
      </c>
      <c r="H917" s="39" t="s">
        <v>17</v>
      </c>
      <c r="I917" s="14" t="str">
        <f aca="false">IF(H917="IC",-0.3,"")</f>
        <v/>
      </c>
      <c r="J917" s="14" t="str">
        <f aca="false">IF(H917="IV",-0.2,"")</f>
        <v/>
      </c>
      <c r="K917" s="14" t="str">
        <f aca="false">IF(H917="IP",-0.1,"")</f>
        <v/>
      </c>
      <c r="L917" s="14" t="n">
        <f aca="false">IF(H917="IM",0.1,"")</f>
        <v>0.1</v>
      </c>
      <c r="M917" s="14" t="str">
        <f aca="false">IF(H917="SC",0.2,"")</f>
        <v/>
      </c>
      <c r="N917" s="15" t="str">
        <f aca="false">IF(H917="???",0.2,"")</f>
        <v/>
      </c>
      <c r="O917" s="40" t="s">
        <v>24</v>
      </c>
      <c r="P917" s="17" t="str">
        <f aca="false">IF(SUM(Q917:AI917)&gt;0,"",IF(SUM(Q917:AI917)=0,IF(O917&gt;0,1,"")))</f>
        <v/>
      </c>
      <c r="Q917" s="16" t="str">
        <f aca="false">IF(O917="🐭 Mouse",2,"")</f>
        <v/>
      </c>
      <c r="R917" s="16" t="str">
        <f aca="false">IF(O917="🕊 Pigeon",7,"")</f>
        <v/>
      </c>
      <c r="S917" s="16" t="n">
        <f aca="false">IF(O917="🐇 Rabbit",6,"")</f>
        <v>6</v>
      </c>
      <c r="T917" s="16" t="str">
        <f aca="false">IF(O917="🍼 Mammal",16,"")</f>
        <v/>
      </c>
      <c r="U917" s="16" t="str">
        <f aca="false">IF(O917="🐀 Rat",1,"")</f>
        <v/>
      </c>
      <c r="V917" s="16" t="str">
        <f aca="false">IF(O917="🐕 Dog",3,"")</f>
        <v/>
      </c>
      <c r="W917" s="16" t="str">
        <f aca="false">IF(O917="🐹 Guinea Pig",8,"")</f>
        <v/>
      </c>
      <c r="X917" s="16" t="str">
        <f aca="false">IF(O917="🐔 Chicken",9,"")</f>
        <v/>
      </c>
      <c r="Y917" s="16" t="str">
        <f aca="false">IF(O917="🐵 Monkey",5,"")</f>
        <v/>
      </c>
      <c r="Z917" s="16" t="str">
        <f aca="false">IF(O917="🐸 Frog",10,"")</f>
        <v/>
      </c>
      <c r="AA917" s="16" t="str">
        <f aca="false">IF(O917="🐈 Cat",4,"")</f>
        <v/>
      </c>
      <c r="AB917" s="16" t="str">
        <f aca="false">IF(O917="Gecko",15,"")</f>
        <v/>
      </c>
      <c r="AC917" s="16" t="str">
        <f aca="false">IF(O917="Skink",14,"")</f>
        <v/>
      </c>
      <c r="AD917" s="16" t="str">
        <f aca="false">IF(O917="🐄 Cattle",17,"")</f>
        <v/>
      </c>
      <c r="AE917" s="16" t="str">
        <f aca="false">IF(O917="🐷 Pig",19,"")</f>
        <v/>
      </c>
      <c r="AF917" s="16" t="str">
        <f aca="false">IF(O917="Squirrel",11,"")</f>
        <v/>
      </c>
      <c r="AG917" s="16" t="str">
        <f aca="false">IF(O917="🐝 Honey Bee",20,"")</f>
        <v/>
      </c>
      <c r="AH917" s="16" t="str">
        <f aca="false">IF(O917="🦆 Duck",12,"")</f>
        <v/>
      </c>
      <c r="AI917" s="16" t="str">
        <f aca="false">IF(O917="🐦 Bird",13,"")</f>
        <v/>
      </c>
      <c r="AJ917" s="41" t="s">
        <v>936</v>
      </c>
      <c r="AK917" s="40" t="s">
        <v>934</v>
      </c>
      <c r="AL917" s="42" t="s">
        <v>50</v>
      </c>
      <c r="AM917" s="40" t="s">
        <v>51</v>
      </c>
      <c r="AN917" s="40"/>
    </row>
    <row r="918" customFormat="false" ht="30" hidden="false" customHeight="true" outlineLevel="0" collapsed="false">
      <c r="A918" s="38" t="s">
        <v>931</v>
      </c>
      <c r="B918" s="38" t="n">
        <v>91</v>
      </c>
      <c r="C918" s="32" t="n">
        <f aca="false">B918+IF(H918="IV",-0.2,IF(H918="IP",-0.1,IF(H918="IM",0.1,IF(H918="SC",0.2,IF(H918="IC (cerebral)",-0.3,0)))))</f>
        <v>90.8</v>
      </c>
      <c r="D918" s="33" t="n">
        <f aca="false">VALUE(MID(AJ918,1,FIND(" ",AJ918)))</f>
        <v>1</v>
      </c>
      <c r="E918" s="34" t="n">
        <f aca="false">IF(G918="LD50 (median)",1,IF(G918="LDLo (lowest)",0,IF(G918="LD",-1,"")))</f>
        <v>0</v>
      </c>
      <c r="F918" s="34" t="n">
        <f aca="false">IF(O918="🐀 Rat",1,IF(O918="🐭 Mouse",2,IF(O918="🐕 Dog",3,IF(O918="🐵 Monkey",5,IF(O918="🐈 Cat",4,IF(O918="🐇 Rabbit",6,IF(O918="🕊 Pigeon",7,IF(O918="🐹 Guinea Pig",8,IF(O918="🐔 Chicken",9,IF(O918="🐸 Frog",10,IF(O918="🍼 Mammal",10,0)))))))))))</f>
        <v>8</v>
      </c>
      <c r="G918" s="39" t="s">
        <v>53</v>
      </c>
      <c r="H918" s="39" t="s">
        <v>15</v>
      </c>
      <c r="I918" s="14" t="str">
        <f aca="false">IF(H918="IC",-0.3,"")</f>
        <v/>
      </c>
      <c r="J918" s="14" t="n">
        <f aca="false">IF(H918="IV",-0.2,"")</f>
        <v>-0.2</v>
      </c>
      <c r="K918" s="14" t="str">
        <f aca="false">IF(H918="IP",-0.1,"")</f>
        <v/>
      </c>
      <c r="L918" s="14" t="str">
        <f aca="false">IF(H918="IM",0.1,"")</f>
        <v/>
      </c>
      <c r="M918" s="14" t="str">
        <f aca="false">IF(H918="SC",0.2,"")</f>
        <v/>
      </c>
      <c r="N918" s="15" t="str">
        <f aca="false">IF(H918="???",0.2,"")</f>
        <v/>
      </c>
      <c r="O918" s="40" t="s">
        <v>28</v>
      </c>
      <c r="P918" s="17" t="str">
        <f aca="false">IF(SUM(Q918:AI918)&gt;0,"",IF(SUM(Q918:AI918)=0,IF(O918&gt;0,1,"")))</f>
        <v/>
      </c>
      <c r="Q918" s="16" t="str">
        <f aca="false">IF(O918="🐭 Mouse",2,"")</f>
        <v/>
      </c>
      <c r="R918" s="16" t="str">
        <f aca="false">IF(O918="🕊 Pigeon",7,"")</f>
        <v/>
      </c>
      <c r="S918" s="16" t="str">
        <f aca="false">IF(O918="🐇 Rabbit",6,"")</f>
        <v/>
      </c>
      <c r="T918" s="16" t="str">
        <f aca="false">IF(O918="🍼 Mammal",16,"")</f>
        <v/>
      </c>
      <c r="U918" s="16" t="str">
        <f aca="false">IF(O918="🐀 Rat",1,"")</f>
        <v/>
      </c>
      <c r="V918" s="16" t="str">
        <f aca="false">IF(O918="🐕 Dog",3,"")</f>
        <v/>
      </c>
      <c r="W918" s="16" t="n">
        <f aca="false">IF(O918="🐹 Guinea Pig",8,"")</f>
        <v>8</v>
      </c>
      <c r="X918" s="16" t="str">
        <f aca="false">IF(O918="🐔 Chicken",9,"")</f>
        <v/>
      </c>
      <c r="Y918" s="16" t="str">
        <f aca="false">IF(O918="🐵 Monkey",5,"")</f>
        <v/>
      </c>
      <c r="Z918" s="16" t="str">
        <f aca="false">IF(O918="🐸 Frog",10,"")</f>
        <v/>
      </c>
      <c r="AA918" s="16" t="str">
        <f aca="false">IF(O918="🐈 Cat",4,"")</f>
        <v/>
      </c>
      <c r="AB918" s="16" t="str">
        <f aca="false">IF(O918="Gecko",15,"")</f>
        <v/>
      </c>
      <c r="AC918" s="16" t="str">
        <f aca="false">IF(O918="Skink",14,"")</f>
        <v/>
      </c>
      <c r="AD918" s="16" t="str">
        <f aca="false">IF(O918="🐄 Cattle",17,"")</f>
        <v/>
      </c>
      <c r="AE918" s="16" t="str">
        <f aca="false">IF(O918="🐷 Pig",19,"")</f>
        <v/>
      </c>
      <c r="AF918" s="16" t="str">
        <f aca="false">IF(O918="Squirrel",11,"")</f>
        <v/>
      </c>
      <c r="AG918" s="16" t="str">
        <f aca="false">IF(O918="🐝 Honey Bee",20,"")</f>
        <v/>
      </c>
      <c r="AH918" s="16" t="str">
        <f aca="false">IF(O918="🦆 Duck",12,"")</f>
        <v/>
      </c>
      <c r="AI918" s="16" t="str">
        <f aca="false">IF(O918="🐦 Bird",13,"")</f>
        <v/>
      </c>
      <c r="AJ918" s="41" t="s">
        <v>129</v>
      </c>
      <c r="AK918" s="40" t="s">
        <v>289</v>
      </c>
      <c r="AL918" s="42" t="s">
        <v>50</v>
      </c>
      <c r="AM918" s="40" t="s">
        <v>51</v>
      </c>
      <c r="AN918" s="40"/>
    </row>
    <row r="919" customFormat="false" ht="30" hidden="false" customHeight="true" outlineLevel="0" collapsed="false">
      <c r="A919" s="38" t="s">
        <v>931</v>
      </c>
      <c r="B919" s="38" t="n">
        <v>91</v>
      </c>
      <c r="C919" s="32" t="n">
        <f aca="false">B919+IF(H919="IV",-0.2,IF(H919="IP",-0.1,IF(H919="IM",0.1,IF(H919="SC",0.2,IF(H919="IC (cerebral)",-0.3,0)))))</f>
        <v>90.8</v>
      </c>
      <c r="D919" s="33" t="n">
        <f aca="false">VALUE(MID(AJ919,1,FIND(" ",AJ919)))</f>
        <v>1.333</v>
      </c>
      <c r="E919" s="34" t="n">
        <f aca="false">IF(G919="LD50 (median)",1,IF(G919="LDLo (lowest)",0,IF(G919="LD",-1,"")))</f>
        <v>1</v>
      </c>
      <c r="F919" s="34" t="n">
        <f aca="false">IF(O919="🐀 Rat",1,IF(O919="🐭 Mouse",2,IF(O919="🐕 Dog",3,IF(O919="🐵 Monkey",5,IF(O919="🐈 Cat",4,IF(O919="🐇 Rabbit",6,IF(O919="🕊 Pigeon",7,IF(O919="🐹 Guinea Pig",8,IF(O919="🐔 Chicken",9,IF(O919="🐸 Frog",10,IF(O919="🍼 Mammal",10,0)))))))))))</f>
        <v>2</v>
      </c>
      <c r="G919" s="39" t="s">
        <v>47</v>
      </c>
      <c r="H919" s="39" t="s">
        <v>15</v>
      </c>
      <c r="I919" s="14" t="str">
        <f aca="false">IF(H919="IC",-0.3,"")</f>
        <v/>
      </c>
      <c r="J919" s="14" t="n">
        <f aca="false">IF(H919="IV",-0.2,"")</f>
        <v>-0.2</v>
      </c>
      <c r="K919" s="14" t="str">
        <f aca="false">IF(H919="IP",-0.1,"")</f>
        <v/>
      </c>
      <c r="L919" s="14" t="str">
        <f aca="false">IF(H919="IM",0.1,"")</f>
        <v/>
      </c>
      <c r="M919" s="14" t="str">
        <f aca="false">IF(H919="SC",0.2,"")</f>
        <v/>
      </c>
      <c r="N919" s="15" t="str">
        <f aca="false">IF(H919="???",0.2,"")</f>
        <v/>
      </c>
      <c r="O919" s="40" t="s">
        <v>22</v>
      </c>
      <c r="P919" s="17" t="str">
        <f aca="false">IF(SUM(Q919:AI919)&gt;0,"",IF(SUM(Q919:AI919)=0,IF(O919&gt;0,1,"")))</f>
        <v/>
      </c>
      <c r="Q919" s="16" t="n">
        <f aca="false">IF(O919="🐭 Mouse",2,"")</f>
        <v>2</v>
      </c>
      <c r="R919" s="16" t="str">
        <f aca="false">IF(O919="🕊 Pigeon",7,"")</f>
        <v/>
      </c>
      <c r="S919" s="16" t="str">
        <f aca="false">IF(O919="🐇 Rabbit",6,"")</f>
        <v/>
      </c>
      <c r="T919" s="16" t="str">
        <f aca="false">IF(O919="🍼 Mammal",16,"")</f>
        <v/>
      </c>
      <c r="U919" s="16" t="str">
        <f aca="false">IF(O919="🐀 Rat",1,"")</f>
        <v/>
      </c>
      <c r="V919" s="16" t="str">
        <f aca="false">IF(O919="🐕 Dog",3,"")</f>
        <v/>
      </c>
      <c r="W919" s="16" t="str">
        <f aca="false">IF(O919="🐹 Guinea Pig",8,"")</f>
        <v/>
      </c>
      <c r="X919" s="16" t="str">
        <f aca="false">IF(O919="🐔 Chicken",9,"")</f>
        <v/>
      </c>
      <c r="Y919" s="16" t="str">
        <f aca="false">IF(O919="🐵 Monkey",5,"")</f>
        <v/>
      </c>
      <c r="Z919" s="16" t="str">
        <f aca="false">IF(O919="🐸 Frog",10,"")</f>
        <v/>
      </c>
      <c r="AA919" s="16" t="str">
        <f aca="false">IF(O919="🐈 Cat",4,"")</f>
        <v/>
      </c>
      <c r="AB919" s="16" t="str">
        <f aca="false">IF(O919="Gecko",15,"")</f>
        <v/>
      </c>
      <c r="AC919" s="16" t="str">
        <f aca="false">IF(O919="Skink",14,"")</f>
        <v/>
      </c>
      <c r="AD919" s="16" t="str">
        <f aca="false">IF(O919="🐄 Cattle",17,"")</f>
        <v/>
      </c>
      <c r="AE919" s="16" t="str">
        <f aca="false">IF(O919="🐷 Pig",19,"")</f>
        <v/>
      </c>
      <c r="AF919" s="16" t="str">
        <f aca="false">IF(O919="Squirrel",11,"")</f>
        <v/>
      </c>
      <c r="AG919" s="16" t="str">
        <f aca="false">IF(O919="🐝 Honey Bee",20,"")</f>
        <v/>
      </c>
      <c r="AH919" s="16" t="str">
        <f aca="false">IF(O919="🦆 Duck",12,"")</f>
        <v/>
      </c>
      <c r="AI919" s="16" t="str">
        <f aca="false">IF(O919="🐦 Bird",13,"")</f>
        <v/>
      </c>
      <c r="AJ919" s="41" t="s">
        <v>937</v>
      </c>
      <c r="AK919" s="40" t="s">
        <v>168</v>
      </c>
      <c r="AL919" s="42" t="s">
        <v>50</v>
      </c>
      <c r="AM919" s="40" t="s">
        <v>51</v>
      </c>
      <c r="AN919" s="40"/>
    </row>
    <row r="920" customFormat="false" ht="45" hidden="false" customHeight="true" outlineLevel="0" collapsed="false">
      <c r="A920" s="38" t="s">
        <v>931</v>
      </c>
      <c r="B920" s="38" t="n">
        <v>91</v>
      </c>
      <c r="C920" s="32" t="n">
        <f aca="false">B920+IF(H920="IV",-0.2,IF(H920="IP",-0.1,IF(H920="IM",0.1,IF(H920="SC",0.2,IF(H920="IC (cerebral)",-0.3,0)))))</f>
        <v>91.1</v>
      </c>
      <c r="D920" s="33" t="n">
        <f aca="false">VALUE(MID(AJ920,1,FIND(" ",AJ920)))</f>
        <v>1.4</v>
      </c>
      <c r="E920" s="34" t="n">
        <f aca="false">IF(G920="LD50 (median)",1,IF(G920="LDLo (lowest)",0,IF(G920="LD",-1,"")))</f>
        <v>0</v>
      </c>
      <c r="F920" s="34" t="n">
        <f aca="false">IF(O920="🐀 Rat",1,IF(O920="🐭 Mouse",2,IF(O920="🐕 Dog",3,IF(O920="🐵 Monkey",5,IF(O920="🐈 Cat",4,IF(O920="🐇 Rabbit",6,IF(O920="🕊 Pigeon",7,IF(O920="🐹 Guinea Pig",8,IF(O920="🐔 Chicken",9,IF(O920="🐸 Frog",10,IF(O920="🍼 Mammal",10,0)))))))))))</f>
        <v>7</v>
      </c>
      <c r="G920" s="39" t="s">
        <v>53</v>
      </c>
      <c r="H920" s="39" t="s">
        <v>17</v>
      </c>
      <c r="I920" s="14" t="str">
        <f aca="false">IF(H920="IC",-0.3,"")</f>
        <v/>
      </c>
      <c r="J920" s="14" t="str">
        <f aca="false">IF(H920="IV",-0.2,"")</f>
        <v/>
      </c>
      <c r="K920" s="14" t="str">
        <f aca="false">IF(H920="IP",-0.1,"")</f>
        <v/>
      </c>
      <c r="L920" s="14" t="n">
        <f aca="false">IF(H920="IM",0.1,"")</f>
        <v>0.1</v>
      </c>
      <c r="M920" s="14" t="str">
        <f aca="false">IF(H920="SC",0.2,"")</f>
        <v/>
      </c>
      <c r="N920" s="15" t="str">
        <f aca="false">IF(H920="???",0.2,"")</f>
        <v/>
      </c>
      <c r="O920" s="40" t="s">
        <v>23</v>
      </c>
      <c r="P920" s="17" t="str">
        <f aca="false">IF(SUM(Q920:AI920)&gt;0,"",IF(SUM(Q920:AI920)=0,IF(O920&gt;0,1,"")))</f>
        <v/>
      </c>
      <c r="Q920" s="16" t="str">
        <f aca="false">IF(O920="🐭 Mouse",2,"")</f>
        <v/>
      </c>
      <c r="R920" s="16" t="n">
        <f aca="false">IF(O920="🕊 Pigeon",7,"")</f>
        <v>7</v>
      </c>
      <c r="S920" s="16" t="str">
        <f aca="false">IF(O920="🐇 Rabbit",6,"")</f>
        <v/>
      </c>
      <c r="T920" s="16" t="str">
        <f aca="false">IF(O920="🍼 Mammal",16,"")</f>
        <v/>
      </c>
      <c r="U920" s="16" t="str">
        <f aca="false">IF(O920="🐀 Rat",1,"")</f>
        <v/>
      </c>
      <c r="V920" s="16" t="str">
        <f aca="false">IF(O920="🐕 Dog",3,"")</f>
        <v/>
      </c>
      <c r="W920" s="16" t="str">
        <f aca="false">IF(O920="🐹 Guinea Pig",8,"")</f>
        <v/>
      </c>
      <c r="X920" s="16" t="str">
        <f aca="false">IF(O920="🐔 Chicken",9,"")</f>
        <v/>
      </c>
      <c r="Y920" s="16" t="str">
        <f aca="false">IF(O920="🐵 Monkey",5,"")</f>
        <v/>
      </c>
      <c r="Z920" s="16" t="str">
        <f aca="false">IF(O920="🐸 Frog",10,"")</f>
        <v/>
      </c>
      <c r="AA920" s="16" t="str">
        <f aca="false">IF(O920="🐈 Cat",4,"")</f>
        <v/>
      </c>
      <c r="AB920" s="16" t="str">
        <f aca="false">IF(O920="Gecko",15,"")</f>
        <v/>
      </c>
      <c r="AC920" s="16" t="str">
        <f aca="false">IF(O920="Skink",14,"")</f>
        <v/>
      </c>
      <c r="AD920" s="16" t="str">
        <f aca="false">IF(O920="🐄 Cattle",17,"")</f>
        <v/>
      </c>
      <c r="AE920" s="16" t="str">
        <f aca="false">IF(O920="🐷 Pig",19,"")</f>
        <v/>
      </c>
      <c r="AF920" s="16" t="str">
        <f aca="false">IF(O920="Squirrel",11,"")</f>
        <v/>
      </c>
      <c r="AG920" s="16" t="str">
        <f aca="false">IF(O920="🐝 Honey Bee",20,"")</f>
        <v/>
      </c>
      <c r="AH920" s="16" t="str">
        <f aca="false">IF(O920="🦆 Duck",12,"")</f>
        <v/>
      </c>
      <c r="AI920" s="16" t="str">
        <f aca="false">IF(O920="🐦 Bird",13,"")</f>
        <v/>
      </c>
      <c r="AJ920" s="41" t="s">
        <v>110</v>
      </c>
      <c r="AK920" s="40" t="s">
        <v>934</v>
      </c>
      <c r="AL920" s="42" t="s">
        <v>50</v>
      </c>
      <c r="AM920" s="40" t="s">
        <v>51</v>
      </c>
      <c r="AN920" s="40"/>
    </row>
    <row r="921" customFormat="false" ht="30" hidden="false" customHeight="true" outlineLevel="0" collapsed="false">
      <c r="A921" s="38" t="s">
        <v>931</v>
      </c>
      <c r="B921" s="38" t="n">
        <v>91</v>
      </c>
      <c r="C921" s="32" t="n">
        <f aca="false">B921+IF(H921="IV",-0.2,IF(H921="IP",-0.1,IF(H921="IM",0.1,IF(H921="SC",0.2,IF(H921="IC (cerebral)",-0.3,0)))))</f>
        <v>91.1</v>
      </c>
      <c r="D921" s="33" t="n">
        <f aca="false">VALUE(MID(AJ921,1,FIND(" ",AJ921)))</f>
        <v>1.4</v>
      </c>
      <c r="E921" s="34" t="n">
        <f aca="false">IF(G921="LD50 (median)",1,IF(G921="LDLo (lowest)",0,IF(G921="LD",-1,"")))</f>
        <v>0</v>
      </c>
      <c r="F921" s="34" t="n">
        <f aca="false">IF(O921="🐀 Rat",1,IF(O921="🐭 Mouse",2,IF(O921="🐕 Dog",3,IF(O921="🐵 Monkey",5,IF(O921="🐈 Cat",4,IF(O921="🐇 Rabbit",6,IF(O921="🕊 Pigeon",7,IF(O921="🐹 Guinea Pig",8,IF(O921="🐔 Chicken",9,IF(O921="🐸 Frog",10,IF(O921="🍼 Mammal",10,0)))))))))))</f>
        <v>9</v>
      </c>
      <c r="G921" s="39" t="s">
        <v>53</v>
      </c>
      <c r="H921" s="39" t="s">
        <v>17</v>
      </c>
      <c r="I921" s="14" t="str">
        <f aca="false">IF(H921="IC",-0.3,"")</f>
        <v/>
      </c>
      <c r="J921" s="14" t="str">
        <f aca="false">IF(H921="IV",-0.2,"")</f>
        <v/>
      </c>
      <c r="K921" s="14" t="str">
        <f aca="false">IF(H921="IP",-0.1,"")</f>
        <v/>
      </c>
      <c r="L921" s="14" t="n">
        <f aca="false">IF(H921="IM",0.1,"")</f>
        <v>0.1</v>
      </c>
      <c r="M921" s="14" t="str">
        <f aca="false">IF(H921="SC",0.2,"")</f>
        <v/>
      </c>
      <c r="N921" s="15" t="str">
        <f aca="false">IF(H921="???",0.2,"")</f>
        <v/>
      </c>
      <c r="O921" s="40" t="s">
        <v>29</v>
      </c>
      <c r="P921" s="17" t="str">
        <f aca="false">IF(SUM(Q921:AI921)&gt;0,"",IF(SUM(Q921:AI921)=0,IF(O921&gt;0,1,"")))</f>
        <v/>
      </c>
      <c r="Q921" s="16" t="str">
        <f aca="false">IF(O921="🐭 Mouse",2,"")</f>
        <v/>
      </c>
      <c r="R921" s="16" t="str">
        <f aca="false">IF(O921="🕊 Pigeon",7,"")</f>
        <v/>
      </c>
      <c r="S921" s="16" t="str">
        <f aca="false">IF(O921="🐇 Rabbit",6,"")</f>
        <v/>
      </c>
      <c r="T921" s="16" t="str">
        <f aca="false">IF(O921="🍼 Mammal",16,"")</f>
        <v/>
      </c>
      <c r="U921" s="16" t="str">
        <f aca="false">IF(O921="🐀 Rat",1,"")</f>
        <v/>
      </c>
      <c r="V921" s="16" t="str">
        <f aca="false">IF(O921="🐕 Dog",3,"")</f>
        <v/>
      </c>
      <c r="W921" s="16" t="str">
        <f aca="false">IF(O921="🐹 Guinea Pig",8,"")</f>
        <v/>
      </c>
      <c r="X921" s="16" t="n">
        <f aca="false">IF(O921="🐔 Chicken",9,"")</f>
        <v>9</v>
      </c>
      <c r="Y921" s="16" t="str">
        <f aca="false">IF(O921="🐵 Monkey",5,"")</f>
        <v/>
      </c>
      <c r="Z921" s="16" t="str">
        <f aca="false">IF(O921="🐸 Frog",10,"")</f>
        <v/>
      </c>
      <c r="AA921" s="16" t="str">
        <f aca="false">IF(O921="🐈 Cat",4,"")</f>
        <v/>
      </c>
      <c r="AB921" s="16" t="str">
        <f aca="false">IF(O921="Gecko",15,"")</f>
        <v/>
      </c>
      <c r="AC921" s="16" t="str">
        <f aca="false">IF(O921="Skink",14,"")</f>
        <v/>
      </c>
      <c r="AD921" s="16" t="str">
        <f aca="false">IF(O921="🐄 Cattle",17,"")</f>
        <v/>
      </c>
      <c r="AE921" s="16" t="str">
        <f aca="false">IF(O921="🐷 Pig",19,"")</f>
        <v/>
      </c>
      <c r="AF921" s="16" t="str">
        <f aca="false">IF(O921="Squirrel",11,"")</f>
        <v/>
      </c>
      <c r="AG921" s="16" t="str">
        <f aca="false">IF(O921="🐝 Honey Bee",20,"")</f>
        <v/>
      </c>
      <c r="AH921" s="16" t="str">
        <f aca="false">IF(O921="🦆 Duck",12,"")</f>
        <v/>
      </c>
      <c r="AI921" s="16" t="str">
        <f aca="false">IF(O921="🐦 Bird",13,"")</f>
        <v/>
      </c>
      <c r="AJ921" s="41" t="s">
        <v>110</v>
      </c>
      <c r="AK921" s="40" t="s">
        <v>934</v>
      </c>
      <c r="AL921" s="42" t="s">
        <v>50</v>
      </c>
      <c r="AM921" s="40" t="s">
        <v>51</v>
      </c>
      <c r="AN921" s="40"/>
    </row>
    <row r="922" customFormat="false" ht="45" hidden="false" customHeight="true" outlineLevel="0" collapsed="false">
      <c r="A922" s="38" t="s">
        <v>931</v>
      </c>
      <c r="B922" s="38" t="n">
        <v>91</v>
      </c>
      <c r="C922" s="32" t="n">
        <f aca="false">B922+IF(H922="IV",-0.2,IF(H922="IP",-0.1,IF(H922="IM",0.1,IF(H922="SC",0.2,IF(H922="IC (cerebral)",-0.3,0)))))</f>
        <v>90.9</v>
      </c>
      <c r="D922" s="33" t="n">
        <f aca="false">VALUE(MID(AJ922,1,FIND(" ",AJ922)))</f>
        <v>1.67</v>
      </c>
      <c r="E922" s="34" t="n">
        <f aca="false">IF(G922="LD50 (median)",1,IF(G922="LDLo (lowest)",0,IF(G922="LD",-1,"")))</f>
        <v>1</v>
      </c>
      <c r="F922" s="34" t="n">
        <f aca="false">IF(O922="🐀 Rat",1,IF(O922="🐭 Mouse",2,IF(O922="🐕 Dog",3,IF(O922="🐵 Monkey",5,IF(O922="🐈 Cat",4,IF(O922="🐇 Rabbit",6,IF(O922="🕊 Pigeon",7,IF(O922="🐹 Guinea Pig",8,IF(O922="🐔 Chicken",9,IF(O922="🐸 Frog",10,IF(O922="🍼 Mammal",10,0)))))))))))</f>
        <v>2</v>
      </c>
      <c r="G922" s="39" t="s">
        <v>47</v>
      </c>
      <c r="H922" s="39" t="s">
        <v>16</v>
      </c>
      <c r="I922" s="14" t="str">
        <f aca="false">IF(H922="IC",-0.3,"")</f>
        <v/>
      </c>
      <c r="J922" s="14" t="str">
        <f aca="false">IF(H922="IV",-0.2,"")</f>
        <v/>
      </c>
      <c r="K922" s="14" t="n">
        <f aca="false">IF(H922="IP",-0.1,"")</f>
        <v>-0.1</v>
      </c>
      <c r="L922" s="14" t="str">
        <f aca="false">IF(H922="IM",0.1,"")</f>
        <v/>
      </c>
      <c r="M922" s="14" t="str">
        <f aca="false">IF(H922="SC",0.2,"")</f>
        <v/>
      </c>
      <c r="N922" s="15" t="str">
        <f aca="false">IF(H922="???",0.2,"")</f>
        <v/>
      </c>
      <c r="O922" s="40" t="s">
        <v>22</v>
      </c>
      <c r="P922" s="17" t="str">
        <f aca="false">IF(SUM(Q922:AI922)&gt;0,"",IF(SUM(Q922:AI922)=0,IF(O922&gt;0,1,"")))</f>
        <v/>
      </c>
      <c r="Q922" s="16" t="n">
        <f aca="false">IF(O922="🐭 Mouse",2,"")</f>
        <v>2</v>
      </c>
      <c r="R922" s="16" t="str">
        <f aca="false">IF(O922="🕊 Pigeon",7,"")</f>
        <v/>
      </c>
      <c r="S922" s="16" t="str">
        <f aca="false">IF(O922="🐇 Rabbit",6,"")</f>
        <v/>
      </c>
      <c r="T922" s="16" t="str">
        <f aca="false">IF(O922="🍼 Mammal",16,"")</f>
        <v/>
      </c>
      <c r="U922" s="16" t="str">
        <f aca="false">IF(O922="🐀 Rat",1,"")</f>
        <v/>
      </c>
      <c r="V922" s="16" t="str">
        <f aca="false">IF(O922="🐕 Dog",3,"")</f>
        <v/>
      </c>
      <c r="W922" s="16" t="str">
        <f aca="false">IF(O922="🐹 Guinea Pig",8,"")</f>
        <v/>
      </c>
      <c r="X922" s="16" t="str">
        <f aca="false">IF(O922="🐔 Chicken",9,"")</f>
        <v/>
      </c>
      <c r="Y922" s="16" t="str">
        <f aca="false">IF(O922="🐵 Monkey",5,"")</f>
        <v/>
      </c>
      <c r="Z922" s="16" t="str">
        <f aca="false">IF(O922="🐸 Frog",10,"")</f>
        <v/>
      </c>
      <c r="AA922" s="16" t="str">
        <f aca="false">IF(O922="🐈 Cat",4,"")</f>
        <v/>
      </c>
      <c r="AB922" s="16" t="str">
        <f aca="false">IF(O922="Gecko",15,"")</f>
        <v/>
      </c>
      <c r="AC922" s="16" t="str">
        <f aca="false">IF(O922="Skink",14,"")</f>
        <v/>
      </c>
      <c r="AD922" s="16" t="str">
        <f aca="false">IF(O922="🐄 Cattle",17,"")</f>
        <v/>
      </c>
      <c r="AE922" s="16" t="str">
        <f aca="false">IF(O922="🐷 Pig",19,"")</f>
        <v/>
      </c>
      <c r="AF922" s="16" t="str">
        <f aca="false">IF(O922="Squirrel",11,"")</f>
        <v/>
      </c>
      <c r="AG922" s="16" t="str">
        <f aca="false">IF(O922="🐝 Honey Bee",20,"")</f>
        <v/>
      </c>
      <c r="AH922" s="16" t="str">
        <f aca="false">IF(O922="🦆 Duck",12,"")</f>
        <v/>
      </c>
      <c r="AI922" s="16" t="str">
        <f aca="false">IF(O922="🐦 Bird",13,"")</f>
        <v/>
      </c>
      <c r="AJ922" s="41" t="s">
        <v>938</v>
      </c>
      <c r="AK922" s="40" t="s">
        <v>260</v>
      </c>
      <c r="AL922" s="42" t="s">
        <v>50</v>
      </c>
      <c r="AM922" s="40" t="s">
        <v>51</v>
      </c>
      <c r="AN922" s="40"/>
    </row>
    <row r="923" customFormat="false" ht="30" hidden="false" customHeight="true" outlineLevel="0" collapsed="false">
      <c r="A923" s="38" t="s">
        <v>931</v>
      </c>
      <c r="B923" s="38" t="n">
        <v>91</v>
      </c>
      <c r="C923" s="32" t="n">
        <f aca="false">B923+IF(H923="IV",-0.2,IF(H923="IP",-0.1,IF(H923="IM",0.1,IF(H923="SC",0.2,IF(H923="IC (cerebral)",-0.3,0)))))</f>
        <v>90.8</v>
      </c>
      <c r="D923" s="33" t="n">
        <f aca="false">VALUE(MID(AJ923,1,FIND(" ",AJ923)))</f>
        <v>1.68</v>
      </c>
      <c r="E923" s="34" t="n">
        <f aca="false">IF(G923="LD50 (median)",1,IF(G923="LDLo (lowest)",0,IF(G923="LD",-1,"")))</f>
        <v>1</v>
      </c>
      <c r="F923" s="34" t="n">
        <f aca="false">IF(O923="🐀 Rat",1,IF(O923="🐭 Mouse",2,IF(O923="🐕 Dog",3,IF(O923="🐵 Monkey",5,IF(O923="🐈 Cat",4,IF(O923="🐇 Rabbit",6,IF(O923="🕊 Pigeon",7,IF(O923="🐹 Guinea Pig",8,IF(O923="🐔 Chicken",9,IF(O923="🐸 Frog",10,IF(O923="🍼 Mammal",10,0)))))))))))</f>
        <v>10</v>
      </c>
      <c r="G923" s="39" t="s">
        <v>47</v>
      </c>
      <c r="H923" s="39" t="s">
        <v>15</v>
      </c>
      <c r="I923" s="14" t="str">
        <f aca="false">IF(H923="IC",-0.3,"")</f>
        <v/>
      </c>
      <c r="J923" s="14" t="n">
        <f aca="false">IF(H923="IV",-0.2,"")</f>
        <v>-0.2</v>
      </c>
      <c r="K923" s="14" t="str">
        <f aca="false">IF(H923="IP",-0.1,"")</f>
        <v/>
      </c>
      <c r="L923" s="14" t="str">
        <f aca="false">IF(H923="IM",0.1,"")</f>
        <v/>
      </c>
      <c r="M923" s="14" t="str">
        <f aca="false">IF(H923="SC",0.2,"")</f>
        <v/>
      </c>
      <c r="N923" s="15" t="str">
        <f aca="false">IF(H923="???",0.2,"")</f>
        <v/>
      </c>
      <c r="O923" s="40" t="s">
        <v>25</v>
      </c>
      <c r="P923" s="17" t="str">
        <f aca="false">IF(SUM(Q923:AI923)&gt;0,"",IF(SUM(Q923:AI923)=0,IF(O923&gt;0,1,"")))</f>
        <v/>
      </c>
      <c r="Q923" s="16" t="str">
        <f aca="false">IF(O923="🐭 Mouse",2,"")</f>
        <v/>
      </c>
      <c r="R923" s="16" t="str">
        <f aca="false">IF(O923="🕊 Pigeon",7,"")</f>
        <v/>
      </c>
      <c r="S923" s="16" t="str">
        <f aca="false">IF(O923="🐇 Rabbit",6,"")</f>
        <v/>
      </c>
      <c r="T923" s="16" t="n">
        <f aca="false">IF(O923="🍼 Mammal",16,"")</f>
        <v>16</v>
      </c>
      <c r="U923" s="16" t="str">
        <f aca="false">IF(O923="🐀 Rat",1,"")</f>
        <v/>
      </c>
      <c r="V923" s="16" t="str">
        <f aca="false">IF(O923="🐕 Dog",3,"")</f>
        <v/>
      </c>
      <c r="W923" s="16" t="str">
        <f aca="false">IF(O923="🐹 Guinea Pig",8,"")</f>
        <v/>
      </c>
      <c r="X923" s="16" t="str">
        <f aca="false">IF(O923="🐔 Chicken",9,"")</f>
        <v/>
      </c>
      <c r="Y923" s="16" t="str">
        <f aca="false">IF(O923="🐵 Monkey",5,"")</f>
        <v/>
      </c>
      <c r="Z923" s="16" t="str">
        <f aca="false">IF(O923="🐸 Frog",10,"")</f>
        <v/>
      </c>
      <c r="AA923" s="16" t="str">
        <f aca="false">IF(O923="🐈 Cat",4,"")</f>
        <v/>
      </c>
      <c r="AB923" s="16" t="str">
        <f aca="false">IF(O923="Gecko",15,"")</f>
        <v/>
      </c>
      <c r="AC923" s="16" t="str">
        <f aca="false">IF(O923="Skink",14,"")</f>
        <v/>
      </c>
      <c r="AD923" s="16" t="str">
        <f aca="false">IF(O923="🐄 Cattle",17,"")</f>
        <v/>
      </c>
      <c r="AE923" s="16" t="str">
        <f aca="false">IF(O923="🐷 Pig",19,"")</f>
        <v/>
      </c>
      <c r="AF923" s="16" t="str">
        <f aca="false">IF(O923="Squirrel",11,"")</f>
        <v/>
      </c>
      <c r="AG923" s="16" t="str">
        <f aca="false">IF(O923="🐝 Honey Bee",20,"")</f>
        <v/>
      </c>
      <c r="AH923" s="16" t="str">
        <f aca="false">IF(O923="🦆 Duck",12,"")</f>
        <v/>
      </c>
      <c r="AI923" s="16" t="str">
        <f aca="false">IF(O923="🐦 Bird",13,"")</f>
        <v/>
      </c>
      <c r="AJ923" s="41" t="s">
        <v>939</v>
      </c>
      <c r="AK923" s="40" t="s">
        <v>79</v>
      </c>
      <c r="AL923" s="42" t="s">
        <v>50</v>
      </c>
      <c r="AM923" s="40" t="s">
        <v>51</v>
      </c>
      <c r="AN923" s="40"/>
    </row>
    <row r="924" customFormat="false" ht="30" hidden="false" customHeight="true" outlineLevel="0" collapsed="false">
      <c r="A924" s="38" t="s">
        <v>931</v>
      </c>
      <c r="B924" s="38" t="n">
        <v>91</v>
      </c>
      <c r="C924" s="32" t="n">
        <f aca="false">B924+IF(H924="IV",-0.2,IF(H924="IP",-0.1,IF(H924="IM",0.1,IF(H924="SC",0.2,IF(H924="IC (cerebral)",-0.3,0)))))</f>
        <v>90.9</v>
      </c>
      <c r="D924" s="33" t="n">
        <f aca="false">VALUE(MID(AJ924,1,FIND(" ",AJ924)))</f>
        <v>1.89</v>
      </c>
      <c r="E924" s="34" t="n">
        <f aca="false">IF(G924="LD50 (median)",1,IF(G924="LDLo (lowest)",0,IF(G924="LD",-1,"")))</f>
        <v>1</v>
      </c>
      <c r="F924" s="34" t="n">
        <f aca="false">IF(O924="🐀 Rat",1,IF(O924="🐭 Mouse",2,IF(O924="🐕 Dog",3,IF(O924="🐵 Monkey",5,IF(O924="🐈 Cat",4,IF(O924="🐇 Rabbit",6,IF(O924="🕊 Pigeon",7,IF(O924="🐹 Guinea Pig",8,IF(O924="🐔 Chicken",9,IF(O924="🐸 Frog",10,IF(O924="🍼 Mammal",10,0)))))))))))</f>
        <v>10</v>
      </c>
      <c r="G924" s="39" t="s">
        <v>47</v>
      </c>
      <c r="H924" s="39" t="s">
        <v>16</v>
      </c>
      <c r="I924" s="14" t="str">
        <f aca="false">IF(H924="IC",-0.3,"")</f>
        <v/>
      </c>
      <c r="J924" s="14" t="str">
        <f aca="false">IF(H924="IV",-0.2,"")</f>
        <v/>
      </c>
      <c r="K924" s="14" t="n">
        <f aca="false">IF(H924="IP",-0.1,"")</f>
        <v>-0.1</v>
      </c>
      <c r="L924" s="14" t="str">
        <f aca="false">IF(H924="IM",0.1,"")</f>
        <v/>
      </c>
      <c r="M924" s="14" t="str">
        <f aca="false">IF(H924="SC",0.2,"")</f>
        <v/>
      </c>
      <c r="N924" s="15" t="str">
        <f aca="false">IF(H924="???",0.2,"")</f>
        <v/>
      </c>
      <c r="O924" s="40" t="s">
        <v>25</v>
      </c>
      <c r="P924" s="17" t="str">
        <f aca="false">IF(SUM(Q924:AI924)&gt;0,"",IF(SUM(Q924:AI924)=0,IF(O924&gt;0,1,"")))</f>
        <v/>
      </c>
      <c r="Q924" s="16" t="str">
        <f aca="false">IF(O924="🐭 Mouse",2,"")</f>
        <v/>
      </c>
      <c r="R924" s="16" t="str">
        <f aca="false">IF(O924="🕊 Pigeon",7,"")</f>
        <v/>
      </c>
      <c r="S924" s="16" t="str">
        <f aca="false">IF(O924="🐇 Rabbit",6,"")</f>
        <v/>
      </c>
      <c r="T924" s="16" t="n">
        <f aca="false">IF(O924="🍼 Mammal",16,"")</f>
        <v>16</v>
      </c>
      <c r="U924" s="16" t="str">
        <f aca="false">IF(O924="🐀 Rat",1,"")</f>
        <v/>
      </c>
      <c r="V924" s="16" t="str">
        <f aca="false">IF(O924="🐕 Dog",3,"")</f>
        <v/>
      </c>
      <c r="W924" s="16" t="str">
        <f aca="false">IF(O924="🐹 Guinea Pig",8,"")</f>
        <v/>
      </c>
      <c r="X924" s="16" t="str">
        <f aca="false">IF(O924="🐔 Chicken",9,"")</f>
        <v/>
      </c>
      <c r="Y924" s="16" t="str">
        <f aca="false">IF(O924="🐵 Monkey",5,"")</f>
        <v/>
      </c>
      <c r="Z924" s="16" t="str">
        <f aca="false">IF(O924="🐸 Frog",10,"")</f>
        <v/>
      </c>
      <c r="AA924" s="16" t="str">
        <f aca="false">IF(O924="🐈 Cat",4,"")</f>
        <v/>
      </c>
      <c r="AB924" s="16" t="str">
        <f aca="false">IF(O924="Gecko",15,"")</f>
        <v/>
      </c>
      <c r="AC924" s="16" t="str">
        <f aca="false">IF(O924="Skink",14,"")</f>
        <v/>
      </c>
      <c r="AD924" s="16" t="str">
        <f aca="false">IF(O924="🐄 Cattle",17,"")</f>
        <v/>
      </c>
      <c r="AE924" s="16" t="str">
        <f aca="false">IF(O924="🐷 Pig",19,"")</f>
        <v/>
      </c>
      <c r="AF924" s="16" t="str">
        <f aca="false">IF(O924="Squirrel",11,"")</f>
        <v/>
      </c>
      <c r="AG924" s="16" t="str">
        <f aca="false">IF(O924="🐝 Honey Bee",20,"")</f>
        <v/>
      </c>
      <c r="AH924" s="16" t="str">
        <f aca="false">IF(O924="🦆 Duck",12,"")</f>
        <v/>
      </c>
      <c r="AI924" s="16" t="str">
        <f aca="false">IF(O924="🐦 Bird",13,"")</f>
        <v/>
      </c>
      <c r="AJ924" s="41" t="s">
        <v>940</v>
      </c>
      <c r="AK924" s="40" t="s">
        <v>79</v>
      </c>
      <c r="AL924" s="42" t="s">
        <v>50</v>
      </c>
      <c r="AM924" s="40" t="s">
        <v>51</v>
      </c>
      <c r="AN924" s="40"/>
    </row>
    <row r="925" customFormat="false" ht="30" hidden="false" customHeight="true" outlineLevel="0" collapsed="false">
      <c r="A925" s="38" t="s">
        <v>931</v>
      </c>
      <c r="B925" s="38" t="n">
        <v>91</v>
      </c>
      <c r="C925" s="32" t="n">
        <f aca="false">B925+IF(H925="IV",-0.2,IF(H925="IP",-0.1,IF(H925="IM",0.1,IF(H925="SC",0.2,IF(H925="IC (cerebral)",-0.3,0)))))</f>
        <v>90.9</v>
      </c>
      <c r="D925" s="33" t="n">
        <f aca="false">VALUE(MID(AJ925,1,FIND(" ",AJ925)))</f>
        <v>2</v>
      </c>
      <c r="E925" s="34" t="n">
        <f aca="false">IF(G925="LD50 (median)",1,IF(G925="LDLo (lowest)",0,IF(G925="LD",-1,"")))</f>
        <v>0</v>
      </c>
      <c r="F925" s="34" t="n">
        <f aca="false">IF(O925="🐀 Rat",1,IF(O925="🐭 Mouse",2,IF(O925="🐕 Dog",3,IF(O925="🐵 Monkey",5,IF(O925="🐈 Cat",4,IF(O925="🐇 Rabbit",6,IF(O925="🕊 Pigeon",7,IF(O925="🐹 Guinea Pig",8,IF(O925="🐔 Chicken",9,IF(O925="🐸 Frog",10,IF(O925="🍼 Mammal",10,0)))))))))))</f>
        <v>8</v>
      </c>
      <c r="G925" s="39" t="s">
        <v>53</v>
      </c>
      <c r="H925" s="39" t="s">
        <v>16</v>
      </c>
      <c r="I925" s="14" t="str">
        <f aca="false">IF(H925="IC",-0.3,"")</f>
        <v/>
      </c>
      <c r="J925" s="14" t="str">
        <f aca="false">IF(H925="IV",-0.2,"")</f>
        <v/>
      </c>
      <c r="K925" s="14" t="n">
        <f aca="false">IF(H925="IP",-0.1,"")</f>
        <v>-0.1</v>
      </c>
      <c r="L925" s="14" t="str">
        <f aca="false">IF(H925="IM",0.1,"")</f>
        <v/>
      </c>
      <c r="M925" s="14" t="str">
        <f aca="false">IF(H925="SC",0.2,"")</f>
        <v/>
      </c>
      <c r="N925" s="15" t="str">
        <f aca="false">IF(H925="???",0.2,"")</f>
        <v/>
      </c>
      <c r="O925" s="40" t="s">
        <v>28</v>
      </c>
      <c r="P925" s="17" t="str">
        <f aca="false">IF(SUM(Q925:AI925)&gt;0,"",IF(SUM(Q925:AI925)=0,IF(O925&gt;0,1,"")))</f>
        <v/>
      </c>
      <c r="Q925" s="16" t="str">
        <f aca="false">IF(O925="🐭 Mouse",2,"")</f>
        <v/>
      </c>
      <c r="R925" s="16" t="str">
        <f aca="false">IF(O925="🕊 Pigeon",7,"")</f>
        <v/>
      </c>
      <c r="S925" s="16" t="str">
        <f aca="false">IF(O925="🐇 Rabbit",6,"")</f>
        <v/>
      </c>
      <c r="T925" s="16" t="str">
        <f aca="false">IF(O925="🍼 Mammal",16,"")</f>
        <v/>
      </c>
      <c r="U925" s="16" t="str">
        <f aca="false">IF(O925="🐀 Rat",1,"")</f>
        <v/>
      </c>
      <c r="V925" s="16" t="str">
        <f aca="false">IF(O925="🐕 Dog",3,"")</f>
        <v/>
      </c>
      <c r="W925" s="16" t="n">
        <f aca="false">IF(O925="🐹 Guinea Pig",8,"")</f>
        <v>8</v>
      </c>
      <c r="X925" s="16" t="str">
        <f aca="false">IF(O925="🐔 Chicken",9,"")</f>
        <v/>
      </c>
      <c r="Y925" s="16" t="str">
        <f aca="false">IF(O925="🐵 Monkey",5,"")</f>
        <v/>
      </c>
      <c r="Z925" s="16" t="str">
        <f aca="false">IF(O925="🐸 Frog",10,"")</f>
        <v/>
      </c>
      <c r="AA925" s="16" t="str">
        <f aca="false">IF(O925="🐈 Cat",4,"")</f>
        <v/>
      </c>
      <c r="AB925" s="16" t="str">
        <f aca="false">IF(O925="Gecko",15,"")</f>
        <v/>
      </c>
      <c r="AC925" s="16" t="str">
        <f aca="false">IF(O925="Skink",14,"")</f>
        <v/>
      </c>
      <c r="AD925" s="16" t="str">
        <f aca="false">IF(O925="🐄 Cattle",17,"")</f>
        <v/>
      </c>
      <c r="AE925" s="16" t="str">
        <f aca="false">IF(O925="🐷 Pig",19,"")</f>
        <v/>
      </c>
      <c r="AF925" s="16" t="str">
        <f aca="false">IF(O925="Squirrel",11,"")</f>
        <v/>
      </c>
      <c r="AG925" s="16" t="str">
        <f aca="false">IF(O925="🐝 Honey Bee",20,"")</f>
        <v/>
      </c>
      <c r="AH925" s="16" t="str">
        <f aca="false">IF(O925="🦆 Duck",12,"")</f>
        <v/>
      </c>
      <c r="AI925" s="16" t="str">
        <f aca="false">IF(O925="🐦 Bird",13,"")</f>
        <v/>
      </c>
      <c r="AJ925" s="41" t="s">
        <v>112</v>
      </c>
      <c r="AK925" s="40" t="s">
        <v>933</v>
      </c>
      <c r="AL925" s="42" t="s">
        <v>50</v>
      </c>
      <c r="AM925" s="40" t="s">
        <v>51</v>
      </c>
      <c r="AN925" s="40"/>
    </row>
    <row r="926" customFormat="false" ht="30" hidden="false" customHeight="true" outlineLevel="0" collapsed="false">
      <c r="A926" s="38" t="s">
        <v>931</v>
      </c>
      <c r="B926" s="38" t="n">
        <v>91</v>
      </c>
      <c r="C926" s="32" t="n">
        <f aca="false">B926+IF(H926="IV",-0.2,IF(H926="IP",-0.1,IF(H926="IM",0.1,IF(H926="SC",0.2,IF(H926="IC (cerebral)",-0.3,0)))))</f>
        <v>90.8</v>
      </c>
      <c r="D926" s="33" t="n">
        <f aca="false">VALUE(MID(AJ926,1,FIND(" ",AJ926)))</f>
        <v>2.52</v>
      </c>
      <c r="E926" s="34" t="n">
        <f aca="false">IF(G926="LD50 (median)",1,IF(G926="LDLo (lowest)",0,IF(G926="LD",-1,"")))</f>
        <v>1</v>
      </c>
      <c r="F926" s="34" t="n">
        <f aca="false">IF(O926="🐀 Rat",1,IF(O926="🐭 Mouse",2,IF(O926="🐕 Dog",3,IF(O926="🐵 Monkey",5,IF(O926="🐈 Cat",4,IF(O926="🐇 Rabbit",6,IF(O926="🕊 Pigeon",7,IF(O926="🐹 Guinea Pig",8,IF(O926="🐔 Chicken",9,IF(O926="🐸 Frog",10,IF(O926="🍼 Mammal",10,0)))))))))))</f>
        <v>2</v>
      </c>
      <c r="G926" s="39" t="s">
        <v>47</v>
      </c>
      <c r="H926" s="39" t="s">
        <v>15</v>
      </c>
      <c r="I926" s="14" t="str">
        <f aca="false">IF(H926="IC",-0.3,"")</f>
        <v/>
      </c>
      <c r="J926" s="14" t="n">
        <f aca="false">IF(H926="IV",-0.2,"")</f>
        <v>-0.2</v>
      </c>
      <c r="K926" s="14" t="str">
        <f aca="false">IF(H926="IP",-0.1,"")</f>
        <v/>
      </c>
      <c r="L926" s="14" t="str">
        <f aca="false">IF(H926="IM",0.1,"")</f>
        <v/>
      </c>
      <c r="M926" s="14" t="str">
        <f aca="false">IF(H926="SC",0.2,"")</f>
        <v/>
      </c>
      <c r="N926" s="15" t="str">
        <f aca="false">IF(H926="???",0.2,"")</f>
        <v/>
      </c>
      <c r="O926" s="40" t="s">
        <v>22</v>
      </c>
      <c r="P926" s="17" t="str">
        <f aca="false">IF(SUM(Q926:AI926)&gt;0,"",IF(SUM(Q926:AI926)=0,IF(O926&gt;0,1,"")))</f>
        <v/>
      </c>
      <c r="Q926" s="16" t="n">
        <f aca="false">IF(O926="🐭 Mouse",2,"")</f>
        <v>2</v>
      </c>
      <c r="R926" s="16" t="str">
        <f aca="false">IF(O926="🕊 Pigeon",7,"")</f>
        <v/>
      </c>
      <c r="S926" s="16" t="str">
        <f aca="false">IF(O926="🐇 Rabbit",6,"")</f>
        <v/>
      </c>
      <c r="T926" s="16" t="str">
        <f aca="false">IF(O926="🍼 Mammal",16,"")</f>
        <v/>
      </c>
      <c r="U926" s="16" t="str">
        <f aca="false">IF(O926="🐀 Rat",1,"")</f>
        <v/>
      </c>
      <c r="V926" s="16" t="str">
        <f aca="false">IF(O926="🐕 Dog",3,"")</f>
        <v/>
      </c>
      <c r="W926" s="16" t="str">
        <f aca="false">IF(O926="🐹 Guinea Pig",8,"")</f>
        <v/>
      </c>
      <c r="X926" s="16" t="str">
        <f aca="false">IF(O926="🐔 Chicken",9,"")</f>
        <v/>
      </c>
      <c r="Y926" s="16" t="str">
        <f aca="false">IF(O926="🐵 Monkey",5,"")</f>
        <v/>
      </c>
      <c r="Z926" s="16" t="str">
        <f aca="false">IF(O926="🐸 Frog",10,"")</f>
        <v/>
      </c>
      <c r="AA926" s="16" t="str">
        <f aca="false">IF(O926="🐈 Cat",4,"")</f>
        <v/>
      </c>
      <c r="AB926" s="16" t="str">
        <f aca="false">IF(O926="Gecko",15,"")</f>
        <v/>
      </c>
      <c r="AC926" s="16" t="str">
        <f aca="false">IF(O926="Skink",14,"")</f>
        <v/>
      </c>
      <c r="AD926" s="16" t="str">
        <f aca="false">IF(O926="🐄 Cattle",17,"")</f>
        <v/>
      </c>
      <c r="AE926" s="16" t="str">
        <f aca="false">IF(O926="🐷 Pig",19,"")</f>
        <v/>
      </c>
      <c r="AF926" s="16" t="str">
        <f aca="false">IF(O926="Squirrel",11,"")</f>
        <v/>
      </c>
      <c r="AG926" s="16" t="str">
        <f aca="false">IF(O926="🐝 Honey Bee",20,"")</f>
        <v/>
      </c>
      <c r="AH926" s="16" t="str">
        <f aca="false">IF(O926="🦆 Duck",12,"")</f>
        <v/>
      </c>
      <c r="AI926" s="16" t="str">
        <f aca="false">IF(O926="🐦 Bird",13,"")</f>
        <v/>
      </c>
      <c r="AJ926" s="41" t="s">
        <v>941</v>
      </c>
      <c r="AK926" s="40"/>
      <c r="AL926" s="42" t="s">
        <v>76</v>
      </c>
      <c r="AM926" s="40" t="s">
        <v>59</v>
      </c>
      <c r="AN926" s="40" t="s">
        <v>942</v>
      </c>
    </row>
    <row r="927" customFormat="false" ht="30" hidden="false" customHeight="true" outlineLevel="0" collapsed="false">
      <c r="A927" s="38" t="s">
        <v>931</v>
      </c>
      <c r="B927" s="38" t="n">
        <v>91</v>
      </c>
      <c r="C927" s="32" t="n">
        <f aca="false">B927+IF(H927="IV",-0.2,IF(H927="IP",-0.1,IF(H927="IM",0.1,IF(H927="SC",0.2,IF(H927="IC (cerebral)",-0.3,0)))))</f>
        <v>91.2</v>
      </c>
      <c r="D927" s="33" t="n">
        <f aca="false">VALUE(MID(AJ927,1,FIND(" ",AJ927)))</f>
        <v>2.7</v>
      </c>
      <c r="E927" s="34" t="n">
        <f aca="false">IF(G927="LD50 (median)",1,IF(G927="LDLo (lowest)",0,IF(G927="LD",-1,"")))</f>
        <v>0</v>
      </c>
      <c r="F927" s="34" t="n">
        <f aca="false">IF(O927="🐀 Rat",1,IF(O927="🐭 Mouse",2,IF(O927="🐕 Dog",3,IF(O927="🐵 Monkey",5,IF(O927="🐈 Cat",4,IF(O927="🐇 Rabbit",6,IF(O927="🕊 Pigeon",7,IF(O927="🐹 Guinea Pig",8,IF(O927="🐔 Chicken",9,IF(O927="🐸 Frog",10,IF(O927="🍼 Mammal",10,0)))))))))))</f>
        <v>2</v>
      </c>
      <c r="G927" s="39" t="s">
        <v>53</v>
      </c>
      <c r="H927" s="39" t="s">
        <v>18</v>
      </c>
      <c r="I927" s="14" t="str">
        <f aca="false">IF(H927="IC",-0.3,"")</f>
        <v/>
      </c>
      <c r="J927" s="14" t="str">
        <f aca="false">IF(H927="IV",-0.2,"")</f>
        <v/>
      </c>
      <c r="K927" s="14" t="str">
        <f aca="false">IF(H927="IP",-0.1,"")</f>
        <v/>
      </c>
      <c r="L927" s="14" t="str">
        <f aca="false">IF(H927="IM",0.1,"")</f>
        <v/>
      </c>
      <c r="M927" s="14" t="n">
        <f aca="false">IF(H927="SC",0.2,"")</f>
        <v>0.2</v>
      </c>
      <c r="N927" s="15" t="str">
        <f aca="false">IF(H927="???",0.2,"")</f>
        <v/>
      </c>
      <c r="O927" s="40" t="s">
        <v>22</v>
      </c>
      <c r="P927" s="17" t="str">
        <f aca="false">IF(SUM(Q927:AI927)&gt;0,"",IF(SUM(Q927:AI927)=0,IF(O927&gt;0,1,"")))</f>
        <v/>
      </c>
      <c r="Q927" s="16" t="n">
        <f aca="false">IF(O927="🐭 Mouse",2,"")</f>
        <v>2</v>
      </c>
      <c r="R927" s="16" t="str">
        <f aca="false">IF(O927="🕊 Pigeon",7,"")</f>
        <v/>
      </c>
      <c r="S927" s="16" t="str">
        <f aca="false">IF(O927="🐇 Rabbit",6,"")</f>
        <v/>
      </c>
      <c r="T927" s="16" t="str">
        <f aca="false">IF(O927="🍼 Mammal",16,"")</f>
        <v/>
      </c>
      <c r="U927" s="16" t="str">
        <f aca="false">IF(O927="🐀 Rat",1,"")</f>
        <v/>
      </c>
      <c r="V927" s="16" t="str">
        <f aca="false">IF(O927="🐕 Dog",3,"")</f>
        <v/>
      </c>
      <c r="W927" s="16" t="str">
        <f aca="false">IF(O927="🐹 Guinea Pig",8,"")</f>
        <v/>
      </c>
      <c r="X927" s="16" t="str">
        <f aca="false">IF(O927="🐔 Chicken",9,"")</f>
        <v/>
      </c>
      <c r="Y927" s="16" t="str">
        <f aca="false">IF(O927="🐵 Monkey",5,"")</f>
        <v/>
      </c>
      <c r="Z927" s="16" t="str">
        <f aca="false">IF(O927="🐸 Frog",10,"")</f>
        <v/>
      </c>
      <c r="AA927" s="16" t="str">
        <f aca="false">IF(O927="🐈 Cat",4,"")</f>
        <v/>
      </c>
      <c r="AB927" s="16" t="str">
        <f aca="false">IF(O927="Gecko",15,"")</f>
        <v/>
      </c>
      <c r="AC927" s="16" t="str">
        <f aca="false">IF(O927="Skink",14,"")</f>
        <v/>
      </c>
      <c r="AD927" s="16" t="str">
        <f aca="false">IF(O927="🐄 Cattle",17,"")</f>
        <v/>
      </c>
      <c r="AE927" s="16" t="str">
        <f aca="false">IF(O927="🐷 Pig",19,"")</f>
        <v/>
      </c>
      <c r="AF927" s="16" t="str">
        <f aca="false">IF(O927="Squirrel",11,"")</f>
        <v/>
      </c>
      <c r="AG927" s="16" t="str">
        <f aca="false">IF(O927="🐝 Honey Bee",20,"")</f>
        <v/>
      </c>
      <c r="AH927" s="16" t="str">
        <f aca="false">IF(O927="🦆 Duck",12,"")</f>
        <v/>
      </c>
      <c r="AI927" s="16" t="str">
        <f aca="false">IF(O927="🐦 Bird",13,"")</f>
        <v/>
      </c>
      <c r="AJ927" s="41" t="s">
        <v>943</v>
      </c>
      <c r="AK927" s="40" t="s">
        <v>172</v>
      </c>
      <c r="AL927" s="42" t="s">
        <v>50</v>
      </c>
      <c r="AM927" s="40" t="s">
        <v>51</v>
      </c>
      <c r="AN927" s="40"/>
    </row>
    <row r="928" customFormat="false" ht="45" hidden="false" customHeight="true" outlineLevel="0" collapsed="false">
      <c r="A928" s="38" t="s">
        <v>931</v>
      </c>
      <c r="B928" s="38" t="n">
        <v>91</v>
      </c>
      <c r="C928" s="32" t="n">
        <f aca="false">B928+IF(H928="IV",-0.2,IF(H928="IP",-0.1,IF(H928="IM",0.1,IF(H928="SC",0.2,IF(H928="IC (cerebral)",-0.3,0)))))</f>
        <v>90.8</v>
      </c>
      <c r="D928" s="33" t="n">
        <f aca="false">VALUE(MID(AJ928,1,FIND(" ",AJ928)))</f>
        <v>2.88</v>
      </c>
      <c r="E928" s="34" t="n">
        <f aca="false">IF(G928="LD50 (median)",1,IF(G928="LDLo (lowest)",0,IF(G928="LD",-1,"")))</f>
        <v>1</v>
      </c>
      <c r="F928" s="34" t="n">
        <f aca="false">IF(O928="🐀 Rat",1,IF(O928="🐭 Mouse",2,IF(O928="🐕 Dog",3,IF(O928="🐵 Monkey",5,IF(O928="🐈 Cat",4,IF(O928="🐇 Rabbit",6,IF(O928="🕊 Pigeon",7,IF(O928="🐹 Guinea Pig",8,IF(O928="🐔 Chicken",9,IF(O928="🐸 Frog",10,IF(O928="🍼 Mammal",10,0)))))))))))</f>
        <v>2</v>
      </c>
      <c r="G928" s="39" t="s">
        <v>47</v>
      </c>
      <c r="H928" s="39" t="s">
        <v>15</v>
      </c>
      <c r="I928" s="14" t="str">
        <f aca="false">IF(H928="IC",-0.3,"")</f>
        <v/>
      </c>
      <c r="J928" s="14" t="n">
        <f aca="false">IF(H928="IV",-0.2,"")</f>
        <v>-0.2</v>
      </c>
      <c r="K928" s="14" t="str">
        <f aca="false">IF(H928="IP",-0.1,"")</f>
        <v/>
      </c>
      <c r="L928" s="14" t="str">
        <f aca="false">IF(H928="IM",0.1,"")</f>
        <v/>
      </c>
      <c r="M928" s="14" t="str">
        <f aca="false">IF(H928="SC",0.2,"")</f>
        <v/>
      </c>
      <c r="N928" s="15" t="str">
        <f aca="false">IF(H928="???",0.2,"")</f>
        <v/>
      </c>
      <c r="O928" s="40" t="s">
        <v>22</v>
      </c>
      <c r="P928" s="17" t="str">
        <f aca="false">IF(SUM(Q928:AI928)&gt;0,"",IF(SUM(Q928:AI928)=0,IF(O928&gt;0,1,"")))</f>
        <v/>
      </c>
      <c r="Q928" s="16" t="n">
        <f aca="false">IF(O928="🐭 Mouse",2,"")</f>
        <v>2</v>
      </c>
      <c r="R928" s="16" t="str">
        <f aca="false">IF(O928="🕊 Pigeon",7,"")</f>
        <v/>
      </c>
      <c r="S928" s="16" t="str">
        <f aca="false">IF(O928="🐇 Rabbit",6,"")</f>
        <v/>
      </c>
      <c r="T928" s="16" t="str">
        <f aca="false">IF(O928="🍼 Mammal",16,"")</f>
        <v/>
      </c>
      <c r="U928" s="16" t="str">
        <f aca="false">IF(O928="🐀 Rat",1,"")</f>
        <v/>
      </c>
      <c r="V928" s="16" t="str">
        <f aca="false">IF(O928="🐕 Dog",3,"")</f>
        <v/>
      </c>
      <c r="W928" s="16" t="str">
        <f aca="false">IF(O928="🐹 Guinea Pig",8,"")</f>
        <v/>
      </c>
      <c r="X928" s="16" t="str">
        <f aca="false">IF(O928="🐔 Chicken",9,"")</f>
        <v/>
      </c>
      <c r="Y928" s="16" t="str">
        <f aca="false">IF(O928="🐵 Monkey",5,"")</f>
        <v/>
      </c>
      <c r="Z928" s="16" t="str">
        <f aca="false">IF(O928="🐸 Frog",10,"")</f>
        <v/>
      </c>
      <c r="AA928" s="16" t="str">
        <f aca="false">IF(O928="🐈 Cat",4,"")</f>
        <v/>
      </c>
      <c r="AB928" s="16" t="str">
        <f aca="false">IF(O928="Gecko",15,"")</f>
        <v/>
      </c>
      <c r="AC928" s="16" t="str">
        <f aca="false">IF(O928="Skink",14,"")</f>
        <v/>
      </c>
      <c r="AD928" s="16" t="str">
        <f aca="false">IF(O928="🐄 Cattle",17,"")</f>
        <v/>
      </c>
      <c r="AE928" s="16" t="str">
        <f aca="false">IF(O928="🐷 Pig",19,"")</f>
        <v/>
      </c>
      <c r="AF928" s="16" t="str">
        <f aca="false">IF(O928="Squirrel",11,"")</f>
        <v/>
      </c>
      <c r="AG928" s="16" t="str">
        <f aca="false">IF(O928="🐝 Honey Bee",20,"")</f>
        <v/>
      </c>
      <c r="AH928" s="16" t="str">
        <f aca="false">IF(O928="🦆 Duck",12,"")</f>
        <v/>
      </c>
      <c r="AI928" s="16" t="str">
        <f aca="false">IF(O928="🐦 Bird",13,"")</f>
        <v/>
      </c>
      <c r="AJ928" s="41" t="s">
        <v>944</v>
      </c>
      <c r="AK928" s="40"/>
      <c r="AL928" s="42" t="s">
        <v>76</v>
      </c>
      <c r="AM928" s="40" t="s">
        <v>59</v>
      </c>
      <c r="AN928" s="40" t="s">
        <v>945</v>
      </c>
    </row>
    <row r="929" customFormat="false" ht="30" hidden="false" customHeight="true" outlineLevel="0" collapsed="false">
      <c r="A929" s="38" t="s">
        <v>931</v>
      </c>
      <c r="B929" s="38" t="n">
        <v>91</v>
      </c>
      <c r="C929" s="32" t="n">
        <f aca="false">B929+IF(H929="IV",-0.2,IF(H929="IP",-0.1,IF(H929="IM",0.1,IF(H929="SC",0.2,IF(H929="IC (cerebral)",-0.3,0)))))</f>
        <v>91.1</v>
      </c>
      <c r="D929" s="33" t="n">
        <f aca="false">VALUE(MID(AJ929,1,FIND(" ",AJ929)))</f>
        <v>3.2</v>
      </c>
      <c r="E929" s="34" t="n">
        <f aca="false">IF(G929="LD50 (median)",1,IF(G929="LDLo (lowest)",0,IF(G929="LD",-1,"")))</f>
        <v>0</v>
      </c>
      <c r="F929" s="34" t="n">
        <f aca="false">IF(O929="🐀 Rat",1,IF(O929="🐭 Mouse",2,IF(O929="🐕 Dog",3,IF(O929="🐵 Monkey",5,IF(O929="🐈 Cat",4,IF(O929="🐇 Rabbit",6,IF(O929="🕊 Pigeon",7,IF(O929="🐹 Guinea Pig",8,IF(O929="🐔 Chicken",9,IF(O929="🐸 Frog",10,IF(O929="🍼 Mammal",10,0)))))))))))</f>
        <v>8</v>
      </c>
      <c r="G929" s="39" t="s">
        <v>53</v>
      </c>
      <c r="H929" s="39" t="s">
        <v>17</v>
      </c>
      <c r="I929" s="14" t="str">
        <f aca="false">IF(H929="IC",-0.3,"")</f>
        <v/>
      </c>
      <c r="J929" s="14" t="str">
        <f aca="false">IF(H929="IV",-0.2,"")</f>
        <v/>
      </c>
      <c r="K929" s="14" t="str">
        <f aca="false">IF(H929="IP",-0.1,"")</f>
        <v/>
      </c>
      <c r="L929" s="14" t="n">
        <f aca="false">IF(H929="IM",0.1,"")</f>
        <v>0.1</v>
      </c>
      <c r="M929" s="14" t="str">
        <f aca="false">IF(H929="SC",0.2,"")</f>
        <v/>
      </c>
      <c r="N929" s="15" t="str">
        <f aca="false">IF(H929="???",0.2,"")</f>
        <v/>
      </c>
      <c r="O929" s="40" t="s">
        <v>28</v>
      </c>
      <c r="P929" s="17" t="str">
        <f aca="false">IF(SUM(Q929:AI929)&gt;0,"",IF(SUM(Q929:AI929)=0,IF(O929&gt;0,1,"")))</f>
        <v/>
      </c>
      <c r="Q929" s="16" t="str">
        <f aca="false">IF(O929="🐭 Mouse",2,"")</f>
        <v/>
      </c>
      <c r="R929" s="16" t="str">
        <f aca="false">IF(O929="🕊 Pigeon",7,"")</f>
        <v/>
      </c>
      <c r="S929" s="16" t="str">
        <f aca="false">IF(O929="🐇 Rabbit",6,"")</f>
        <v/>
      </c>
      <c r="T929" s="16" t="str">
        <f aca="false">IF(O929="🍼 Mammal",16,"")</f>
        <v/>
      </c>
      <c r="U929" s="16" t="str">
        <f aca="false">IF(O929="🐀 Rat",1,"")</f>
        <v/>
      </c>
      <c r="V929" s="16" t="str">
        <f aca="false">IF(O929="🐕 Dog",3,"")</f>
        <v/>
      </c>
      <c r="W929" s="16" t="n">
        <f aca="false">IF(O929="🐹 Guinea Pig",8,"")</f>
        <v>8</v>
      </c>
      <c r="X929" s="16" t="str">
        <f aca="false">IF(O929="🐔 Chicken",9,"")</f>
        <v/>
      </c>
      <c r="Y929" s="16" t="str">
        <f aca="false">IF(O929="🐵 Monkey",5,"")</f>
        <v/>
      </c>
      <c r="Z929" s="16" t="str">
        <f aca="false">IF(O929="🐸 Frog",10,"")</f>
        <v/>
      </c>
      <c r="AA929" s="16" t="str">
        <f aca="false">IF(O929="🐈 Cat",4,"")</f>
        <v/>
      </c>
      <c r="AB929" s="16" t="str">
        <f aca="false">IF(O929="Gecko",15,"")</f>
        <v/>
      </c>
      <c r="AC929" s="16" t="str">
        <f aca="false">IF(O929="Skink",14,"")</f>
        <v/>
      </c>
      <c r="AD929" s="16" t="str">
        <f aca="false">IF(O929="🐄 Cattle",17,"")</f>
        <v/>
      </c>
      <c r="AE929" s="16" t="str">
        <f aca="false">IF(O929="🐷 Pig",19,"")</f>
        <v/>
      </c>
      <c r="AF929" s="16" t="str">
        <f aca="false">IF(O929="Squirrel",11,"")</f>
        <v/>
      </c>
      <c r="AG929" s="16" t="str">
        <f aca="false">IF(O929="🐝 Honey Bee",20,"")</f>
        <v/>
      </c>
      <c r="AH929" s="16" t="str">
        <f aca="false">IF(O929="🦆 Duck",12,"")</f>
        <v/>
      </c>
      <c r="AI929" s="16" t="str">
        <f aca="false">IF(O929="🐦 Bird",13,"")</f>
        <v/>
      </c>
      <c r="AJ929" s="41" t="s">
        <v>261</v>
      </c>
      <c r="AK929" s="40" t="s">
        <v>934</v>
      </c>
      <c r="AL929" s="42" t="s">
        <v>50</v>
      </c>
      <c r="AM929" s="40" t="s">
        <v>51</v>
      </c>
      <c r="AN929" s="40"/>
    </row>
    <row r="930" customFormat="false" ht="45" hidden="false" customHeight="true" outlineLevel="0" collapsed="false">
      <c r="A930" s="38" t="s">
        <v>931</v>
      </c>
      <c r="B930" s="38" t="n">
        <v>91</v>
      </c>
      <c r="C930" s="32" t="n">
        <f aca="false">B930+IF(H930="IV",-0.2,IF(H930="IP",-0.1,IF(H930="IM",0.1,IF(H930="SC",0.2,IF(H930="IC (cerebral)",-0.3,0)))))</f>
        <v>91.1</v>
      </c>
      <c r="D930" s="33" t="n">
        <f aca="false">VALUE(MID(AJ930,1,FIND(" ",AJ930)))</f>
        <v>3.2</v>
      </c>
      <c r="E930" s="34" t="n">
        <f aca="false">IF(G930="LD50 (median)",1,IF(G930="LDLo (lowest)",0,IF(G930="LD",-1,"")))</f>
        <v>0</v>
      </c>
      <c r="F930" s="34" t="n">
        <f aca="false">IF(O930="🐀 Rat",1,IF(O930="🐭 Mouse",2,IF(O930="🐕 Dog",3,IF(O930="🐵 Monkey",5,IF(O930="🐈 Cat",4,IF(O930="🐇 Rabbit",6,IF(O930="🕊 Pigeon",7,IF(O930="🐹 Guinea Pig",8,IF(O930="🐔 Chicken",9,IF(O930="🐸 Frog",10,IF(O930="🍼 Mammal",10,0)))))))))))</f>
        <v>0</v>
      </c>
      <c r="G930" s="39" t="s">
        <v>53</v>
      </c>
      <c r="H930" s="39" t="s">
        <v>17</v>
      </c>
      <c r="I930" s="14" t="str">
        <f aca="false">IF(H930="IC",-0.3,"")</f>
        <v/>
      </c>
      <c r="J930" s="14" t="str">
        <f aca="false">IF(H930="IV",-0.2,"")</f>
        <v/>
      </c>
      <c r="K930" s="14" t="str">
        <f aca="false">IF(H930="IP",-0.1,"")</f>
        <v/>
      </c>
      <c r="L930" s="14" t="n">
        <f aca="false">IF(H930="IM",0.1,"")</f>
        <v>0.1</v>
      </c>
      <c r="M930" s="14" t="str">
        <f aca="false">IF(H930="SC",0.2,"")</f>
        <v/>
      </c>
      <c r="N930" s="15" t="str">
        <f aca="false">IF(H930="???",0.2,"")</f>
        <v/>
      </c>
      <c r="O930" s="40" t="s">
        <v>36</v>
      </c>
      <c r="P930" s="17" t="str">
        <f aca="false">IF(SUM(Q930:AI930)&gt;0,"",IF(SUM(Q930:AI930)=0,IF(O930&gt;0,1,"")))</f>
        <v/>
      </c>
      <c r="Q930" s="16" t="str">
        <f aca="false">IF(O930="🐭 Mouse",2,"")</f>
        <v/>
      </c>
      <c r="R930" s="16" t="str">
        <f aca="false">IF(O930="🕊 Pigeon",7,"")</f>
        <v/>
      </c>
      <c r="S930" s="16" t="str">
        <f aca="false">IF(O930="🐇 Rabbit",6,"")</f>
        <v/>
      </c>
      <c r="T930" s="16" t="str">
        <f aca="false">IF(O930="🍼 Mammal",16,"")</f>
        <v/>
      </c>
      <c r="U930" s="16" t="str">
        <f aca="false">IF(O930="🐀 Rat",1,"")</f>
        <v/>
      </c>
      <c r="V930" s="16" t="str">
        <f aca="false">IF(O930="🐕 Dog",3,"")</f>
        <v/>
      </c>
      <c r="W930" s="16" t="str">
        <f aca="false">IF(O930="🐹 Guinea Pig",8,"")</f>
        <v/>
      </c>
      <c r="X930" s="16" t="str">
        <f aca="false">IF(O930="🐔 Chicken",9,"")</f>
        <v/>
      </c>
      <c r="Y930" s="16" t="str">
        <f aca="false">IF(O930="🐵 Monkey",5,"")</f>
        <v/>
      </c>
      <c r="Z930" s="16" t="str">
        <f aca="false">IF(O930="🐸 Frog",10,"")</f>
        <v/>
      </c>
      <c r="AA930" s="16" t="str">
        <f aca="false">IF(O930="🐈 Cat",4,"")</f>
        <v/>
      </c>
      <c r="AB930" s="16" t="str">
        <f aca="false">IF(O930="Gecko",15,"")</f>
        <v/>
      </c>
      <c r="AC930" s="16" t="str">
        <f aca="false">IF(O930="Skink",14,"")</f>
        <v/>
      </c>
      <c r="AD930" s="16" t="str">
        <f aca="false">IF(O930="🐄 Cattle",17,"")</f>
        <v/>
      </c>
      <c r="AE930" s="16" t="n">
        <f aca="false">IF(O930="🐷 Pig",19,"")</f>
        <v>19</v>
      </c>
      <c r="AF930" s="16" t="str">
        <f aca="false">IF(O930="Squirrel",11,"")</f>
        <v/>
      </c>
      <c r="AG930" s="16" t="str">
        <f aca="false">IF(O930="🐝 Honey Bee",20,"")</f>
        <v/>
      </c>
      <c r="AH930" s="16" t="str">
        <f aca="false">IF(O930="🦆 Duck",12,"")</f>
        <v/>
      </c>
      <c r="AI930" s="16" t="str">
        <f aca="false">IF(O930="🐦 Bird",13,"")</f>
        <v/>
      </c>
      <c r="AJ930" s="41" t="s">
        <v>261</v>
      </c>
      <c r="AK930" s="40" t="s">
        <v>934</v>
      </c>
      <c r="AL930" s="42" t="s">
        <v>50</v>
      </c>
      <c r="AM930" s="40" t="s">
        <v>51</v>
      </c>
      <c r="AN930" s="40"/>
    </row>
    <row r="931" customFormat="false" ht="30" hidden="false" customHeight="true" outlineLevel="0" collapsed="false">
      <c r="A931" s="38" t="s">
        <v>931</v>
      </c>
      <c r="B931" s="38" t="n">
        <v>91</v>
      </c>
      <c r="C931" s="32" t="n">
        <f aca="false">B931+IF(H931="IV",-0.2,IF(H931="IP",-0.1,IF(H931="IM",0.1,IF(H931="SC",0.2,IF(H931="IC (cerebral)",-0.3,0)))))</f>
        <v>91.2</v>
      </c>
      <c r="D931" s="33" t="n">
        <f aca="false">VALUE(MID(AJ931,1,FIND(" ",AJ931)))</f>
        <v>4</v>
      </c>
      <c r="E931" s="34" t="n">
        <f aca="false">IF(G931="LD50 (median)",1,IF(G931="LDLo (lowest)",0,IF(G931="LD",-1,"")))</f>
        <v>0</v>
      </c>
      <c r="F931" s="34" t="n">
        <f aca="false">IF(O931="🐀 Rat",1,IF(O931="🐭 Mouse",2,IF(O931="🐕 Dog",3,IF(O931="🐵 Monkey",5,IF(O931="🐈 Cat",4,IF(O931="🐇 Rabbit",6,IF(O931="🕊 Pigeon",7,IF(O931="🐹 Guinea Pig",8,IF(O931="🐔 Chicken",9,IF(O931="🐸 Frog",10,IF(O931="🍼 Mammal",10,0)))))))))))</f>
        <v>8</v>
      </c>
      <c r="G931" s="39" t="s">
        <v>53</v>
      </c>
      <c r="H931" s="39" t="s">
        <v>18</v>
      </c>
      <c r="I931" s="14" t="str">
        <f aca="false">IF(H931="IC",-0.3,"")</f>
        <v/>
      </c>
      <c r="J931" s="14" t="str">
        <f aca="false">IF(H931="IV",-0.2,"")</f>
        <v/>
      </c>
      <c r="K931" s="14" t="str">
        <f aca="false">IF(H931="IP",-0.1,"")</f>
        <v/>
      </c>
      <c r="L931" s="14" t="str">
        <f aca="false">IF(H931="IM",0.1,"")</f>
        <v/>
      </c>
      <c r="M931" s="14" t="n">
        <f aca="false">IF(H931="SC",0.2,"")</f>
        <v>0.2</v>
      </c>
      <c r="N931" s="15" t="str">
        <f aca="false">IF(H931="???",0.2,"")</f>
        <v/>
      </c>
      <c r="O931" s="40" t="s">
        <v>28</v>
      </c>
      <c r="P931" s="17" t="str">
        <f aca="false">IF(SUM(Q931:AI931)&gt;0,"",IF(SUM(Q931:AI931)=0,IF(O931&gt;0,1,"")))</f>
        <v/>
      </c>
      <c r="Q931" s="16" t="str">
        <f aca="false">IF(O931="🐭 Mouse",2,"")</f>
        <v/>
      </c>
      <c r="R931" s="16" t="str">
        <f aca="false">IF(O931="🕊 Pigeon",7,"")</f>
        <v/>
      </c>
      <c r="S931" s="16" t="str">
        <f aca="false">IF(O931="🐇 Rabbit",6,"")</f>
        <v/>
      </c>
      <c r="T931" s="16" t="str">
        <f aca="false">IF(O931="🍼 Mammal",16,"")</f>
        <v/>
      </c>
      <c r="U931" s="16" t="str">
        <f aca="false">IF(O931="🐀 Rat",1,"")</f>
        <v/>
      </c>
      <c r="V931" s="16" t="str">
        <f aca="false">IF(O931="🐕 Dog",3,"")</f>
        <v/>
      </c>
      <c r="W931" s="16" t="n">
        <f aca="false">IF(O931="🐹 Guinea Pig",8,"")</f>
        <v>8</v>
      </c>
      <c r="X931" s="16" t="str">
        <f aca="false">IF(O931="🐔 Chicken",9,"")</f>
        <v/>
      </c>
      <c r="Y931" s="16" t="str">
        <f aca="false">IF(O931="🐵 Monkey",5,"")</f>
        <v/>
      </c>
      <c r="Z931" s="16" t="str">
        <f aca="false">IF(O931="🐸 Frog",10,"")</f>
        <v/>
      </c>
      <c r="AA931" s="16" t="str">
        <f aca="false">IF(O931="🐈 Cat",4,"")</f>
        <v/>
      </c>
      <c r="AB931" s="16" t="str">
        <f aca="false">IF(O931="Gecko",15,"")</f>
        <v/>
      </c>
      <c r="AC931" s="16" t="str">
        <f aca="false">IF(O931="Skink",14,"")</f>
        <v/>
      </c>
      <c r="AD931" s="16" t="str">
        <f aca="false">IF(O931="🐄 Cattle",17,"")</f>
        <v/>
      </c>
      <c r="AE931" s="16" t="str">
        <f aca="false">IF(O931="🐷 Pig",19,"")</f>
        <v/>
      </c>
      <c r="AF931" s="16" t="str">
        <f aca="false">IF(O931="Squirrel",11,"")</f>
        <v/>
      </c>
      <c r="AG931" s="16" t="str">
        <f aca="false">IF(O931="🐝 Honey Bee",20,"")</f>
        <v/>
      </c>
      <c r="AH931" s="16" t="str">
        <f aca="false">IF(O931="🦆 Duck",12,"")</f>
        <v/>
      </c>
      <c r="AI931" s="16" t="str">
        <f aca="false">IF(O931="🐦 Bird",13,"")</f>
        <v/>
      </c>
      <c r="AJ931" s="41" t="s">
        <v>264</v>
      </c>
      <c r="AK931" s="40" t="s">
        <v>289</v>
      </c>
      <c r="AL931" s="42" t="s">
        <v>50</v>
      </c>
      <c r="AM931" s="40" t="s">
        <v>51</v>
      </c>
      <c r="AN931" s="40"/>
    </row>
    <row r="932" customFormat="false" ht="30" hidden="false" customHeight="true" outlineLevel="0" collapsed="false">
      <c r="A932" s="38" t="s">
        <v>931</v>
      </c>
      <c r="B932" s="38" t="n">
        <v>91</v>
      </c>
      <c r="C932" s="32" t="n">
        <f aca="false">B932+IF(H932="IV",-0.2,IF(H932="IP",-0.1,IF(H932="IM",0.1,IF(H932="SC",0.2,IF(H932="IC (cerebral)",-0.3,0)))))</f>
        <v>91.2</v>
      </c>
      <c r="D932" s="33" t="n">
        <f aca="false">VALUE(MID(AJ932,1,FIND(" ",AJ932)))</f>
        <v>5</v>
      </c>
      <c r="E932" s="34" t="n">
        <f aca="false">IF(G932="LD50 (median)",1,IF(G932="LDLo (lowest)",0,IF(G932="LD",-1,"")))</f>
        <v>0</v>
      </c>
      <c r="F932" s="34" t="n">
        <f aca="false">IF(O932="🐀 Rat",1,IF(O932="🐭 Mouse",2,IF(O932="🐕 Dog",3,IF(O932="🐵 Monkey",5,IF(O932="🐈 Cat",4,IF(O932="🐇 Rabbit",6,IF(O932="🕊 Pigeon",7,IF(O932="🐹 Guinea Pig",8,IF(O932="🐔 Chicken",9,IF(O932="🐸 Frog",10,IF(O932="🍼 Mammal",10,0)))))))))))</f>
        <v>3</v>
      </c>
      <c r="G932" s="39" t="s">
        <v>53</v>
      </c>
      <c r="H932" s="39" t="s">
        <v>18</v>
      </c>
      <c r="I932" s="14" t="str">
        <f aca="false">IF(H932="IC",-0.3,"")</f>
        <v/>
      </c>
      <c r="J932" s="14" t="str">
        <f aca="false">IF(H932="IV",-0.2,"")</f>
        <v/>
      </c>
      <c r="K932" s="14" t="str">
        <f aca="false">IF(H932="IP",-0.1,"")</f>
        <v/>
      </c>
      <c r="L932" s="14" t="str">
        <f aca="false">IF(H932="IM",0.1,"")</f>
        <v/>
      </c>
      <c r="M932" s="14" t="n">
        <f aca="false">IF(H932="SC",0.2,"")</f>
        <v>0.2</v>
      </c>
      <c r="N932" s="15" t="str">
        <f aca="false">IF(H932="???",0.2,"")</f>
        <v/>
      </c>
      <c r="O932" s="40" t="s">
        <v>27</v>
      </c>
      <c r="P932" s="17" t="str">
        <f aca="false">IF(SUM(Q932:AI932)&gt;0,"",IF(SUM(Q932:AI932)=0,IF(O932&gt;0,1,"")))</f>
        <v/>
      </c>
      <c r="Q932" s="16" t="str">
        <f aca="false">IF(O932="🐭 Mouse",2,"")</f>
        <v/>
      </c>
      <c r="R932" s="16" t="str">
        <f aca="false">IF(O932="🕊 Pigeon",7,"")</f>
        <v/>
      </c>
      <c r="S932" s="16" t="str">
        <f aca="false">IF(O932="🐇 Rabbit",6,"")</f>
        <v/>
      </c>
      <c r="T932" s="16" t="str">
        <f aca="false">IF(O932="🍼 Mammal",16,"")</f>
        <v/>
      </c>
      <c r="U932" s="16" t="str">
        <f aca="false">IF(O932="🐀 Rat",1,"")</f>
        <v/>
      </c>
      <c r="V932" s="16" t="n">
        <f aca="false">IF(O932="🐕 Dog",3,"")</f>
        <v>3</v>
      </c>
      <c r="W932" s="16" t="str">
        <f aca="false">IF(O932="🐹 Guinea Pig",8,"")</f>
        <v/>
      </c>
      <c r="X932" s="16" t="str">
        <f aca="false">IF(O932="🐔 Chicken",9,"")</f>
        <v/>
      </c>
      <c r="Y932" s="16" t="str">
        <f aca="false">IF(O932="🐵 Monkey",5,"")</f>
        <v/>
      </c>
      <c r="Z932" s="16" t="str">
        <f aca="false">IF(O932="🐸 Frog",10,"")</f>
        <v/>
      </c>
      <c r="AA932" s="16" t="str">
        <f aca="false">IF(O932="🐈 Cat",4,"")</f>
        <v/>
      </c>
      <c r="AB932" s="16" t="str">
        <f aca="false">IF(O932="Gecko",15,"")</f>
        <v/>
      </c>
      <c r="AC932" s="16" t="str">
        <f aca="false">IF(O932="Skink",14,"")</f>
        <v/>
      </c>
      <c r="AD932" s="16" t="str">
        <f aca="false">IF(O932="🐄 Cattle",17,"")</f>
        <v/>
      </c>
      <c r="AE932" s="16" t="str">
        <f aca="false">IF(O932="🐷 Pig",19,"")</f>
        <v/>
      </c>
      <c r="AF932" s="16" t="str">
        <f aca="false">IF(O932="Squirrel",11,"")</f>
        <v/>
      </c>
      <c r="AG932" s="16" t="str">
        <f aca="false">IF(O932="🐝 Honey Bee",20,"")</f>
        <v/>
      </c>
      <c r="AH932" s="16" t="str">
        <f aca="false">IF(O932="🦆 Duck",12,"")</f>
        <v/>
      </c>
      <c r="AI932" s="16" t="str">
        <f aca="false">IF(O932="🐦 Bird",13,"")</f>
        <v/>
      </c>
      <c r="AJ932" s="41" t="s">
        <v>726</v>
      </c>
      <c r="AK932" s="40" t="s">
        <v>946</v>
      </c>
      <c r="AL932" s="42" t="s">
        <v>50</v>
      </c>
      <c r="AM932" s="40" t="s">
        <v>51</v>
      </c>
      <c r="AN932" s="40"/>
    </row>
    <row r="933" customFormat="false" ht="30" hidden="false" customHeight="true" outlineLevel="0" collapsed="false">
      <c r="A933" s="38" t="s">
        <v>931</v>
      </c>
      <c r="B933" s="38" t="n">
        <v>91</v>
      </c>
      <c r="C933" s="32" t="n">
        <f aca="false">B933+IF(H933="IV",-0.2,IF(H933="IP",-0.1,IF(H933="IM",0.1,IF(H933="SC",0.2,IF(H933="IC (cerebral)",-0.3,0)))))</f>
        <v>91.2</v>
      </c>
      <c r="D933" s="33" t="n">
        <f aca="false">VALUE(MID(AJ933,1,FIND(" ",AJ933)))</f>
        <v>7.7</v>
      </c>
      <c r="E933" s="34" t="n">
        <f aca="false">IF(G933="LD50 (median)",1,IF(G933="LDLo (lowest)",0,IF(G933="LD",-1,"")))</f>
        <v>1</v>
      </c>
      <c r="F933" s="34" t="n">
        <f aca="false">IF(O933="🐀 Rat",1,IF(O933="🐭 Mouse",2,IF(O933="🐕 Dog",3,IF(O933="🐵 Monkey",5,IF(O933="🐈 Cat",4,IF(O933="🐇 Rabbit",6,IF(O933="🕊 Pigeon",7,IF(O933="🐹 Guinea Pig",8,IF(O933="🐔 Chicken",9,IF(O933="🐸 Frog",10,IF(O933="🍼 Mammal",10,0)))))))))))</f>
        <v>2</v>
      </c>
      <c r="G933" s="39" t="s">
        <v>47</v>
      </c>
      <c r="H933" s="39" t="s">
        <v>18</v>
      </c>
      <c r="I933" s="14" t="str">
        <f aca="false">IF(H933="IC",-0.3,"")</f>
        <v/>
      </c>
      <c r="J933" s="14" t="str">
        <f aca="false">IF(H933="IV",-0.2,"")</f>
        <v/>
      </c>
      <c r="K933" s="14" t="str">
        <f aca="false">IF(H933="IP",-0.1,"")</f>
        <v/>
      </c>
      <c r="L933" s="14" t="str">
        <f aca="false">IF(H933="IM",0.1,"")</f>
        <v/>
      </c>
      <c r="M933" s="14" t="n">
        <f aca="false">IF(H933="SC",0.2,"")</f>
        <v>0.2</v>
      </c>
      <c r="N933" s="15" t="str">
        <f aca="false">IF(H933="???",0.2,"")</f>
        <v/>
      </c>
      <c r="O933" s="40" t="s">
        <v>22</v>
      </c>
      <c r="P933" s="17" t="str">
        <f aca="false">IF(SUM(Q933:AI933)&gt;0,"",IF(SUM(Q933:AI933)=0,IF(O933&gt;0,1,"")))</f>
        <v/>
      </c>
      <c r="Q933" s="16" t="n">
        <f aca="false">IF(O933="🐭 Mouse",2,"")</f>
        <v>2</v>
      </c>
      <c r="R933" s="16" t="str">
        <f aca="false">IF(O933="🕊 Pigeon",7,"")</f>
        <v/>
      </c>
      <c r="S933" s="16" t="str">
        <f aca="false">IF(O933="🐇 Rabbit",6,"")</f>
        <v/>
      </c>
      <c r="T933" s="16" t="str">
        <f aca="false">IF(O933="🍼 Mammal",16,"")</f>
        <v/>
      </c>
      <c r="U933" s="16" t="str">
        <f aca="false">IF(O933="🐀 Rat",1,"")</f>
        <v/>
      </c>
      <c r="V933" s="16" t="str">
        <f aca="false">IF(O933="🐕 Dog",3,"")</f>
        <v/>
      </c>
      <c r="W933" s="16" t="str">
        <f aca="false">IF(O933="🐹 Guinea Pig",8,"")</f>
        <v/>
      </c>
      <c r="X933" s="16" t="str">
        <f aca="false">IF(O933="🐔 Chicken",9,"")</f>
        <v/>
      </c>
      <c r="Y933" s="16" t="str">
        <f aca="false">IF(O933="🐵 Monkey",5,"")</f>
        <v/>
      </c>
      <c r="Z933" s="16" t="str">
        <f aca="false">IF(O933="🐸 Frog",10,"")</f>
        <v/>
      </c>
      <c r="AA933" s="16" t="str">
        <f aca="false">IF(O933="🐈 Cat",4,"")</f>
        <v/>
      </c>
      <c r="AB933" s="16" t="str">
        <f aca="false">IF(O933="Gecko",15,"")</f>
        <v/>
      </c>
      <c r="AC933" s="16" t="str">
        <f aca="false">IF(O933="Skink",14,"")</f>
        <v/>
      </c>
      <c r="AD933" s="16" t="str">
        <f aca="false">IF(O933="🐄 Cattle",17,"")</f>
        <v/>
      </c>
      <c r="AE933" s="16" t="str">
        <f aca="false">IF(O933="🐷 Pig",19,"")</f>
        <v/>
      </c>
      <c r="AF933" s="16" t="str">
        <f aca="false">IF(O933="Squirrel",11,"")</f>
        <v/>
      </c>
      <c r="AG933" s="16" t="str">
        <f aca="false">IF(O933="🐝 Honey Bee",20,"")</f>
        <v/>
      </c>
      <c r="AH933" s="16" t="str">
        <f aca="false">IF(O933="🦆 Duck",12,"")</f>
        <v/>
      </c>
      <c r="AI933" s="16" t="str">
        <f aca="false">IF(O933="🐦 Bird",13,"")</f>
        <v/>
      </c>
      <c r="AJ933" s="41" t="s">
        <v>947</v>
      </c>
      <c r="AK933" s="40" t="s">
        <v>57</v>
      </c>
      <c r="AL933" s="42" t="s">
        <v>58</v>
      </c>
      <c r="AM933" s="40" t="s">
        <v>59</v>
      </c>
      <c r="AN933" s="40" t="s">
        <v>60</v>
      </c>
    </row>
    <row r="934" customFormat="false" ht="45" hidden="false" customHeight="true" outlineLevel="0" collapsed="false">
      <c r="A934" s="38" t="s">
        <v>931</v>
      </c>
      <c r="B934" s="38" t="n">
        <v>91</v>
      </c>
      <c r="C934" s="32" t="n">
        <f aca="false">B934+IF(H934="IV",-0.2,IF(H934="IP",-0.1,IF(H934="IM",0.1,IF(H934="SC",0.2,IF(H934="IC (cerebral)",-0.3,0)))))</f>
        <v>91.2</v>
      </c>
      <c r="D934" s="33" t="n">
        <f aca="false">VALUE(MID(AJ934,1,FIND(" ",AJ934)))</f>
        <v>7.7</v>
      </c>
      <c r="E934" s="34" t="n">
        <f aca="false">IF(G934="LD50 (median)",1,IF(G934="LDLo (lowest)",0,IF(G934="LD",-1,"")))</f>
        <v>1</v>
      </c>
      <c r="F934" s="34" t="n">
        <f aca="false">IF(O934="🐀 Rat",1,IF(O934="🐭 Mouse",2,IF(O934="🐕 Dog",3,IF(O934="🐵 Monkey",5,IF(O934="🐈 Cat",4,IF(O934="🐇 Rabbit",6,IF(O934="🕊 Pigeon",7,IF(O934="🐹 Guinea Pig",8,IF(O934="🐔 Chicken",9,IF(O934="🐸 Frog",10,IF(O934="🍼 Mammal",10,0)))))))))))</f>
        <v>2</v>
      </c>
      <c r="G934" s="39" t="s">
        <v>47</v>
      </c>
      <c r="H934" s="39" t="s">
        <v>18</v>
      </c>
      <c r="I934" s="14" t="str">
        <f aca="false">IF(H934="IC",-0.3,"")</f>
        <v/>
      </c>
      <c r="J934" s="14" t="str">
        <f aca="false">IF(H934="IV",-0.2,"")</f>
        <v/>
      </c>
      <c r="K934" s="14" t="str">
        <f aca="false">IF(H934="IP",-0.1,"")</f>
        <v/>
      </c>
      <c r="L934" s="14" t="str">
        <f aca="false">IF(H934="IM",0.1,"")</f>
        <v/>
      </c>
      <c r="M934" s="14" t="n">
        <f aca="false">IF(H934="SC",0.2,"")</f>
        <v>0.2</v>
      </c>
      <c r="N934" s="15" t="str">
        <f aca="false">IF(H934="???",0.2,"")</f>
        <v/>
      </c>
      <c r="O934" s="40" t="s">
        <v>22</v>
      </c>
      <c r="P934" s="17" t="str">
        <f aca="false">IF(SUM(Q934:AI934)&gt;0,"",IF(SUM(Q934:AI934)=0,IF(O934&gt;0,1,"")))</f>
        <v/>
      </c>
      <c r="Q934" s="16" t="n">
        <f aca="false">IF(O934="🐭 Mouse",2,"")</f>
        <v>2</v>
      </c>
      <c r="R934" s="16" t="str">
        <f aca="false">IF(O934="🕊 Pigeon",7,"")</f>
        <v/>
      </c>
      <c r="S934" s="16" t="str">
        <f aca="false">IF(O934="🐇 Rabbit",6,"")</f>
        <v/>
      </c>
      <c r="T934" s="16" t="str">
        <f aca="false">IF(O934="🍼 Mammal",16,"")</f>
        <v/>
      </c>
      <c r="U934" s="16" t="str">
        <f aca="false">IF(O934="🐀 Rat",1,"")</f>
        <v/>
      </c>
      <c r="V934" s="16" t="str">
        <f aca="false">IF(O934="🐕 Dog",3,"")</f>
        <v/>
      </c>
      <c r="W934" s="16" t="str">
        <f aca="false">IF(O934="🐹 Guinea Pig",8,"")</f>
        <v/>
      </c>
      <c r="X934" s="16" t="str">
        <f aca="false">IF(O934="🐔 Chicken",9,"")</f>
        <v/>
      </c>
      <c r="Y934" s="16" t="str">
        <f aca="false">IF(O934="🐵 Monkey",5,"")</f>
        <v/>
      </c>
      <c r="Z934" s="16" t="str">
        <f aca="false">IF(O934="🐸 Frog",10,"")</f>
        <v/>
      </c>
      <c r="AA934" s="16" t="str">
        <f aca="false">IF(O934="🐈 Cat",4,"")</f>
        <v/>
      </c>
      <c r="AB934" s="16" t="str">
        <f aca="false">IF(O934="Gecko",15,"")</f>
        <v/>
      </c>
      <c r="AC934" s="16" t="str">
        <f aca="false">IF(O934="Skink",14,"")</f>
        <v/>
      </c>
      <c r="AD934" s="16" t="str">
        <f aca="false">IF(O934="🐄 Cattle",17,"")</f>
        <v/>
      </c>
      <c r="AE934" s="16" t="str">
        <f aca="false">IF(O934="🐷 Pig",19,"")</f>
        <v/>
      </c>
      <c r="AF934" s="16" t="str">
        <f aca="false">IF(O934="Squirrel",11,"")</f>
        <v/>
      </c>
      <c r="AG934" s="16" t="str">
        <f aca="false">IF(O934="🐝 Honey Bee",20,"")</f>
        <v/>
      </c>
      <c r="AH934" s="16" t="str">
        <f aca="false">IF(O934="🦆 Duck",12,"")</f>
        <v/>
      </c>
      <c r="AI934" s="16" t="str">
        <f aca="false">IF(O934="🐦 Bird",13,"")</f>
        <v/>
      </c>
      <c r="AJ934" s="41" t="s">
        <v>947</v>
      </c>
      <c r="AK934" s="40" t="s">
        <v>61</v>
      </c>
      <c r="AL934" s="42" t="s">
        <v>50</v>
      </c>
      <c r="AM934" s="40" t="s">
        <v>51</v>
      </c>
      <c r="AN934" s="40"/>
    </row>
    <row r="935" customFormat="false" ht="30" hidden="false" customHeight="true" outlineLevel="0" collapsed="false">
      <c r="A935" s="38" t="s">
        <v>931</v>
      </c>
      <c r="B935" s="38" t="n">
        <v>91</v>
      </c>
      <c r="C935" s="32" t="n">
        <f aca="false">B935+IF(H935="IV",-0.2,IF(H935="IP",-0.1,IF(H935="IM",0.1,IF(H935="SC",0.2,IF(H935="IC (cerebral)",-0.3,0)))))</f>
        <v>91.2</v>
      </c>
      <c r="D935" s="33" t="n">
        <f aca="false">VALUE(MID(AJ935,1,FIND(" ",AJ935)))</f>
        <v>11.4</v>
      </c>
      <c r="E935" s="34" t="n">
        <f aca="false">IF(G935="LD50 (median)",1,IF(G935="LDLo (lowest)",0,IF(G935="LD",-1,"")))</f>
        <v>1</v>
      </c>
      <c r="F935" s="34" t="n">
        <f aca="false">IF(O935="🐀 Rat",1,IF(O935="🐭 Mouse",2,IF(O935="🐕 Dog",3,IF(O935="🐵 Monkey",5,IF(O935="🐈 Cat",4,IF(O935="🐇 Rabbit",6,IF(O935="🕊 Pigeon",7,IF(O935="🐹 Guinea Pig",8,IF(O935="🐔 Chicken",9,IF(O935="🐸 Frog",10,IF(O935="🍼 Mammal",10,0)))))))))))</f>
        <v>2</v>
      </c>
      <c r="G935" s="39" t="s">
        <v>47</v>
      </c>
      <c r="H935" s="39" t="s">
        <v>18</v>
      </c>
      <c r="I935" s="14" t="str">
        <f aca="false">IF(H935="IC",-0.3,"")</f>
        <v/>
      </c>
      <c r="J935" s="14" t="str">
        <f aca="false">IF(H935="IV",-0.2,"")</f>
        <v/>
      </c>
      <c r="K935" s="14" t="str">
        <f aca="false">IF(H935="IP",-0.1,"")</f>
        <v/>
      </c>
      <c r="L935" s="14" t="str">
        <f aca="false">IF(H935="IM",0.1,"")</f>
        <v/>
      </c>
      <c r="M935" s="14" t="n">
        <f aca="false">IF(H935="SC",0.2,"")</f>
        <v>0.2</v>
      </c>
      <c r="N935" s="15" t="str">
        <f aca="false">IF(H935="???",0.2,"")</f>
        <v/>
      </c>
      <c r="O935" s="40" t="s">
        <v>22</v>
      </c>
      <c r="P935" s="17" t="str">
        <f aca="false">IF(SUM(Q935:AI935)&gt;0,"",IF(SUM(Q935:AI935)=0,IF(O935&gt;0,1,"")))</f>
        <v/>
      </c>
      <c r="Q935" s="16" t="n">
        <f aca="false">IF(O935="🐭 Mouse",2,"")</f>
        <v>2</v>
      </c>
      <c r="R935" s="16" t="str">
        <f aca="false">IF(O935="🕊 Pigeon",7,"")</f>
        <v/>
      </c>
      <c r="S935" s="16" t="str">
        <f aca="false">IF(O935="🐇 Rabbit",6,"")</f>
        <v/>
      </c>
      <c r="T935" s="16" t="str">
        <f aca="false">IF(O935="🍼 Mammal",16,"")</f>
        <v/>
      </c>
      <c r="U935" s="16" t="str">
        <f aca="false">IF(O935="🐀 Rat",1,"")</f>
        <v/>
      </c>
      <c r="V935" s="16" t="str">
        <f aca="false">IF(O935="🐕 Dog",3,"")</f>
        <v/>
      </c>
      <c r="W935" s="16" t="str">
        <f aca="false">IF(O935="🐹 Guinea Pig",8,"")</f>
        <v/>
      </c>
      <c r="X935" s="16" t="str">
        <f aca="false">IF(O935="🐔 Chicken",9,"")</f>
        <v/>
      </c>
      <c r="Y935" s="16" t="str">
        <f aca="false">IF(O935="🐵 Monkey",5,"")</f>
        <v/>
      </c>
      <c r="Z935" s="16" t="str">
        <f aca="false">IF(O935="🐸 Frog",10,"")</f>
        <v/>
      </c>
      <c r="AA935" s="16" t="str">
        <f aca="false">IF(O935="🐈 Cat",4,"")</f>
        <v/>
      </c>
      <c r="AB935" s="16" t="str">
        <f aca="false">IF(O935="Gecko",15,"")</f>
        <v/>
      </c>
      <c r="AC935" s="16" t="str">
        <f aca="false">IF(O935="Skink",14,"")</f>
        <v/>
      </c>
      <c r="AD935" s="16" t="str">
        <f aca="false">IF(O935="🐄 Cattle",17,"")</f>
        <v/>
      </c>
      <c r="AE935" s="16" t="str">
        <f aca="false">IF(O935="🐷 Pig",19,"")</f>
        <v/>
      </c>
      <c r="AF935" s="16" t="str">
        <f aca="false">IF(O935="Squirrel",11,"")</f>
        <v/>
      </c>
      <c r="AG935" s="16" t="str">
        <f aca="false">IF(O935="🐝 Honey Bee",20,"")</f>
        <v/>
      </c>
      <c r="AH935" s="16" t="str">
        <f aca="false">IF(O935="🦆 Duck",12,"")</f>
        <v/>
      </c>
      <c r="AI935" s="16" t="str">
        <f aca="false">IF(O935="🐦 Bird",13,"")</f>
        <v/>
      </c>
      <c r="AJ935" s="41" t="s">
        <v>948</v>
      </c>
      <c r="AK935" s="40" t="s">
        <v>57</v>
      </c>
      <c r="AL935" s="42" t="s">
        <v>58</v>
      </c>
      <c r="AM935" s="40" t="s">
        <v>59</v>
      </c>
      <c r="AN935" s="40" t="s">
        <v>63</v>
      </c>
    </row>
    <row r="936" customFormat="false" ht="45" hidden="false" customHeight="true" outlineLevel="0" collapsed="false">
      <c r="A936" s="38" t="s">
        <v>931</v>
      </c>
      <c r="B936" s="38" t="n">
        <v>91</v>
      </c>
      <c r="C936" s="32" t="n">
        <f aca="false">B936+IF(H936="IV",-0.2,IF(H936="IP",-0.1,IF(H936="IM",0.1,IF(H936="SC",0.2,IF(H936="IC (cerebral)",-0.3,0)))))</f>
        <v>91.1</v>
      </c>
      <c r="D936" s="33" t="n">
        <f aca="false">VALUE(MID(AJ936,1,FIND(" ",AJ936)))</f>
        <v>25</v>
      </c>
      <c r="E936" s="34" t="n">
        <f aca="false">IF(G936="LD50 (median)",1,IF(G936="LDLo (lowest)",0,IF(G936="LD",-1,"")))</f>
        <v>0</v>
      </c>
      <c r="F936" s="34" t="n">
        <f aca="false">IF(O936="🐀 Rat",1,IF(O936="🐭 Mouse",2,IF(O936="🐕 Dog",3,IF(O936="🐵 Monkey",5,IF(O936="🐈 Cat",4,IF(O936="🐇 Rabbit",6,IF(O936="🕊 Pigeon",7,IF(O936="🐹 Guinea Pig",8,IF(O936="🐔 Chicken",9,IF(O936="🐸 Frog",10,IF(O936="🍼 Mammal",10,0)))))))))))</f>
        <v>1</v>
      </c>
      <c r="G936" s="39" t="s">
        <v>53</v>
      </c>
      <c r="H936" s="39" t="s">
        <v>17</v>
      </c>
      <c r="I936" s="14" t="str">
        <f aca="false">IF(H936="IC",-0.3,"")</f>
        <v/>
      </c>
      <c r="J936" s="14" t="str">
        <f aca="false">IF(H936="IV",-0.2,"")</f>
        <v/>
      </c>
      <c r="K936" s="14" t="str">
        <f aca="false">IF(H936="IP",-0.1,"")</f>
        <v/>
      </c>
      <c r="L936" s="14" t="n">
        <f aca="false">IF(H936="IM",0.1,"")</f>
        <v>0.1</v>
      </c>
      <c r="M936" s="14" t="str">
        <f aca="false">IF(H936="SC",0.2,"")</f>
        <v/>
      </c>
      <c r="N936" s="15" t="str">
        <f aca="false">IF(H936="???",0.2,"")</f>
        <v/>
      </c>
      <c r="O936" s="40" t="s">
        <v>26</v>
      </c>
      <c r="P936" s="17" t="str">
        <f aca="false">IF(SUM(Q936:AI936)&gt;0,"",IF(SUM(Q936:AI936)=0,IF(O936&gt;0,1,"")))</f>
        <v/>
      </c>
      <c r="Q936" s="16" t="str">
        <f aca="false">IF(O936="🐭 Mouse",2,"")</f>
        <v/>
      </c>
      <c r="R936" s="16" t="str">
        <f aca="false">IF(O936="🕊 Pigeon",7,"")</f>
        <v/>
      </c>
      <c r="S936" s="16" t="str">
        <f aca="false">IF(O936="🐇 Rabbit",6,"")</f>
        <v/>
      </c>
      <c r="T936" s="16" t="str">
        <f aca="false">IF(O936="🍼 Mammal",16,"")</f>
        <v/>
      </c>
      <c r="U936" s="16" t="n">
        <f aca="false">IF(O936="🐀 Rat",1,"")</f>
        <v>1</v>
      </c>
      <c r="V936" s="16" t="str">
        <f aca="false">IF(O936="🐕 Dog",3,"")</f>
        <v/>
      </c>
      <c r="W936" s="16" t="str">
        <f aca="false">IF(O936="🐹 Guinea Pig",8,"")</f>
        <v/>
      </c>
      <c r="X936" s="16" t="str">
        <f aca="false">IF(O936="🐔 Chicken",9,"")</f>
        <v/>
      </c>
      <c r="Y936" s="16" t="str">
        <f aca="false">IF(O936="🐵 Monkey",5,"")</f>
        <v/>
      </c>
      <c r="Z936" s="16" t="str">
        <f aca="false">IF(O936="🐸 Frog",10,"")</f>
        <v/>
      </c>
      <c r="AA936" s="16" t="str">
        <f aca="false">IF(O936="🐈 Cat",4,"")</f>
        <v/>
      </c>
      <c r="AB936" s="16" t="str">
        <f aca="false">IF(O936="Gecko",15,"")</f>
        <v/>
      </c>
      <c r="AC936" s="16" t="str">
        <f aca="false">IF(O936="Skink",14,"")</f>
        <v/>
      </c>
      <c r="AD936" s="16" t="str">
        <f aca="false">IF(O936="🐄 Cattle",17,"")</f>
        <v/>
      </c>
      <c r="AE936" s="16" t="str">
        <f aca="false">IF(O936="🐷 Pig",19,"")</f>
        <v/>
      </c>
      <c r="AF936" s="16" t="str">
        <f aca="false">IF(O936="Squirrel",11,"")</f>
        <v/>
      </c>
      <c r="AG936" s="16" t="str">
        <f aca="false">IF(O936="🐝 Honey Bee",20,"")</f>
        <v/>
      </c>
      <c r="AH936" s="16" t="str">
        <f aca="false">IF(O936="🦆 Duck",12,"")</f>
        <v/>
      </c>
      <c r="AI936" s="16" t="str">
        <f aca="false">IF(O936="🐦 Bird",13,"")</f>
        <v/>
      </c>
      <c r="AJ936" s="41" t="s">
        <v>647</v>
      </c>
      <c r="AK936" s="40" t="s">
        <v>934</v>
      </c>
      <c r="AL936" s="42" t="s">
        <v>50</v>
      </c>
      <c r="AM936" s="40" t="s">
        <v>51</v>
      </c>
      <c r="AN936" s="40"/>
    </row>
    <row r="937" customFormat="false" ht="30" hidden="false" customHeight="true" outlineLevel="0" collapsed="false">
      <c r="A937" s="38" t="s">
        <v>931</v>
      </c>
      <c r="B937" s="38" t="n">
        <v>91</v>
      </c>
      <c r="C937" s="32" t="n">
        <f aca="false">B937+IF(H937="IV",-0.2,IF(H937="IP",-0.1,IF(H937="IM",0.1,IF(H937="SC",0.2,IF(H937="IC (cerebral)",-0.3,0)))))</f>
        <v>90.9</v>
      </c>
      <c r="D937" s="33" t="n">
        <f aca="false">VALUE(MID(AJ937,1,FIND(" ",AJ937)))</f>
        <v>25</v>
      </c>
      <c r="E937" s="34" t="n">
        <f aca="false">IF(G937="LD50 (median)",1,IF(G937="LDLo (lowest)",0,IF(G937="LD",-1,"")))</f>
        <v>0</v>
      </c>
      <c r="F937" s="34" t="n">
        <f aca="false">IF(O937="🐀 Rat",1,IF(O937="🐭 Mouse",2,IF(O937="🐕 Dog",3,IF(O937="🐵 Monkey",5,IF(O937="🐈 Cat",4,IF(O937="🐇 Rabbit",6,IF(O937="🕊 Pigeon",7,IF(O937="🐹 Guinea Pig",8,IF(O937="🐔 Chicken",9,IF(O937="🐸 Frog",10,IF(O937="🍼 Mammal",10,0)))))))))))</f>
        <v>1</v>
      </c>
      <c r="G937" s="39" t="s">
        <v>53</v>
      </c>
      <c r="H937" s="39" t="s">
        <v>16</v>
      </c>
      <c r="I937" s="14" t="str">
        <f aca="false">IF(H937="IC",-0.3,"")</f>
        <v/>
      </c>
      <c r="J937" s="14" t="str">
        <f aca="false">IF(H937="IV",-0.2,"")</f>
        <v/>
      </c>
      <c r="K937" s="14" t="n">
        <f aca="false">IF(H937="IP",-0.1,"")</f>
        <v>-0.1</v>
      </c>
      <c r="L937" s="14" t="str">
        <f aca="false">IF(H937="IM",0.1,"")</f>
        <v/>
      </c>
      <c r="M937" s="14" t="str">
        <f aca="false">IF(H937="SC",0.2,"")</f>
        <v/>
      </c>
      <c r="N937" s="15" t="str">
        <f aca="false">IF(H937="???",0.2,"")</f>
        <v/>
      </c>
      <c r="O937" s="40" t="s">
        <v>26</v>
      </c>
      <c r="P937" s="17" t="str">
        <f aca="false">IF(SUM(Q937:AI937)&gt;0,"",IF(SUM(Q937:AI937)=0,IF(O937&gt;0,1,"")))</f>
        <v/>
      </c>
      <c r="Q937" s="16" t="str">
        <f aca="false">IF(O937="🐭 Mouse",2,"")</f>
        <v/>
      </c>
      <c r="R937" s="16" t="str">
        <f aca="false">IF(O937="🕊 Pigeon",7,"")</f>
        <v/>
      </c>
      <c r="S937" s="16" t="str">
        <f aca="false">IF(O937="🐇 Rabbit",6,"")</f>
        <v/>
      </c>
      <c r="T937" s="16" t="str">
        <f aca="false">IF(O937="🍼 Mammal",16,"")</f>
        <v/>
      </c>
      <c r="U937" s="16" t="n">
        <f aca="false">IF(O937="🐀 Rat",1,"")</f>
        <v>1</v>
      </c>
      <c r="V937" s="16" t="str">
        <f aca="false">IF(O937="🐕 Dog",3,"")</f>
        <v/>
      </c>
      <c r="W937" s="16" t="str">
        <f aca="false">IF(O937="🐹 Guinea Pig",8,"")</f>
        <v/>
      </c>
      <c r="X937" s="16" t="str">
        <f aca="false">IF(O937="🐔 Chicken",9,"")</f>
        <v/>
      </c>
      <c r="Y937" s="16" t="str">
        <f aca="false">IF(O937="🐵 Monkey",5,"")</f>
        <v/>
      </c>
      <c r="Z937" s="16" t="str">
        <f aca="false">IF(O937="🐸 Frog",10,"")</f>
        <v/>
      </c>
      <c r="AA937" s="16" t="str">
        <f aca="false">IF(O937="🐈 Cat",4,"")</f>
        <v/>
      </c>
      <c r="AB937" s="16" t="str">
        <f aca="false">IF(O937="Gecko",15,"")</f>
        <v/>
      </c>
      <c r="AC937" s="16" t="str">
        <f aca="false">IF(O937="Skink",14,"")</f>
        <v/>
      </c>
      <c r="AD937" s="16" t="str">
        <f aca="false">IF(O937="🐄 Cattle",17,"")</f>
        <v/>
      </c>
      <c r="AE937" s="16" t="str">
        <f aca="false">IF(O937="🐷 Pig",19,"")</f>
        <v/>
      </c>
      <c r="AF937" s="16" t="str">
        <f aca="false">IF(O937="Squirrel",11,"")</f>
        <v/>
      </c>
      <c r="AG937" s="16" t="str">
        <f aca="false">IF(O937="🐝 Honey Bee",20,"")</f>
        <v/>
      </c>
      <c r="AH937" s="16" t="str">
        <f aca="false">IF(O937="🦆 Duck",12,"")</f>
        <v/>
      </c>
      <c r="AI937" s="16" t="str">
        <f aca="false">IF(O937="🐦 Bird",13,"")</f>
        <v/>
      </c>
      <c r="AJ937" s="41" t="s">
        <v>647</v>
      </c>
      <c r="AK937" s="40" t="s">
        <v>933</v>
      </c>
      <c r="AL937" s="42" t="s">
        <v>50</v>
      </c>
      <c r="AM937" s="40" t="s">
        <v>51</v>
      </c>
      <c r="AN937" s="40"/>
    </row>
    <row r="938" customFormat="false" ht="45" hidden="false" customHeight="true" outlineLevel="0" collapsed="false">
      <c r="A938" s="38" t="s">
        <v>931</v>
      </c>
      <c r="B938" s="38" t="n">
        <v>91</v>
      </c>
      <c r="C938" s="32" t="n">
        <f aca="false">B938+IF(H938="IV",-0.2,IF(H938="IP",-0.1,IF(H938="IM",0.1,IF(H938="SC",0.2,IF(H938="IC (cerebral)",-0.3,0)))))</f>
        <v>91.1</v>
      </c>
      <c r="D938" s="33" t="n">
        <f aca="false">VALUE(MID(AJ938,1,FIND(" ",AJ938)))</f>
        <v>28</v>
      </c>
      <c r="E938" s="34" t="n">
        <f aca="false">IF(G938="LD50 (median)",1,IF(G938="LDLo (lowest)",0,IF(G938="LD",-1,"")))</f>
        <v>1</v>
      </c>
      <c r="F938" s="34" t="n">
        <f aca="false">IF(O938="🐀 Rat",1,IF(O938="🐭 Mouse",2,IF(O938="🐕 Dog",3,IF(O938="🐵 Monkey",5,IF(O938="🐈 Cat",4,IF(O938="🐇 Rabbit",6,IF(O938="🕊 Pigeon",7,IF(O938="🐹 Guinea Pig",8,IF(O938="🐔 Chicken",9,IF(O938="🐸 Frog",10,IF(O938="🍼 Mammal",10,0)))))))))))</f>
        <v>2</v>
      </c>
      <c r="G938" s="39" t="s">
        <v>47</v>
      </c>
      <c r="H938" s="39" t="s">
        <v>17</v>
      </c>
      <c r="I938" s="14" t="str">
        <f aca="false">IF(H938="IC",-0.3,"")</f>
        <v/>
      </c>
      <c r="J938" s="14" t="str">
        <f aca="false">IF(H938="IV",-0.2,"")</f>
        <v/>
      </c>
      <c r="K938" s="14" t="str">
        <f aca="false">IF(H938="IP",-0.1,"")</f>
        <v/>
      </c>
      <c r="L938" s="14" t="n">
        <f aca="false">IF(H938="IM",0.1,"")</f>
        <v>0.1</v>
      </c>
      <c r="M938" s="14" t="str">
        <f aca="false">IF(H938="SC",0.2,"")</f>
        <v/>
      </c>
      <c r="N938" s="15" t="str">
        <f aca="false">IF(H938="???",0.2,"")</f>
        <v/>
      </c>
      <c r="O938" s="40" t="s">
        <v>22</v>
      </c>
      <c r="P938" s="17" t="str">
        <f aca="false">IF(SUM(Q938:AI938)&gt;0,"",IF(SUM(Q938:AI938)=0,IF(O938&gt;0,1,"")))</f>
        <v/>
      </c>
      <c r="Q938" s="16" t="n">
        <f aca="false">IF(O938="🐭 Mouse",2,"")</f>
        <v>2</v>
      </c>
      <c r="R938" s="16" t="str">
        <f aca="false">IF(O938="🕊 Pigeon",7,"")</f>
        <v/>
      </c>
      <c r="S938" s="16" t="str">
        <f aca="false">IF(O938="🐇 Rabbit",6,"")</f>
        <v/>
      </c>
      <c r="T938" s="16" t="str">
        <f aca="false">IF(O938="🍼 Mammal",16,"")</f>
        <v/>
      </c>
      <c r="U938" s="16" t="str">
        <f aca="false">IF(O938="🐀 Rat",1,"")</f>
        <v/>
      </c>
      <c r="V938" s="16" t="str">
        <f aca="false">IF(O938="🐕 Dog",3,"")</f>
        <v/>
      </c>
      <c r="W938" s="16" t="str">
        <f aca="false">IF(O938="🐹 Guinea Pig",8,"")</f>
        <v/>
      </c>
      <c r="X938" s="16" t="str">
        <f aca="false">IF(O938="🐔 Chicken",9,"")</f>
        <v/>
      </c>
      <c r="Y938" s="16" t="str">
        <f aca="false">IF(O938="🐵 Monkey",5,"")</f>
        <v/>
      </c>
      <c r="Z938" s="16" t="str">
        <f aca="false">IF(O938="🐸 Frog",10,"")</f>
        <v/>
      </c>
      <c r="AA938" s="16" t="str">
        <f aca="false">IF(O938="🐈 Cat",4,"")</f>
        <v/>
      </c>
      <c r="AB938" s="16" t="str">
        <f aca="false">IF(O938="Gecko",15,"")</f>
        <v/>
      </c>
      <c r="AC938" s="16" t="str">
        <f aca="false">IF(O938="Skink",14,"")</f>
        <v/>
      </c>
      <c r="AD938" s="16" t="str">
        <f aca="false">IF(O938="🐄 Cattle",17,"")</f>
        <v/>
      </c>
      <c r="AE938" s="16" t="str">
        <f aca="false">IF(O938="🐷 Pig",19,"")</f>
        <v/>
      </c>
      <c r="AF938" s="16" t="str">
        <f aca="false">IF(O938="Squirrel",11,"")</f>
        <v/>
      </c>
      <c r="AG938" s="16" t="str">
        <f aca="false">IF(O938="🐝 Honey Bee",20,"")</f>
        <v/>
      </c>
      <c r="AH938" s="16" t="str">
        <f aca="false">IF(O938="🦆 Duck",12,"")</f>
        <v/>
      </c>
      <c r="AI938" s="16" t="str">
        <f aca="false">IF(O938="🐦 Bird",13,"")</f>
        <v/>
      </c>
      <c r="AJ938" s="41" t="s">
        <v>949</v>
      </c>
      <c r="AK938" s="40" t="s">
        <v>868</v>
      </c>
      <c r="AL938" s="42" t="s">
        <v>50</v>
      </c>
      <c r="AM938" s="40" t="s">
        <v>51</v>
      </c>
      <c r="AN938" s="40"/>
    </row>
    <row r="939" customFormat="false" ht="30" hidden="false" customHeight="true" outlineLevel="0" collapsed="false">
      <c r="A939" s="38" t="s">
        <v>931</v>
      </c>
      <c r="B939" s="38" t="n">
        <v>91</v>
      </c>
      <c r="C939" s="32" t="n">
        <f aca="false">B939+IF(H939="IV",-0.2,IF(H939="IP",-0.1,IF(H939="IM",0.1,IF(H939="SC",0.2,IF(H939="IC (cerebral)",-0.3,0)))))</f>
        <v>90.9</v>
      </c>
      <c r="D939" s="33" t="n">
        <f aca="false">VALUE(MID(AJ939,1,FIND(" ",AJ939)))</f>
        <v>190</v>
      </c>
      <c r="E939" s="34" t="n">
        <f aca="false">IF(G939="LD50 (median)",1,IF(G939="LDLo (lowest)",0,IF(G939="LD",-1,"")))</f>
        <v>0</v>
      </c>
      <c r="F939" s="34" t="n">
        <f aca="false">IF(O939="🐀 Rat",1,IF(O939="🐭 Mouse",2,IF(O939="🐕 Dog",3,IF(O939="🐵 Monkey",5,IF(O939="🐈 Cat",4,IF(O939="🐇 Rabbit",6,IF(O939="🕊 Pigeon",7,IF(O939="🐹 Guinea Pig",8,IF(O939="🐔 Chicken",9,IF(O939="🐸 Frog",10,IF(O939="🍼 Mammal",10,0)))))))))))</f>
        <v>10</v>
      </c>
      <c r="G939" s="39" t="s">
        <v>53</v>
      </c>
      <c r="H939" s="39" t="s">
        <v>16</v>
      </c>
      <c r="I939" s="14" t="str">
        <f aca="false">IF(H939="IC",-0.3,"")</f>
        <v/>
      </c>
      <c r="J939" s="14" t="str">
        <f aca="false">IF(H939="IV",-0.2,"")</f>
        <v/>
      </c>
      <c r="K939" s="14" t="n">
        <f aca="false">IF(H939="IP",-0.1,"")</f>
        <v>-0.1</v>
      </c>
      <c r="L939" s="14" t="str">
        <f aca="false">IF(H939="IM",0.1,"")</f>
        <v/>
      </c>
      <c r="M939" s="14" t="str">
        <f aca="false">IF(H939="SC",0.2,"")</f>
        <v/>
      </c>
      <c r="N939" s="15" t="str">
        <f aca="false">IF(H939="???",0.2,"")</f>
        <v/>
      </c>
      <c r="O939" s="40" t="s">
        <v>31</v>
      </c>
      <c r="P939" s="17" t="str">
        <f aca="false">IF(SUM(Q939:AI939)&gt;0,"",IF(SUM(Q939:AI939)=0,IF(O939&gt;0,1,"")))</f>
        <v/>
      </c>
      <c r="Q939" s="16" t="str">
        <f aca="false">IF(O939="🐭 Mouse",2,"")</f>
        <v/>
      </c>
      <c r="R939" s="16" t="str">
        <f aca="false">IF(O939="🕊 Pigeon",7,"")</f>
        <v/>
      </c>
      <c r="S939" s="16" t="str">
        <f aca="false">IF(O939="🐇 Rabbit",6,"")</f>
        <v/>
      </c>
      <c r="T939" s="16" t="str">
        <f aca="false">IF(O939="🍼 Mammal",16,"")</f>
        <v/>
      </c>
      <c r="U939" s="16" t="str">
        <f aca="false">IF(O939="🐀 Rat",1,"")</f>
        <v/>
      </c>
      <c r="V939" s="16" t="str">
        <f aca="false">IF(O939="🐕 Dog",3,"")</f>
        <v/>
      </c>
      <c r="W939" s="16" t="str">
        <f aca="false">IF(O939="🐹 Guinea Pig",8,"")</f>
        <v/>
      </c>
      <c r="X939" s="16" t="str">
        <f aca="false">IF(O939="🐔 Chicken",9,"")</f>
        <v/>
      </c>
      <c r="Y939" s="16" t="str">
        <f aca="false">IF(O939="🐵 Monkey",5,"")</f>
        <v/>
      </c>
      <c r="Z939" s="16" t="n">
        <f aca="false">IF(O939="🐸 Frog",10,"")</f>
        <v>10</v>
      </c>
      <c r="AA939" s="16" t="str">
        <f aca="false">IF(O939="🐈 Cat",4,"")</f>
        <v/>
      </c>
      <c r="AB939" s="16" t="str">
        <f aca="false">IF(O939="Gecko",15,"")</f>
        <v/>
      </c>
      <c r="AC939" s="16" t="str">
        <f aca="false">IF(O939="Skink",14,"")</f>
        <v/>
      </c>
      <c r="AD939" s="16" t="str">
        <f aca="false">IF(O939="🐄 Cattle",17,"")</f>
        <v/>
      </c>
      <c r="AE939" s="16" t="str">
        <f aca="false">IF(O939="🐷 Pig",19,"")</f>
        <v/>
      </c>
      <c r="AF939" s="16" t="str">
        <f aca="false">IF(O939="Squirrel",11,"")</f>
        <v/>
      </c>
      <c r="AG939" s="16" t="str">
        <f aca="false">IF(O939="🐝 Honey Bee",20,"")</f>
        <v/>
      </c>
      <c r="AH939" s="16" t="str">
        <f aca="false">IF(O939="🦆 Duck",12,"")</f>
        <v/>
      </c>
      <c r="AI939" s="16" t="str">
        <f aca="false">IF(O939="🐦 Bird",13,"")</f>
        <v/>
      </c>
      <c r="AJ939" s="41" t="s">
        <v>950</v>
      </c>
      <c r="AK939" s="40" t="s">
        <v>951</v>
      </c>
      <c r="AL939" s="42" t="s">
        <v>50</v>
      </c>
      <c r="AM939" s="40" t="s">
        <v>51</v>
      </c>
      <c r="AN939" s="40"/>
    </row>
    <row r="940" customFormat="false" ht="15.75" hidden="false" customHeight="false" outlineLevel="0" collapsed="false">
      <c r="C940" s="32"/>
      <c r="D940" s="33"/>
      <c r="E940" s="34"/>
      <c r="F940" s="34"/>
      <c r="G940" s="0"/>
      <c r="H940" s="0"/>
      <c r="I940" s="14" t="str">
        <f aca="false">IF(H940="IC",-0.3,"")</f>
        <v/>
      </c>
      <c r="J940" s="14" t="str">
        <f aca="false">IF(H940="IV",-0.2,"")</f>
        <v/>
      </c>
      <c r="K940" s="14" t="str">
        <f aca="false">IF(H940="IP",-0.1,"")</f>
        <v/>
      </c>
      <c r="L940" s="14" t="str">
        <f aca="false">IF(H940="IM",0.1,"")</f>
        <v/>
      </c>
      <c r="M940" s="14" t="str">
        <f aca="false">IF(H940="SC",0.2,"")</f>
        <v/>
      </c>
      <c r="N940" s="15" t="str">
        <f aca="false">IF(H940="???",0.2,"")</f>
        <v/>
      </c>
      <c r="O940" s="0"/>
      <c r="P940" s="17" t="str">
        <f aca="false">IF(SUM(Q940:AI940)&gt;0,"",IF(SUM(Q940:AI940)=0,IF(O940&gt;0,1,"")))</f>
        <v/>
      </c>
      <c r="Q940" s="16" t="str">
        <f aca="false">IF(O940="🐭 Mouse",2,"")</f>
        <v/>
      </c>
      <c r="R940" s="16" t="str">
        <f aca="false">IF(O940="🕊 Pigeon",7,"")</f>
        <v/>
      </c>
      <c r="S940" s="16" t="str">
        <f aca="false">IF(O940="🐇 Rabbit",6,"")</f>
        <v/>
      </c>
      <c r="T940" s="16" t="str">
        <f aca="false">IF(O940="🍼 Mammal",16,"")</f>
        <v/>
      </c>
      <c r="U940" s="16" t="str">
        <f aca="false">IF(O940="🐀 Rat",1,"")</f>
        <v/>
      </c>
      <c r="V940" s="16" t="str">
        <f aca="false">IF(O940="🐕 Dog",3,"")</f>
        <v/>
      </c>
      <c r="W940" s="16" t="str">
        <f aca="false">IF(O940="🐹 Guinea Pig",8,"")</f>
        <v/>
      </c>
      <c r="X940" s="16" t="str">
        <f aca="false">IF(O940="🐔 Chicken",9,"")</f>
        <v/>
      </c>
      <c r="Y940" s="16" t="str">
        <f aca="false">IF(O940="🐵 Monkey",5,"")</f>
        <v/>
      </c>
      <c r="Z940" s="16" t="str">
        <f aca="false">IF(O940="🐸 Frog",10,"")</f>
        <v/>
      </c>
      <c r="AA940" s="16" t="str">
        <f aca="false">IF(O940="🐈 Cat",4,"")</f>
        <v/>
      </c>
      <c r="AB940" s="16" t="str">
        <f aca="false">IF(O940="Gecko",15,"")</f>
        <v/>
      </c>
      <c r="AC940" s="16" t="str">
        <f aca="false">IF(O940="Skink",14,"")</f>
        <v/>
      </c>
      <c r="AD940" s="16" t="str">
        <f aca="false">IF(O940="🐄 Cattle",17,"")</f>
        <v/>
      </c>
      <c r="AE940" s="16" t="str">
        <f aca="false">IF(O940="🐷 Pig",19,"")</f>
        <v/>
      </c>
      <c r="AF940" s="16" t="str">
        <f aca="false">IF(O940="Squirrel",11,"")</f>
        <v/>
      </c>
      <c r="AG940" s="16" t="str">
        <f aca="false">IF(O940="🐝 Honey Bee",20,"")</f>
        <v/>
      </c>
      <c r="AH940" s="16" t="str">
        <f aca="false">IF(O940="🦆 Duck",12,"")</f>
        <v/>
      </c>
      <c r="AI940" s="16" t="str">
        <f aca="false">IF(O940="🐦 Bird",13,"")</f>
        <v/>
      </c>
      <c r="AJ940" s="0"/>
      <c r="AK940" s="0"/>
      <c r="AL940" s="0"/>
      <c r="AM940" s="0"/>
      <c r="AN940" s="0"/>
    </row>
    <row r="941" customFormat="false" ht="15" hidden="false" customHeight="true" outlineLevel="0" collapsed="false">
      <c r="A941" s="38" t="s">
        <v>952</v>
      </c>
      <c r="B941" s="38" t="n">
        <v>92</v>
      </c>
      <c r="C941" s="32" t="n">
        <f aca="false">B941+IF(H941="IV",-0.2,IF(H941="IP",-0.1,IF(H941="IM",0.1,IF(H941="SC",0.2,IF(H941="IC (cerebral)",-0.3,0)))))</f>
        <v>91.8</v>
      </c>
      <c r="D941" s="33" t="n">
        <f aca="false">VALUE(MID(AJ941,1,FIND(" ",AJ941)))</f>
        <v>0.005</v>
      </c>
      <c r="E941" s="34" t="n">
        <f aca="false">IF(G941="LD50 (median)",1,IF(G941="LDLo (lowest)",0,IF(G941="LD",-1,"")))</f>
        <v>0</v>
      </c>
      <c r="F941" s="34" t="n">
        <f aca="false">IF(O941="🐀 Rat",1,IF(O941="🐭 Mouse",2,IF(O941="🐕 Dog",3,IF(O941="🐵 Monkey",5,IF(O941="🐈 Cat",4,IF(O941="🐇 Rabbit",6,IF(O941="🕊 Pigeon",7,IF(O941="🐹 Guinea Pig",8,IF(O941="🐔 Chicken",9,IF(O941="🐸 Frog",10,IF(O941="🍼 Mammal",10,0)))))))))))</f>
        <v>6</v>
      </c>
      <c r="G941" s="39" t="s">
        <v>53</v>
      </c>
      <c r="H941" s="39" t="s">
        <v>15</v>
      </c>
      <c r="I941" s="14" t="str">
        <f aca="false">IF(H941="IC",-0.3,"")</f>
        <v/>
      </c>
      <c r="J941" s="14" t="n">
        <f aca="false">IF(H941="IV",-0.2,"")</f>
        <v>-0.2</v>
      </c>
      <c r="K941" s="14" t="str">
        <f aca="false">IF(H941="IP",-0.1,"")</f>
        <v/>
      </c>
      <c r="L941" s="14" t="str">
        <f aca="false">IF(H941="IM",0.1,"")</f>
        <v/>
      </c>
      <c r="M941" s="14" t="str">
        <f aca="false">IF(H941="SC",0.2,"")</f>
        <v/>
      </c>
      <c r="N941" s="15" t="str">
        <f aca="false">IF(H941="???",0.2,"")</f>
        <v/>
      </c>
      <c r="O941" s="40" t="s">
        <v>24</v>
      </c>
      <c r="P941" s="17" t="str">
        <f aca="false">IF(SUM(Q941:AI941)&gt;0,"",IF(SUM(Q941:AI941)=0,IF(O941&gt;0,1,"")))</f>
        <v/>
      </c>
      <c r="Q941" s="16" t="str">
        <f aca="false">IF(O941="🐭 Mouse",2,"")</f>
        <v/>
      </c>
      <c r="R941" s="16" t="str">
        <f aca="false">IF(O941="🕊 Pigeon",7,"")</f>
        <v/>
      </c>
      <c r="S941" s="16" t="n">
        <f aca="false">IF(O941="🐇 Rabbit",6,"")</f>
        <v>6</v>
      </c>
      <c r="T941" s="16" t="str">
        <f aca="false">IF(O941="🍼 Mammal",16,"")</f>
        <v/>
      </c>
      <c r="U941" s="16" t="str">
        <f aca="false">IF(O941="🐀 Rat",1,"")</f>
        <v/>
      </c>
      <c r="V941" s="16" t="str">
        <f aca="false">IF(O941="🐕 Dog",3,"")</f>
        <v/>
      </c>
      <c r="W941" s="16" t="str">
        <f aca="false">IF(O941="🐹 Guinea Pig",8,"")</f>
        <v/>
      </c>
      <c r="X941" s="16" t="str">
        <f aca="false">IF(O941="🐔 Chicken",9,"")</f>
        <v/>
      </c>
      <c r="Y941" s="16" t="str">
        <f aca="false">IF(O941="🐵 Monkey",5,"")</f>
        <v/>
      </c>
      <c r="Z941" s="16" t="str">
        <f aca="false">IF(O941="🐸 Frog",10,"")</f>
        <v/>
      </c>
      <c r="AA941" s="16" t="str">
        <f aca="false">IF(O941="🐈 Cat",4,"")</f>
        <v/>
      </c>
      <c r="AB941" s="16" t="str">
        <f aca="false">IF(O941="Gecko",15,"")</f>
        <v/>
      </c>
      <c r="AC941" s="16" t="str">
        <f aca="false">IF(O941="Skink",14,"")</f>
        <v/>
      </c>
      <c r="AD941" s="16" t="str">
        <f aca="false">IF(O941="🐄 Cattle",17,"")</f>
        <v/>
      </c>
      <c r="AE941" s="16" t="str">
        <f aca="false">IF(O941="🐷 Pig",19,"")</f>
        <v/>
      </c>
      <c r="AF941" s="16" t="str">
        <f aca="false">IF(O941="Squirrel",11,"")</f>
        <v/>
      </c>
      <c r="AG941" s="16" t="str">
        <f aca="false">IF(O941="🐝 Honey Bee",20,"")</f>
        <v/>
      </c>
      <c r="AH941" s="16" t="str">
        <f aca="false">IF(O941="🦆 Duck",12,"")</f>
        <v/>
      </c>
      <c r="AI941" s="16" t="str">
        <f aca="false">IF(O941="🐦 Bird",13,"")</f>
        <v/>
      </c>
      <c r="AJ941" s="41" t="s">
        <v>311</v>
      </c>
      <c r="AK941" s="40" t="s">
        <v>186</v>
      </c>
      <c r="AL941" s="42" t="s">
        <v>50</v>
      </c>
      <c r="AM941" s="40" t="s">
        <v>51</v>
      </c>
      <c r="AN941" s="40"/>
    </row>
    <row r="942" customFormat="false" ht="30" hidden="false" customHeight="true" outlineLevel="0" collapsed="false">
      <c r="A942" s="38" t="s">
        <v>952</v>
      </c>
      <c r="B942" s="38" t="n">
        <v>92</v>
      </c>
      <c r="C942" s="32" t="n">
        <f aca="false">B942+IF(H942="IV",-0.2,IF(H942="IP",-0.1,IF(H942="IM",0.1,IF(H942="SC",0.2,IF(H942="IC (cerebral)",-0.3,0)))))</f>
        <v>91.8</v>
      </c>
      <c r="D942" s="33" t="n">
        <f aca="false">VALUE(MID(AJ942,1,FIND(" ",AJ942)))</f>
        <v>0.01</v>
      </c>
      <c r="E942" s="34" t="n">
        <f aca="false">IF(G942="LD50 (median)",1,IF(G942="LDLo (lowest)",0,IF(G942="LD",-1,"")))</f>
        <v>0</v>
      </c>
      <c r="F942" s="34" t="n">
        <f aca="false">IF(O942="🐀 Rat",1,IF(O942="🐭 Mouse",2,IF(O942="🐕 Dog",3,IF(O942="🐵 Monkey",5,IF(O942="🐈 Cat",4,IF(O942="🐇 Rabbit",6,IF(O942="🕊 Pigeon",7,IF(O942="🐹 Guinea Pig",8,IF(O942="🐔 Chicken",9,IF(O942="🐸 Frog",10,IF(O942="🍼 Mammal",10,0)))))))))))</f>
        <v>6</v>
      </c>
      <c r="G942" s="39" t="s">
        <v>53</v>
      </c>
      <c r="H942" s="39" t="s">
        <v>15</v>
      </c>
      <c r="I942" s="14" t="str">
        <f aca="false">IF(H942="IC",-0.3,"")</f>
        <v/>
      </c>
      <c r="J942" s="14" t="n">
        <f aca="false">IF(H942="IV",-0.2,"")</f>
        <v>-0.2</v>
      </c>
      <c r="K942" s="14" t="str">
        <f aca="false">IF(H942="IP",-0.1,"")</f>
        <v/>
      </c>
      <c r="L942" s="14" t="str">
        <f aca="false">IF(H942="IM",0.1,"")</f>
        <v/>
      </c>
      <c r="M942" s="14" t="str">
        <f aca="false">IF(H942="SC",0.2,"")</f>
        <v/>
      </c>
      <c r="N942" s="15" t="str">
        <f aca="false">IF(H942="???",0.2,"")</f>
        <v/>
      </c>
      <c r="O942" s="40" t="s">
        <v>24</v>
      </c>
      <c r="P942" s="17" t="str">
        <f aca="false">IF(SUM(Q942:AI942)&gt;0,"",IF(SUM(Q942:AI942)=0,IF(O942&gt;0,1,"")))</f>
        <v/>
      </c>
      <c r="Q942" s="16" t="str">
        <f aca="false">IF(O942="🐭 Mouse",2,"")</f>
        <v/>
      </c>
      <c r="R942" s="16" t="str">
        <f aca="false">IF(O942="🕊 Pigeon",7,"")</f>
        <v/>
      </c>
      <c r="S942" s="16" t="n">
        <f aca="false">IF(O942="🐇 Rabbit",6,"")</f>
        <v>6</v>
      </c>
      <c r="T942" s="16" t="str">
        <f aca="false">IF(O942="🍼 Mammal",16,"")</f>
        <v/>
      </c>
      <c r="U942" s="16" t="str">
        <f aca="false">IF(O942="🐀 Rat",1,"")</f>
        <v/>
      </c>
      <c r="V942" s="16" t="str">
        <f aca="false">IF(O942="🐕 Dog",3,"")</f>
        <v/>
      </c>
      <c r="W942" s="16" t="str">
        <f aca="false">IF(O942="🐹 Guinea Pig",8,"")</f>
        <v/>
      </c>
      <c r="X942" s="16" t="str">
        <f aca="false">IF(O942="🐔 Chicken",9,"")</f>
        <v/>
      </c>
      <c r="Y942" s="16" t="str">
        <f aca="false">IF(O942="🐵 Monkey",5,"")</f>
        <v/>
      </c>
      <c r="Z942" s="16" t="str">
        <f aca="false">IF(O942="🐸 Frog",10,"")</f>
        <v/>
      </c>
      <c r="AA942" s="16" t="str">
        <f aca="false">IF(O942="🐈 Cat",4,"")</f>
        <v/>
      </c>
      <c r="AB942" s="16" t="str">
        <f aca="false">IF(O942="Gecko",15,"")</f>
        <v/>
      </c>
      <c r="AC942" s="16" t="str">
        <f aca="false">IF(O942="Skink",14,"")</f>
        <v/>
      </c>
      <c r="AD942" s="16" t="str">
        <f aca="false">IF(O942="🐄 Cattle",17,"")</f>
        <v/>
      </c>
      <c r="AE942" s="16" t="str">
        <f aca="false">IF(O942="🐷 Pig",19,"")</f>
        <v/>
      </c>
      <c r="AF942" s="16" t="str">
        <f aca="false">IF(O942="Squirrel",11,"")</f>
        <v/>
      </c>
      <c r="AG942" s="16" t="str">
        <f aca="false">IF(O942="🐝 Honey Bee",20,"")</f>
        <v/>
      </c>
      <c r="AH942" s="16" t="str">
        <f aca="false">IF(O942="🦆 Duck",12,"")</f>
        <v/>
      </c>
      <c r="AI942" s="16" t="str">
        <f aca="false">IF(O942="🐦 Bird",13,"")</f>
        <v/>
      </c>
      <c r="AJ942" s="41" t="s">
        <v>70</v>
      </c>
      <c r="AK942" s="40" t="s">
        <v>137</v>
      </c>
      <c r="AL942" s="42" t="s">
        <v>50</v>
      </c>
      <c r="AM942" s="40" t="s">
        <v>51</v>
      </c>
      <c r="AN942" s="40"/>
    </row>
    <row r="943" customFormat="false" ht="30" hidden="false" customHeight="true" outlineLevel="0" collapsed="false">
      <c r="A943" s="38" t="s">
        <v>952</v>
      </c>
      <c r="B943" s="38" t="n">
        <v>92</v>
      </c>
      <c r="C943" s="32" t="n">
        <f aca="false">B943+IF(H943="IV",-0.2,IF(H943="IP",-0.1,IF(H943="IM",0.1,IF(H943="SC",0.2,IF(H943="IC (cerebral)",-0.3,0)))))</f>
        <v>92</v>
      </c>
      <c r="D943" s="33" t="n">
        <f aca="false">VALUE(MID(AJ943,1,FIND(" ",AJ943)))</f>
        <v>0.325</v>
      </c>
      <c r="E943" s="34" t="n">
        <f aca="false">IF(G943="LD50 (median)",1,IF(G943="LDLo (lowest)",0,IF(G943="LD",-1,"")))</f>
        <v>1</v>
      </c>
      <c r="F943" s="34" t="n">
        <f aca="false">IF(O943="🐀 Rat",1,IF(O943="🐭 Mouse",2,IF(O943="🐕 Dog",3,IF(O943="🐵 Monkey",5,IF(O943="🐈 Cat",4,IF(O943="🐇 Rabbit",6,IF(O943="🕊 Pigeon",7,IF(O943="🐹 Guinea Pig",8,IF(O943="🐔 Chicken",9,IF(O943="🐸 Frog",10,IF(O943="🍼 Mammal",10,0)))))))))))</f>
        <v>2</v>
      </c>
      <c r="G943" s="39" t="s">
        <v>47</v>
      </c>
      <c r="H943" s="39" t="s">
        <v>14</v>
      </c>
      <c r="I943" s="14" t="n">
        <f aca="false">IF(H943="IC",-0.3,"")</f>
        <v>-0.3</v>
      </c>
      <c r="J943" s="14" t="str">
        <f aca="false">IF(H943="IV",-0.2,"")</f>
        <v/>
      </c>
      <c r="K943" s="14" t="str">
        <f aca="false">IF(H943="IP",-0.1,"")</f>
        <v/>
      </c>
      <c r="L943" s="14" t="str">
        <f aca="false">IF(H943="IM",0.1,"")</f>
        <v/>
      </c>
      <c r="M943" s="14" t="str">
        <f aca="false">IF(H943="SC",0.2,"")</f>
        <v/>
      </c>
      <c r="N943" s="15" t="str">
        <f aca="false">IF(H943="???",0.2,"")</f>
        <v/>
      </c>
      <c r="O943" s="40" t="s">
        <v>22</v>
      </c>
      <c r="P943" s="17" t="str">
        <f aca="false">IF(SUM(Q943:AI943)&gt;0,"",IF(SUM(Q943:AI943)=0,IF(O943&gt;0,1,"")))</f>
        <v/>
      </c>
      <c r="Q943" s="16" t="n">
        <f aca="false">IF(O943="🐭 Mouse",2,"")</f>
        <v>2</v>
      </c>
      <c r="R943" s="16" t="str">
        <f aca="false">IF(O943="🕊 Pigeon",7,"")</f>
        <v/>
      </c>
      <c r="S943" s="16" t="str">
        <f aca="false">IF(O943="🐇 Rabbit",6,"")</f>
        <v/>
      </c>
      <c r="T943" s="16" t="str">
        <f aca="false">IF(O943="🍼 Mammal",16,"")</f>
        <v/>
      </c>
      <c r="U943" s="16" t="str">
        <f aca="false">IF(O943="🐀 Rat",1,"")</f>
        <v/>
      </c>
      <c r="V943" s="16" t="str">
        <f aca="false">IF(O943="🐕 Dog",3,"")</f>
        <v/>
      </c>
      <c r="W943" s="16" t="str">
        <f aca="false">IF(O943="🐹 Guinea Pig",8,"")</f>
        <v/>
      </c>
      <c r="X943" s="16" t="str">
        <f aca="false">IF(O943="🐔 Chicken",9,"")</f>
        <v/>
      </c>
      <c r="Y943" s="16" t="str">
        <f aca="false">IF(O943="🐵 Monkey",5,"")</f>
        <v/>
      </c>
      <c r="Z943" s="16" t="str">
        <f aca="false">IF(O943="🐸 Frog",10,"")</f>
        <v/>
      </c>
      <c r="AA943" s="16" t="str">
        <f aca="false">IF(O943="🐈 Cat",4,"")</f>
        <v/>
      </c>
      <c r="AB943" s="16" t="str">
        <f aca="false">IF(O943="Gecko",15,"")</f>
        <v/>
      </c>
      <c r="AC943" s="16" t="str">
        <f aca="false">IF(O943="Skink",14,"")</f>
        <v/>
      </c>
      <c r="AD943" s="16" t="str">
        <f aca="false">IF(O943="🐄 Cattle",17,"")</f>
        <v/>
      </c>
      <c r="AE943" s="16" t="str">
        <f aca="false">IF(O943="🐷 Pig",19,"")</f>
        <v/>
      </c>
      <c r="AF943" s="16" t="str">
        <f aca="false">IF(O943="Squirrel",11,"")</f>
        <v/>
      </c>
      <c r="AG943" s="16" t="str">
        <f aca="false">IF(O943="🐝 Honey Bee",20,"")</f>
        <v/>
      </c>
      <c r="AH943" s="16" t="str">
        <f aca="false">IF(O943="🦆 Duck",12,"")</f>
        <v/>
      </c>
      <c r="AI943" s="16" t="str">
        <f aca="false">IF(O943="🐦 Bird",13,"")</f>
        <v/>
      </c>
      <c r="AJ943" s="41" t="s">
        <v>953</v>
      </c>
      <c r="AK943" s="40" t="s">
        <v>78</v>
      </c>
      <c r="AL943" s="42" t="s">
        <v>50</v>
      </c>
      <c r="AM943" s="40" t="s">
        <v>51</v>
      </c>
      <c r="AN943" s="40"/>
    </row>
    <row r="944" customFormat="false" ht="30" hidden="false" customHeight="true" outlineLevel="0" collapsed="false">
      <c r="A944" s="38" t="s">
        <v>952</v>
      </c>
      <c r="B944" s="38" t="n">
        <v>92</v>
      </c>
      <c r="C944" s="32" t="n">
        <f aca="false">B944+IF(H944="IV",-0.2,IF(H944="IP",-0.1,IF(H944="IM",0.1,IF(H944="SC",0.2,IF(H944="IC (cerebral)",-0.3,0)))))</f>
        <v>91.8</v>
      </c>
      <c r="D944" s="33" t="n">
        <f aca="false">VALUE(MID(AJ944,1,FIND(" ",AJ944)))</f>
        <v>1.4</v>
      </c>
      <c r="E944" s="34" t="n">
        <f aca="false">IF(G944="LD50 (median)",1,IF(G944="LDLo (lowest)",0,IF(G944="LD",-1,"")))</f>
        <v>1</v>
      </c>
      <c r="F944" s="34" t="n">
        <f aca="false">IF(O944="🐀 Rat",1,IF(O944="🐭 Mouse",2,IF(O944="🐕 Dog",3,IF(O944="🐵 Monkey",5,IF(O944="🐈 Cat",4,IF(O944="🐇 Rabbit",6,IF(O944="🕊 Pigeon",7,IF(O944="🐹 Guinea Pig",8,IF(O944="🐔 Chicken",9,IF(O944="🐸 Frog",10,IF(O944="🍼 Mammal",10,0)))))))))))</f>
        <v>2</v>
      </c>
      <c r="G944" s="39" t="s">
        <v>47</v>
      </c>
      <c r="H944" s="39" t="s">
        <v>15</v>
      </c>
      <c r="I944" s="14" t="str">
        <f aca="false">IF(H944="IC",-0.3,"")</f>
        <v/>
      </c>
      <c r="J944" s="14" t="n">
        <f aca="false">IF(H944="IV",-0.2,"")</f>
        <v>-0.2</v>
      </c>
      <c r="K944" s="14" t="str">
        <f aca="false">IF(H944="IP",-0.1,"")</f>
        <v/>
      </c>
      <c r="L944" s="14" t="str">
        <f aca="false">IF(H944="IM",0.1,"")</f>
        <v/>
      </c>
      <c r="M944" s="14" t="str">
        <f aca="false">IF(H944="SC",0.2,"")</f>
        <v/>
      </c>
      <c r="N944" s="15" t="str">
        <f aca="false">IF(H944="???",0.2,"")</f>
        <v/>
      </c>
      <c r="O944" s="40" t="s">
        <v>22</v>
      </c>
      <c r="P944" s="17" t="str">
        <f aca="false">IF(SUM(Q944:AI944)&gt;0,"",IF(SUM(Q944:AI944)=0,IF(O944&gt;0,1,"")))</f>
        <v/>
      </c>
      <c r="Q944" s="16" t="n">
        <f aca="false">IF(O944="🐭 Mouse",2,"")</f>
        <v>2</v>
      </c>
      <c r="R944" s="16" t="str">
        <f aca="false">IF(O944="🕊 Pigeon",7,"")</f>
        <v/>
      </c>
      <c r="S944" s="16" t="str">
        <f aca="false">IF(O944="🐇 Rabbit",6,"")</f>
        <v/>
      </c>
      <c r="T944" s="16" t="str">
        <f aca="false">IF(O944="🍼 Mammal",16,"")</f>
        <v/>
      </c>
      <c r="U944" s="16" t="str">
        <f aca="false">IF(O944="🐀 Rat",1,"")</f>
        <v/>
      </c>
      <c r="V944" s="16" t="str">
        <f aca="false">IF(O944="🐕 Dog",3,"")</f>
        <v/>
      </c>
      <c r="W944" s="16" t="str">
        <f aca="false">IF(O944="🐹 Guinea Pig",8,"")</f>
        <v/>
      </c>
      <c r="X944" s="16" t="str">
        <f aca="false">IF(O944="🐔 Chicken",9,"")</f>
        <v/>
      </c>
      <c r="Y944" s="16" t="str">
        <f aca="false">IF(O944="🐵 Monkey",5,"")</f>
        <v/>
      </c>
      <c r="Z944" s="16" t="str">
        <f aca="false">IF(O944="🐸 Frog",10,"")</f>
        <v/>
      </c>
      <c r="AA944" s="16" t="str">
        <f aca="false">IF(O944="🐈 Cat",4,"")</f>
        <v/>
      </c>
      <c r="AB944" s="16" t="str">
        <f aca="false">IF(O944="Gecko",15,"")</f>
        <v/>
      </c>
      <c r="AC944" s="16" t="str">
        <f aca="false">IF(O944="Skink",14,"")</f>
        <v/>
      </c>
      <c r="AD944" s="16" t="str">
        <f aca="false">IF(O944="🐄 Cattle",17,"")</f>
        <v/>
      </c>
      <c r="AE944" s="16" t="str">
        <f aca="false">IF(O944="🐷 Pig",19,"")</f>
        <v/>
      </c>
      <c r="AF944" s="16" t="str">
        <f aca="false">IF(O944="Squirrel",11,"")</f>
        <v/>
      </c>
      <c r="AG944" s="16" t="str">
        <f aca="false">IF(O944="🐝 Honey Bee",20,"")</f>
        <v/>
      </c>
      <c r="AH944" s="16" t="str">
        <f aca="false">IF(O944="🦆 Duck",12,"")</f>
        <v/>
      </c>
      <c r="AI944" s="16" t="str">
        <f aca="false">IF(O944="🐦 Bird",13,"")</f>
        <v/>
      </c>
      <c r="AJ944" s="41" t="s">
        <v>110</v>
      </c>
      <c r="AK944" s="40" t="s">
        <v>954</v>
      </c>
      <c r="AL944" s="42" t="s">
        <v>50</v>
      </c>
      <c r="AM944" s="40" t="s">
        <v>51</v>
      </c>
      <c r="AN944" s="40"/>
    </row>
    <row r="945" customFormat="false" ht="30" hidden="false" customHeight="true" outlineLevel="0" collapsed="false">
      <c r="A945" s="38" t="s">
        <v>952</v>
      </c>
      <c r="B945" s="38" t="n">
        <v>92</v>
      </c>
      <c r="C945" s="32" t="n">
        <f aca="false">B945+IF(H945="IV",-0.2,IF(H945="IP",-0.1,IF(H945="IM",0.1,IF(H945="SC",0.2,IF(H945="IC (cerebral)",-0.3,0)))))</f>
        <v>91.8</v>
      </c>
      <c r="D945" s="33" t="n">
        <f aca="false">VALUE(MID(AJ945,1,FIND(" ",AJ945)))</f>
        <v>2</v>
      </c>
      <c r="E945" s="34" t="n">
        <f aca="false">IF(G945="LD50 (median)",1,IF(G945="LDLo (lowest)",0,IF(G945="LD",-1,"")))</f>
        <v>1</v>
      </c>
      <c r="F945" s="34" t="n">
        <f aca="false">IF(O945="🐀 Rat",1,IF(O945="🐭 Mouse",2,IF(O945="🐕 Dog",3,IF(O945="🐵 Monkey",5,IF(O945="🐈 Cat",4,IF(O945="🐇 Rabbit",6,IF(O945="🕊 Pigeon",7,IF(O945="🐹 Guinea Pig",8,IF(O945="🐔 Chicken",9,IF(O945="🐸 Frog",10,IF(O945="🍼 Mammal",10,0)))))))))))</f>
        <v>2</v>
      </c>
      <c r="G945" s="39" t="s">
        <v>47</v>
      </c>
      <c r="H945" s="39" t="s">
        <v>15</v>
      </c>
      <c r="I945" s="14" t="str">
        <f aca="false">IF(H945="IC",-0.3,"")</f>
        <v/>
      </c>
      <c r="J945" s="14" t="n">
        <f aca="false">IF(H945="IV",-0.2,"")</f>
        <v>-0.2</v>
      </c>
      <c r="K945" s="14" t="str">
        <f aca="false">IF(H945="IP",-0.1,"")</f>
        <v/>
      </c>
      <c r="L945" s="14" t="str">
        <f aca="false">IF(H945="IM",0.1,"")</f>
        <v/>
      </c>
      <c r="M945" s="14" t="str">
        <f aca="false">IF(H945="SC",0.2,"")</f>
        <v/>
      </c>
      <c r="N945" s="15" t="str">
        <f aca="false">IF(H945="???",0.2,"")</f>
        <v/>
      </c>
      <c r="O945" s="40" t="s">
        <v>22</v>
      </c>
      <c r="P945" s="17" t="str">
        <f aca="false">IF(SUM(Q945:AI945)&gt;0,"",IF(SUM(Q945:AI945)=0,IF(O945&gt;0,1,"")))</f>
        <v/>
      </c>
      <c r="Q945" s="16" t="n">
        <f aca="false">IF(O945="🐭 Mouse",2,"")</f>
        <v>2</v>
      </c>
      <c r="R945" s="16" t="str">
        <f aca="false">IF(O945="🕊 Pigeon",7,"")</f>
        <v/>
      </c>
      <c r="S945" s="16" t="str">
        <f aca="false">IF(O945="🐇 Rabbit",6,"")</f>
        <v/>
      </c>
      <c r="T945" s="16" t="str">
        <f aca="false">IF(O945="🍼 Mammal",16,"")</f>
        <v/>
      </c>
      <c r="U945" s="16" t="str">
        <f aca="false">IF(O945="🐀 Rat",1,"")</f>
        <v/>
      </c>
      <c r="V945" s="16" t="str">
        <f aca="false">IF(O945="🐕 Dog",3,"")</f>
        <v/>
      </c>
      <c r="W945" s="16" t="str">
        <f aca="false">IF(O945="🐹 Guinea Pig",8,"")</f>
        <v/>
      </c>
      <c r="X945" s="16" t="str">
        <f aca="false">IF(O945="🐔 Chicken",9,"")</f>
        <v/>
      </c>
      <c r="Y945" s="16" t="str">
        <f aca="false">IF(O945="🐵 Monkey",5,"")</f>
        <v/>
      </c>
      <c r="Z945" s="16" t="str">
        <f aca="false">IF(O945="🐸 Frog",10,"")</f>
        <v/>
      </c>
      <c r="AA945" s="16" t="str">
        <f aca="false">IF(O945="🐈 Cat",4,"")</f>
        <v/>
      </c>
      <c r="AB945" s="16" t="str">
        <f aca="false">IF(O945="Gecko",15,"")</f>
        <v/>
      </c>
      <c r="AC945" s="16" t="str">
        <f aca="false">IF(O945="Skink",14,"")</f>
        <v/>
      </c>
      <c r="AD945" s="16" t="str">
        <f aca="false">IF(O945="🐄 Cattle",17,"")</f>
        <v/>
      </c>
      <c r="AE945" s="16" t="str">
        <f aca="false">IF(O945="🐷 Pig",19,"")</f>
        <v/>
      </c>
      <c r="AF945" s="16" t="str">
        <f aca="false">IF(O945="Squirrel",11,"")</f>
        <v/>
      </c>
      <c r="AG945" s="16" t="str">
        <f aca="false">IF(O945="🐝 Honey Bee",20,"")</f>
        <v/>
      </c>
      <c r="AH945" s="16" t="str">
        <f aca="false">IF(O945="🦆 Duck",12,"")</f>
        <v/>
      </c>
      <c r="AI945" s="16" t="str">
        <f aca="false">IF(O945="🐦 Bird",13,"")</f>
        <v/>
      </c>
      <c r="AJ945" s="41" t="s">
        <v>112</v>
      </c>
      <c r="AK945" s="40" t="s">
        <v>955</v>
      </c>
      <c r="AL945" s="42" t="s">
        <v>50</v>
      </c>
      <c r="AM945" s="40" t="s">
        <v>51</v>
      </c>
      <c r="AN945" s="40"/>
    </row>
    <row r="946" customFormat="false" ht="30" hidden="false" customHeight="true" outlineLevel="0" collapsed="false">
      <c r="A946" s="38" t="s">
        <v>952</v>
      </c>
      <c r="B946" s="38" t="n">
        <v>92</v>
      </c>
      <c r="C946" s="32" t="n">
        <f aca="false">B946+IF(H946="IV",-0.2,IF(H946="IP",-0.1,IF(H946="IM",0.1,IF(H946="SC",0.2,IF(H946="IC (cerebral)",-0.3,0)))))</f>
        <v>91.9</v>
      </c>
      <c r="D946" s="33" t="n">
        <f aca="false">VALUE(MID(AJ946,1,FIND(" ",AJ946)))</f>
        <v>3.8</v>
      </c>
      <c r="E946" s="34" t="n">
        <f aca="false">IF(G946="LD50 (median)",1,IF(G946="LDLo (lowest)",0,IF(G946="LD",-1,"")))</f>
        <v>1</v>
      </c>
      <c r="F946" s="34" t="n">
        <f aca="false">IF(O946="🐀 Rat",1,IF(O946="🐭 Mouse",2,IF(O946="🐕 Dog",3,IF(O946="🐵 Monkey",5,IF(O946="🐈 Cat",4,IF(O946="🐇 Rabbit",6,IF(O946="🕊 Pigeon",7,IF(O946="🐹 Guinea Pig",8,IF(O946="🐔 Chicken",9,IF(O946="🐸 Frog",10,IF(O946="🍼 Mammal",10,0)))))))))))</f>
        <v>10</v>
      </c>
      <c r="G946" s="39" t="s">
        <v>47</v>
      </c>
      <c r="H946" s="39" t="s">
        <v>16</v>
      </c>
      <c r="I946" s="14" t="str">
        <f aca="false">IF(H946="IC",-0.3,"")</f>
        <v/>
      </c>
      <c r="J946" s="14" t="str">
        <f aca="false">IF(H946="IV",-0.2,"")</f>
        <v/>
      </c>
      <c r="K946" s="14" t="n">
        <f aca="false">IF(H946="IP",-0.1,"")</f>
        <v>-0.1</v>
      </c>
      <c r="L946" s="14" t="str">
        <f aca="false">IF(H946="IM",0.1,"")</f>
        <v/>
      </c>
      <c r="M946" s="14" t="str">
        <f aca="false">IF(H946="SC",0.2,"")</f>
        <v/>
      </c>
      <c r="N946" s="15" t="str">
        <f aca="false">IF(H946="???",0.2,"")</f>
        <v/>
      </c>
      <c r="O946" s="40" t="s">
        <v>25</v>
      </c>
      <c r="P946" s="17" t="str">
        <f aca="false">IF(SUM(Q946:AI946)&gt;0,"",IF(SUM(Q946:AI946)=0,IF(O946&gt;0,1,"")))</f>
        <v/>
      </c>
      <c r="Q946" s="16" t="str">
        <f aca="false">IF(O946="🐭 Mouse",2,"")</f>
        <v/>
      </c>
      <c r="R946" s="16" t="str">
        <f aca="false">IF(O946="🕊 Pigeon",7,"")</f>
        <v/>
      </c>
      <c r="S946" s="16" t="str">
        <f aca="false">IF(O946="🐇 Rabbit",6,"")</f>
        <v/>
      </c>
      <c r="T946" s="16" t="n">
        <f aca="false">IF(O946="🍼 Mammal",16,"")</f>
        <v>16</v>
      </c>
      <c r="U946" s="16" t="str">
        <f aca="false">IF(O946="🐀 Rat",1,"")</f>
        <v/>
      </c>
      <c r="V946" s="16" t="str">
        <f aca="false">IF(O946="🐕 Dog",3,"")</f>
        <v/>
      </c>
      <c r="W946" s="16" t="str">
        <f aca="false">IF(O946="🐹 Guinea Pig",8,"")</f>
        <v/>
      </c>
      <c r="X946" s="16" t="str">
        <f aca="false">IF(O946="🐔 Chicken",9,"")</f>
        <v/>
      </c>
      <c r="Y946" s="16" t="str">
        <f aca="false">IF(O946="🐵 Monkey",5,"")</f>
        <v/>
      </c>
      <c r="Z946" s="16" t="str">
        <f aca="false">IF(O946="🐸 Frog",10,"")</f>
        <v/>
      </c>
      <c r="AA946" s="16" t="str">
        <f aca="false">IF(O946="🐈 Cat",4,"")</f>
        <v/>
      </c>
      <c r="AB946" s="16" t="str">
        <f aca="false">IF(O946="Gecko",15,"")</f>
        <v/>
      </c>
      <c r="AC946" s="16" t="str">
        <f aca="false">IF(O946="Skink",14,"")</f>
        <v/>
      </c>
      <c r="AD946" s="16" t="str">
        <f aca="false">IF(O946="🐄 Cattle",17,"")</f>
        <v/>
      </c>
      <c r="AE946" s="16" t="str">
        <f aca="false">IF(O946="🐷 Pig",19,"")</f>
        <v/>
      </c>
      <c r="AF946" s="16" t="str">
        <f aca="false">IF(O946="Squirrel",11,"")</f>
        <v/>
      </c>
      <c r="AG946" s="16" t="str">
        <f aca="false">IF(O946="🐝 Honey Bee",20,"")</f>
        <v/>
      </c>
      <c r="AH946" s="16" t="str">
        <f aca="false">IF(O946="🦆 Duck",12,"")</f>
        <v/>
      </c>
      <c r="AI946" s="16" t="str">
        <f aca="false">IF(O946="🐦 Bird",13,"")</f>
        <v/>
      </c>
      <c r="AJ946" s="41" t="s">
        <v>956</v>
      </c>
      <c r="AK946" s="40" t="s">
        <v>79</v>
      </c>
      <c r="AL946" s="42" t="s">
        <v>50</v>
      </c>
      <c r="AM946" s="40" t="s">
        <v>51</v>
      </c>
      <c r="AN946" s="40"/>
    </row>
    <row r="947" customFormat="false" ht="30" hidden="false" customHeight="true" outlineLevel="0" collapsed="false">
      <c r="A947" s="38" t="s">
        <v>952</v>
      </c>
      <c r="B947" s="38" t="n">
        <v>92</v>
      </c>
      <c r="C947" s="32" t="n">
        <f aca="false">B947+IF(H947="IV",-0.2,IF(H947="IP",-0.1,IF(H947="IM",0.1,IF(H947="SC",0.2,IF(H947="IC (cerebral)",-0.3,0)))))</f>
        <v>91.9</v>
      </c>
      <c r="D947" s="33" t="n">
        <f aca="false">VALUE(MID(AJ947,1,FIND(" ",AJ947)))</f>
        <v>4</v>
      </c>
      <c r="E947" s="34" t="n">
        <f aca="false">IF(G947="LD50 (median)",1,IF(G947="LDLo (lowest)",0,IF(G947="LD",-1,"")))</f>
        <v>1</v>
      </c>
      <c r="F947" s="34" t="n">
        <f aca="false">IF(O947="🐀 Rat",1,IF(O947="🐭 Mouse",2,IF(O947="🐕 Dog",3,IF(O947="🐵 Monkey",5,IF(O947="🐈 Cat",4,IF(O947="🐇 Rabbit",6,IF(O947="🕊 Pigeon",7,IF(O947="🐹 Guinea Pig",8,IF(O947="🐔 Chicken",9,IF(O947="🐸 Frog",10,IF(O947="🍼 Mammal",10,0)))))))))))</f>
        <v>2</v>
      </c>
      <c r="G947" s="39" t="s">
        <v>47</v>
      </c>
      <c r="H947" s="39" t="s">
        <v>16</v>
      </c>
      <c r="I947" s="14" t="str">
        <f aca="false">IF(H947="IC",-0.3,"")</f>
        <v/>
      </c>
      <c r="J947" s="14" t="str">
        <f aca="false">IF(H947="IV",-0.2,"")</f>
        <v/>
      </c>
      <c r="K947" s="14" t="n">
        <f aca="false">IF(H947="IP",-0.1,"")</f>
        <v>-0.1</v>
      </c>
      <c r="L947" s="14" t="str">
        <f aca="false">IF(H947="IM",0.1,"")</f>
        <v/>
      </c>
      <c r="M947" s="14" t="str">
        <f aca="false">IF(H947="SC",0.2,"")</f>
        <v/>
      </c>
      <c r="N947" s="15" t="str">
        <f aca="false">IF(H947="???",0.2,"")</f>
        <v/>
      </c>
      <c r="O947" s="40" t="s">
        <v>22</v>
      </c>
      <c r="P947" s="17" t="str">
        <f aca="false">IF(SUM(Q947:AI947)&gt;0,"",IF(SUM(Q947:AI947)=0,IF(O947&gt;0,1,"")))</f>
        <v/>
      </c>
      <c r="Q947" s="16" t="n">
        <f aca="false">IF(O947="🐭 Mouse",2,"")</f>
        <v>2</v>
      </c>
      <c r="R947" s="16" t="str">
        <f aca="false">IF(O947="🕊 Pigeon",7,"")</f>
        <v/>
      </c>
      <c r="S947" s="16" t="str">
        <f aca="false">IF(O947="🐇 Rabbit",6,"")</f>
        <v/>
      </c>
      <c r="T947" s="16" t="str">
        <f aca="false">IF(O947="🍼 Mammal",16,"")</f>
        <v/>
      </c>
      <c r="U947" s="16" t="str">
        <f aca="false">IF(O947="🐀 Rat",1,"")</f>
        <v/>
      </c>
      <c r="V947" s="16" t="str">
        <f aca="false">IF(O947="🐕 Dog",3,"")</f>
        <v/>
      </c>
      <c r="W947" s="16" t="str">
        <f aca="false">IF(O947="🐹 Guinea Pig",8,"")</f>
        <v/>
      </c>
      <c r="X947" s="16" t="str">
        <f aca="false">IF(O947="🐔 Chicken",9,"")</f>
        <v/>
      </c>
      <c r="Y947" s="16" t="str">
        <f aca="false">IF(O947="🐵 Monkey",5,"")</f>
        <v/>
      </c>
      <c r="Z947" s="16" t="str">
        <f aca="false">IF(O947="🐸 Frog",10,"")</f>
        <v/>
      </c>
      <c r="AA947" s="16" t="str">
        <f aca="false">IF(O947="🐈 Cat",4,"")</f>
        <v/>
      </c>
      <c r="AB947" s="16" t="str">
        <f aca="false">IF(O947="Gecko",15,"")</f>
        <v/>
      </c>
      <c r="AC947" s="16" t="str">
        <f aca="false">IF(O947="Skink",14,"")</f>
        <v/>
      </c>
      <c r="AD947" s="16" t="str">
        <f aca="false">IF(O947="🐄 Cattle",17,"")</f>
        <v/>
      </c>
      <c r="AE947" s="16" t="str">
        <f aca="false">IF(O947="🐷 Pig",19,"")</f>
        <v/>
      </c>
      <c r="AF947" s="16" t="str">
        <f aca="false">IF(O947="Squirrel",11,"")</f>
        <v/>
      </c>
      <c r="AG947" s="16" t="str">
        <f aca="false">IF(O947="🐝 Honey Bee",20,"")</f>
        <v/>
      </c>
      <c r="AH947" s="16" t="str">
        <f aca="false">IF(O947="🦆 Duck",12,"")</f>
        <v/>
      </c>
      <c r="AI947" s="16" t="str">
        <f aca="false">IF(O947="🐦 Bird",13,"")</f>
        <v/>
      </c>
      <c r="AJ947" s="41" t="s">
        <v>264</v>
      </c>
      <c r="AK947" s="40" t="s">
        <v>955</v>
      </c>
      <c r="AL947" s="42" t="s">
        <v>50</v>
      </c>
      <c r="AM947" s="40" t="s">
        <v>51</v>
      </c>
      <c r="AN947" s="40"/>
    </row>
    <row r="948" customFormat="false" ht="30" hidden="false" customHeight="true" outlineLevel="0" collapsed="false">
      <c r="A948" s="38" t="s">
        <v>952</v>
      </c>
      <c r="B948" s="38" t="n">
        <v>92</v>
      </c>
      <c r="C948" s="32" t="n">
        <f aca="false">B948+IF(H948="IV",-0.2,IF(H948="IP",-0.1,IF(H948="IM",0.1,IF(H948="SC",0.2,IF(H948="IC (cerebral)",-0.3,0)))))</f>
        <v>91.8</v>
      </c>
      <c r="D948" s="33" t="n">
        <f aca="false">VALUE(MID(AJ948,1,FIND(" ",AJ948)))</f>
        <v>4.27</v>
      </c>
      <c r="E948" s="34" t="n">
        <f aca="false">IF(G948="LD50 (median)",1,IF(G948="LDLo (lowest)",0,IF(G948="LD",-1,"")))</f>
        <v>1</v>
      </c>
      <c r="F948" s="34" t="n">
        <f aca="false">IF(O948="🐀 Rat",1,IF(O948="🐭 Mouse",2,IF(O948="🐕 Dog",3,IF(O948="🐵 Monkey",5,IF(O948="🐈 Cat",4,IF(O948="🐇 Rabbit",6,IF(O948="🕊 Pigeon",7,IF(O948="🐹 Guinea Pig",8,IF(O948="🐔 Chicken",9,IF(O948="🐸 Frog",10,IF(O948="🍼 Mammal",10,0)))))))))))</f>
        <v>10</v>
      </c>
      <c r="G948" s="39" t="s">
        <v>47</v>
      </c>
      <c r="H948" s="39" t="s">
        <v>15</v>
      </c>
      <c r="I948" s="14" t="str">
        <f aca="false">IF(H948="IC",-0.3,"")</f>
        <v/>
      </c>
      <c r="J948" s="14" t="n">
        <f aca="false">IF(H948="IV",-0.2,"")</f>
        <v>-0.2</v>
      </c>
      <c r="K948" s="14" t="str">
        <f aca="false">IF(H948="IP",-0.1,"")</f>
        <v/>
      </c>
      <c r="L948" s="14" t="str">
        <f aca="false">IF(H948="IM",0.1,"")</f>
        <v/>
      </c>
      <c r="M948" s="14" t="str">
        <f aca="false">IF(H948="SC",0.2,"")</f>
        <v/>
      </c>
      <c r="N948" s="15" t="str">
        <f aca="false">IF(H948="???",0.2,"")</f>
        <v/>
      </c>
      <c r="O948" s="40" t="s">
        <v>25</v>
      </c>
      <c r="P948" s="17" t="str">
        <f aca="false">IF(SUM(Q948:AI948)&gt;0,"",IF(SUM(Q948:AI948)=0,IF(O948&gt;0,1,"")))</f>
        <v/>
      </c>
      <c r="Q948" s="16" t="str">
        <f aca="false">IF(O948="🐭 Mouse",2,"")</f>
        <v/>
      </c>
      <c r="R948" s="16" t="str">
        <f aca="false">IF(O948="🕊 Pigeon",7,"")</f>
        <v/>
      </c>
      <c r="S948" s="16" t="str">
        <f aca="false">IF(O948="🐇 Rabbit",6,"")</f>
        <v/>
      </c>
      <c r="T948" s="16" t="n">
        <f aca="false">IF(O948="🍼 Mammal",16,"")</f>
        <v>16</v>
      </c>
      <c r="U948" s="16" t="str">
        <f aca="false">IF(O948="🐀 Rat",1,"")</f>
        <v/>
      </c>
      <c r="V948" s="16" t="str">
        <f aca="false">IF(O948="🐕 Dog",3,"")</f>
        <v/>
      </c>
      <c r="W948" s="16" t="str">
        <f aca="false">IF(O948="🐹 Guinea Pig",8,"")</f>
        <v/>
      </c>
      <c r="X948" s="16" t="str">
        <f aca="false">IF(O948="🐔 Chicken",9,"")</f>
        <v/>
      </c>
      <c r="Y948" s="16" t="str">
        <f aca="false">IF(O948="🐵 Monkey",5,"")</f>
        <v/>
      </c>
      <c r="Z948" s="16" t="str">
        <f aca="false">IF(O948="🐸 Frog",10,"")</f>
        <v/>
      </c>
      <c r="AA948" s="16" t="str">
        <f aca="false">IF(O948="🐈 Cat",4,"")</f>
        <v/>
      </c>
      <c r="AB948" s="16" t="str">
        <f aca="false">IF(O948="Gecko",15,"")</f>
        <v/>
      </c>
      <c r="AC948" s="16" t="str">
        <f aca="false">IF(O948="Skink",14,"")</f>
        <v/>
      </c>
      <c r="AD948" s="16" t="str">
        <f aca="false">IF(O948="🐄 Cattle",17,"")</f>
        <v/>
      </c>
      <c r="AE948" s="16" t="str">
        <f aca="false">IF(O948="🐷 Pig",19,"")</f>
        <v/>
      </c>
      <c r="AF948" s="16" t="str">
        <f aca="false">IF(O948="Squirrel",11,"")</f>
        <v/>
      </c>
      <c r="AG948" s="16" t="str">
        <f aca="false">IF(O948="🐝 Honey Bee",20,"")</f>
        <v/>
      </c>
      <c r="AH948" s="16" t="str">
        <f aca="false">IF(O948="🦆 Duck",12,"")</f>
        <v/>
      </c>
      <c r="AI948" s="16" t="str">
        <f aca="false">IF(O948="🐦 Bird",13,"")</f>
        <v/>
      </c>
      <c r="AJ948" s="41" t="s">
        <v>957</v>
      </c>
      <c r="AK948" s="40" t="s">
        <v>79</v>
      </c>
      <c r="AL948" s="42" t="s">
        <v>50</v>
      </c>
      <c r="AM948" s="40" t="s">
        <v>51</v>
      </c>
      <c r="AN948" s="40"/>
    </row>
    <row r="949" customFormat="false" ht="30" hidden="false" customHeight="true" outlineLevel="0" collapsed="false">
      <c r="A949" s="38" t="s">
        <v>952</v>
      </c>
      <c r="B949" s="38" t="n">
        <v>92</v>
      </c>
      <c r="C949" s="32" t="n">
        <f aca="false">B949+IF(H949="IV",-0.2,IF(H949="IP",-0.1,IF(H949="IM",0.1,IF(H949="SC",0.2,IF(H949="IC (cerebral)",-0.3,0)))))</f>
        <v>91.9</v>
      </c>
      <c r="D949" s="33" t="n">
        <f aca="false">VALUE(MID(AJ949,1,FIND(" ",AJ949)))</f>
        <v>5.54</v>
      </c>
      <c r="E949" s="34" t="n">
        <f aca="false">IF(G949="LD50 (median)",1,IF(G949="LDLo (lowest)",0,IF(G949="LD",-1,"")))</f>
        <v>1</v>
      </c>
      <c r="F949" s="34" t="n">
        <f aca="false">IF(O949="🐀 Rat",1,IF(O949="🐭 Mouse",2,IF(O949="🐕 Dog",3,IF(O949="🐵 Monkey",5,IF(O949="🐈 Cat",4,IF(O949="🐇 Rabbit",6,IF(O949="🕊 Pigeon",7,IF(O949="🐹 Guinea Pig",8,IF(O949="🐔 Chicken",9,IF(O949="🐸 Frog",10,IF(O949="🍼 Mammal",10,0)))))))))))</f>
        <v>2</v>
      </c>
      <c r="G949" s="39" t="s">
        <v>47</v>
      </c>
      <c r="H949" s="39" t="s">
        <v>16</v>
      </c>
      <c r="I949" s="14" t="str">
        <f aca="false">IF(H949="IC",-0.3,"")</f>
        <v/>
      </c>
      <c r="J949" s="14" t="str">
        <f aca="false">IF(H949="IV",-0.2,"")</f>
        <v/>
      </c>
      <c r="K949" s="14" t="n">
        <f aca="false">IF(H949="IP",-0.1,"")</f>
        <v>-0.1</v>
      </c>
      <c r="L949" s="14" t="str">
        <f aca="false">IF(H949="IM",0.1,"")</f>
        <v/>
      </c>
      <c r="M949" s="14" t="str">
        <f aca="false">IF(H949="SC",0.2,"")</f>
        <v/>
      </c>
      <c r="N949" s="15" t="str">
        <f aca="false">IF(H949="???",0.2,"")</f>
        <v/>
      </c>
      <c r="O949" s="40" t="s">
        <v>22</v>
      </c>
      <c r="P949" s="17" t="str">
        <f aca="false">IF(SUM(Q949:AI949)&gt;0,"",IF(SUM(Q949:AI949)=0,IF(O949&gt;0,1,"")))</f>
        <v/>
      </c>
      <c r="Q949" s="16" t="n">
        <f aca="false">IF(O949="🐭 Mouse",2,"")</f>
        <v>2</v>
      </c>
      <c r="R949" s="16" t="str">
        <f aca="false">IF(O949="🕊 Pigeon",7,"")</f>
        <v/>
      </c>
      <c r="S949" s="16" t="str">
        <f aca="false">IF(O949="🐇 Rabbit",6,"")</f>
        <v/>
      </c>
      <c r="T949" s="16" t="str">
        <f aca="false">IF(O949="🍼 Mammal",16,"")</f>
        <v/>
      </c>
      <c r="U949" s="16" t="str">
        <f aca="false">IF(O949="🐀 Rat",1,"")</f>
        <v/>
      </c>
      <c r="V949" s="16" t="str">
        <f aca="false">IF(O949="🐕 Dog",3,"")</f>
        <v/>
      </c>
      <c r="W949" s="16" t="str">
        <f aca="false">IF(O949="🐹 Guinea Pig",8,"")</f>
        <v/>
      </c>
      <c r="X949" s="16" t="str">
        <f aca="false">IF(O949="🐔 Chicken",9,"")</f>
        <v/>
      </c>
      <c r="Y949" s="16" t="str">
        <f aca="false">IF(O949="🐵 Monkey",5,"")</f>
        <v/>
      </c>
      <c r="Z949" s="16" t="str">
        <f aca="false">IF(O949="🐸 Frog",10,"")</f>
        <v/>
      </c>
      <c r="AA949" s="16" t="str">
        <f aca="false">IF(O949="🐈 Cat",4,"")</f>
        <v/>
      </c>
      <c r="AB949" s="16" t="str">
        <f aca="false">IF(O949="Gecko",15,"")</f>
        <v/>
      </c>
      <c r="AC949" s="16" t="str">
        <f aca="false">IF(O949="Skink",14,"")</f>
        <v/>
      </c>
      <c r="AD949" s="16" t="str">
        <f aca="false">IF(O949="🐄 Cattle",17,"")</f>
        <v/>
      </c>
      <c r="AE949" s="16" t="str">
        <f aca="false">IF(O949="🐷 Pig",19,"")</f>
        <v/>
      </c>
      <c r="AF949" s="16" t="str">
        <f aca="false">IF(O949="Squirrel",11,"")</f>
        <v/>
      </c>
      <c r="AG949" s="16" t="str">
        <f aca="false">IF(O949="🐝 Honey Bee",20,"")</f>
        <v/>
      </c>
      <c r="AH949" s="16" t="str">
        <f aca="false">IF(O949="🦆 Duck",12,"")</f>
        <v/>
      </c>
      <c r="AI949" s="16" t="str">
        <f aca="false">IF(O949="🐦 Bird",13,"")</f>
        <v/>
      </c>
      <c r="AJ949" s="41" t="s">
        <v>958</v>
      </c>
      <c r="AK949" s="40" t="s">
        <v>78</v>
      </c>
      <c r="AL949" s="42" t="s">
        <v>50</v>
      </c>
      <c r="AM949" s="40" t="s">
        <v>51</v>
      </c>
      <c r="AN949" s="40"/>
    </row>
    <row r="950" customFormat="false" ht="30" hidden="false" customHeight="true" outlineLevel="0" collapsed="false">
      <c r="A950" s="38" t="s">
        <v>952</v>
      </c>
      <c r="B950" s="38" t="n">
        <v>92</v>
      </c>
      <c r="C950" s="32" t="n">
        <f aca="false">B950+IF(H950="IV",-0.2,IF(H950="IP",-0.1,IF(H950="IM",0.1,IF(H950="SC",0.2,IF(H950="IC (cerebral)",-0.3,0)))))</f>
        <v>92.2</v>
      </c>
      <c r="D950" s="33" t="n">
        <f aca="false">VALUE(MID(AJ950,1,FIND(" ",AJ950)))</f>
        <v>22.14</v>
      </c>
      <c r="E950" s="34" t="n">
        <f aca="false">IF(G950="LD50 (median)",1,IF(G950="LDLo (lowest)",0,IF(G950="LD",-1,"")))</f>
        <v>1</v>
      </c>
      <c r="F950" s="34" t="n">
        <f aca="false">IF(O950="🐀 Rat",1,IF(O950="🐭 Mouse",2,IF(O950="🐕 Dog",3,IF(O950="🐵 Monkey",5,IF(O950="🐈 Cat",4,IF(O950="🐇 Rabbit",6,IF(O950="🕊 Pigeon",7,IF(O950="🐹 Guinea Pig",8,IF(O950="🐔 Chicken",9,IF(O950="🐸 Frog",10,IF(O950="🍼 Mammal",10,0)))))))))))</f>
        <v>2</v>
      </c>
      <c r="G950" s="39" t="s">
        <v>47</v>
      </c>
      <c r="H950" s="39" t="s">
        <v>18</v>
      </c>
      <c r="I950" s="14" t="str">
        <f aca="false">IF(H950="IC",-0.3,"")</f>
        <v/>
      </c>
      <c r="J950" s="14" t="str">
        <f aca="false">IF(H950="IV",-0.2,"")</f>
        <v/>
      </c>
      <c r="K950" s="14" t="str">
        <f aca="false">IF(H950="IP",-0.1,"")</f>
        <v/>
      </c>
      <c r="L950" s="14" t="str">
        <f aca="false">IF(H950="IM",0.1,"")</f>
        <v/>
      </c>
      <c r="M950" s="14" t="n">
        <f aca="false">IF(H950="SC",0.2,"")</f>
        <v>0.2</v>
      </c>
      <c r="N950" s="15" t="str">
        <f aca="false">IF(H950="???",0.2,"")</f>
        <v/>
      </c>
      <c r="O950" s="40" t="s">
        <v>22</v>
      </c>
      <c r="P950" s="17" t="str">
        <f aca="false">IF(SUM(Q950:AI950)&gt;0,"",IF(SUM(Q950:AI950)=0,IF(O950&gt;0,1,"")))</f>
        <v/>
      </c>
      <c r="Q950" s="16" t="n">
        <f aca="false">IF(O950="🐭 Mouse",2,"")</f>
        <v>2</v>
      </c>
      <c r="R950" s="16" t="str">
        <f aca="false">IF(O950="🕊 Pigeon",7,"")</f>
        <v/>
      </c>
      <c r="S950" s="16" t="str">
        <f aca="false">IF(O950="🐇 Rabbit",6,"")</f>
        <v/>
      </c>
      <c r="T950" s="16" t="str">
        <f aca="false">IF(O950="🍼 Mammal",16,"")</f>
        <v/>
      </c>
      <c r="U950" s="16" t="str">
        <f aca="false">IF(O950="🐀 Rat",1,"")</f>
        <v/>
      </c>
      <c r="V950" s="16" t="str">
        <f aca="false">IF(O950="🐕 Dog",3,"")</f>
        <v/>
      </c>
      <c r="W950" s="16" t="str">
        <f aca="false">IF(O950="🐹 Guinea Pig",8,"")</f>
        <v/>
      </c>
      <c r="X950" s="16" t="str">
        <f aca="false">IF(O950="🐔 Chicken",9,"")</f>
        <v/>
      </c>
      <c r="Y950" s="16" t="str">
        <f aca="false">IF(O950="🐵 Monkey",5,"")</f>
        <v/>
      </c>
      <c r="Z950" s="16" t="str">
        <f aca="false">IF(O950="🐸 Frog",10,"")</f>
        <v/>
      </c>
      <c r="AA950" s="16" t="str">
        <f aca="false">IF(O950="🐈 Cat",4,"")</f>
        <v/>
      </c>
      <c r="AB950" s="16" t="str">
        <f aca="false">IF(O950="Gecko",15,"")</f>
        <v/>
      </c>
      <c r="AC950" s="16" t="str">
        <f aca="false">IF(O950="Skink",14,"")</f>
        <v/>
      </c>
      <c r="AD950" s="16" t="str">
        <f aca="false">IF(O950="🐄 Cattle",17,"")</f>
        <v/>
      </c>
      <c r="AE950" s="16" t="str">
        <f aca="false">IF(O950="🐷 Pig",19,"")</f>
        <v/>
      </c>
      <c r="AF950" s="16" t="str">
        <f aca="false">IF(O950="Squirrel",11,"")</f>
        <v/>
      </c>
      <c r="AG950" s="16" t="str">
        <f aca="false">IF(O950="🐝 Honey Bee",20,"")</f>
        <v/>
      </c>
      <c r="AH950" s="16" t="str">
        <f aca="false">IF(O950="🦆 Duck",12,"")</f>
        <v/>
      </c>
      <c r="AI950" s="16" t="str">
        <f aca="false">IF(O950="🐦 Bird",13,"")</f>
        <v/>
      </c>
      <c r="AJ950" s="41" t="s">
        <v>959</v>
      </c>
      <c r="AK950" s="40" t="s">
        <v>294</v>
      </c>
      <c r="AL950" s="42" t="s">
        <v>50</v>
      </c>
      <c r="AM950" s="40" t="s">
        <v>51</v>
      </c>
      <c r="AN950" s="40" t="s">
        <v>960</v>
      </c>
    </row>
    <row r="951" customFormat="false" ht="30" hidden="false" customHeight="true" outlineLevel="0" collapsed="false">
      <c r="A951" s="38" t="s">
        <v>952</v>
      </c>
      <c r="B951" s="38" t="n">
        <v>92</v>
      </c>
      <c r="C951" s="32" t="n">
        <f aca="false">B951+IF(H951="IV",-0.2,IF(H951="IP",-0.1,IF(H951="IM",0.1,IF(H951="SC",0.2,IF(H951="IC (cerebral)",-0.3,0)))))</f>
        <v>92.2</v>
      </c>
      <c r="D951" s="33" t="n">
        <f aca="false">VALUE(MID(AJ951,1,FIND(" ",AJ951)))</f>
        <v>27.8</v>
      </c>
      <c r="E951" s="34" t="n">
        <f aca="false">IF(G951="LD50 (median)",1,IF(G951="LDLo (lowest)",0,IF(G951="LD",-1,"")))</f>
        <v>1</v>
      </c>
      <c r="F951" s="34" t="n">
        <f aca="false">IF(O951="🐀 Rat",1,IF(O951="🐭 Mouse",2,IF(O951="🐕 Dog",3,IF(O951="🐵 Monkey",5,IF(O951="🐈 Cat",4,IF(O951="🐇 Rabbit",6,IF(O951="🕊 Pigeon",7,IF(O951="🐹 Guinea Pig",8,IF(O951="🐔 Chicken",9,IF(O951="🐸 Frog",10,IF(O951="🍼 Mammal",10,0)))))))))))</f>
        <v>2</v>
      </c>
      <c r="G951" s="39" t="s">
        <v>47</v>
      </c>
      <c r="H951" s="39" t="s">
        <v>18</v>
      </c>
      <c r="I951" s="14" t="str">
        <f aca="false">IF(H951="IC",-0.3,"")</f>
        <v/>
      </c>
      <c r="J951" s="14" t="str">
        <f aca="false">IF(H951="IV",-0.2,"")</f>
        <v/>
      </c>
      <c r="K951" s="14" t="str">
        <f aca="false">IF(H951="IP",-0.1,"")</f>
        <v/>
      </c>
      <c r="L951" s="14" t="str">
        <f aca="false">IF(H951="IM",0.1,"")</f>
        <v/>
      </c>
      <c r="M951" s="14" t="n">
        <f aca="false">IF(H951="SC",0.2,"")</f>
        <v>0.2</v>
      </c>
      <c r="N951" s="15" t="str">
        <f aca="false">IF(H951="???",0.2,"")</f>
        <v/>
      </c>
      <c r="O951" s="40" t="s">
        <v>22</v>
      </c>
      <c r="P951" s="17" t="str">
        <f aca="false">IF(SUM(Q951:AI951)&gt;0,"",IF(SUM(Q951:AI951)=0,IF(O951&gt;0,1,"")))</f>
        <v/>
      </c>
      <c r="Q951" s="16" t="n">
        <f aca="false">IF(O951="🐭 Mouse",2,"")</f>
        <v>2</v>
      </c>
      <c r="R951" s="16" t="str">
        <f aca="false">IF(O951="🕊 Pigeon",7,"")</f>
        <v/>
      </c>
      <c r="S951" s="16" t="str">
        <f aca="false">IF(O951="🐇 Rabbit",6,"")</f>
        <v/>
      </c>
      <c r="T951" s="16" t="str">
        <f aca="false">IF(O951="🍼 Mammal",16,"")</f>
        <v/>
      </c>
      <c r="U951" s="16" t="str">
        <f aca="false">IF(O951="🐀 Rat",1,"")</f>
        <v/>
      </c>
      <c r="V951" s="16" t="str">
        <f aca="false">IF(O951="🐕 Dog",3,"")</f>
        <v/>
      </c>
      <c r="W951" s="16" t="str">
        <f aca="false">IF(O951="🐹 Guinea Pig",8,"")</f>
        <v/>
      </c>
      <c r="X951" s="16" t="str">
        <f aca="false">IF(O951="🐔 Chicken",9,"")</f>
        <v/>
      </c>
      <c r="Y951" s="16" t="str">
        <f aca="false">IF(O951="🐵 Monkey",5,"")</f>
        <v/>
      </c>
      <c r="Z951" s="16" t="str">
        <f aca="false">IF(O951="🐸 Frog",10,"")</f>
        <v/>
      </c>
      <c r="AA951" s="16" t="str">
        <f aca="false">IF(O951="🐈 Cat",4,"")</f>
        <v/>
      </c>
      <c r="AB951" s="16" t="str">
        <f aca="false">IF(O951="Gecko",15,"")</f>
        <v/>
      </c>
      <c r="AC951" s="16" t="str">
        <f aca="false">IF(O951="Skink",14,"")</f>
        <v/>
      </c>
      <c r="AD951" s="16" t="str">
        <f aca="false">IF(O951="🐄 Cattle",17,"")</f>
        <v/>
      </c>
      <c r="AE951" s="16" t="str">
        <f aca="false">IF(O951="🐷 Pig",19,"")</f>
        <v/>
      </c>
      <c r="AF951" s="16" t="str">
        <f aca="false">IF(O951="Squirrel",11,"")</f>
        <v/>
      </c>
      <c r="AG951" s="16" t="str">
        <f aca="false">IF(O951="🐝 Honey Bee",20,"")</f>
        <v/>
      </c>
      <c r="AH951" s="16" t="str">
        <f aca="false">IF(O951="🦆 Duck",12,"")</f>
        <v/>
      </c>
      <c r="AI951" s="16" t="str">
        <f aca="false">IF(O951="🐦 Bird",13,"")</f>
        <v/>
      </c>
      <c r="AJ951" s="41" t="s">
        <v>961</v>
      </c>
      <c r="AK951" s="40"/>
      <c r="AL951" s="42" t="s">
        <v>58</v>
      </c>
      <c r="AM951" s="40" t="s">
        <v>59</v>
      </c>
      <c r="AN951" s="40" t="s">
        <v>962</v>
      </c>
    </row>
    <row r="952" customFormat="false" ht="15.75" hidden="false" customHeight="false" outlineLevel="0" collapsed="false">
      <c r="C952" s="32"/>
      <c r="D952" s="33"/>
      <c r="E952" s="34"/>
      <c r="F952" s="34"/>
      <c r="G952" s="0"/>
      <c r="H952" s="0"/>
      <c r="I952" s="14" t="str">
        <f aca="false">IF(H952="IC",-0.3,"")</f>
        <v/>
      </c>
      <c r="J952" s="14" t="str">
        <f aca="false">IF(H952="IV",-0.2,"")</f>
        <v/>
      </c>
      <c r="K952" s="14" t="str">
        <f aca="false">IF(H952="IP",-0.1,"")</f>
        <v/>
      </c>
      <c r="L952" s="14" t="str">
        <f aca="false">IF(H952="IM",0.1,"")</f>
        <v/>
      </c>
      <c r="M952" s="14" t="str">
        <f aca="false">IF(H952="SC",0.2,"")</f>
        <v/>
      </c>
      <c r="N952" s="15" t="str">
        <f aca="false">IF(H952="???",0.2,"")</f>
        <v/>
      </c>
      <c r="O952" s="0"/>
      <c r="P952" s="17" t="str">
        <f aca="false">IF(SUM(Q952:AI952)&gt;0,"",IF(SUM(Q952:AI952)=0,IF(O952&gt;0,1,"")))</f>
        <v/>
      </c>
      <c r="Q952" s="16" t="str">
        <f aca="false">IF(O952="🐭 Mouse",2,"")</f>
        <v/>
      </c>
      <c r="R952" s="16" t="str">
        <f aca="false">IF(O952="🕊 Pigeon",7,"")</f>
        <v/>
      </c>
      <c r="S952" s="16" t="str">
        <f aca="false">IF(O952="🐇 Rabbit",6,"")</f>
        <v/>
      </c>
      <c r="T952" s="16" t="str">
        <f aca="false">IF(O952="🍼 Mammal",16,"")</f>
        <v/>
      </c>
      <c r="U952" s="16" t="str">
        <f aca="false">IF(O952="🐀 Rat",1,"")</f>
        <v/>
      </c>
      <c r="V952" s="16" t="str">
        <f aca="false">IF(O952="🐕 Dog",3,"")</f>
        <v/>
      </c>
      <c r="W952" s="16" t="str">
        <f aca="false">IF(O952="🐹 Guinea Pig",8,"")</f>
        <v/>
      </c>
      <c r="X952" s="16" t="str">
        <f aca="false">IF(O952="🐔 Chicken",9,"")</f>
        <v/>
      </c>
      <c r="Y952" s="16" t="str">
        <f aca="false">IF(O952="🐵 Monkey",5,"")</f>
        <v/>
      </c>
      <c r="Z952" s="16" t="str">
        <f aca="false">IF(O952="🐸 Frog",10,"")</f>
        <v/>
      </c>
      <c r="AA952" s="16" t="str">
        <f aca="false">IF(O952="🐈 Cat",4,"")</f>
        <v/>
      </c>
      <c r="AB952" s="16" t="str">
        <f aca="false">IF(O952="Gecko",15,"")</f>
        <v/>
      </c>
      <c r="AC952" s="16" t="str">
        <f aca="false">IF(O952="Skink",14,"")</f>
        <v/>
      </c>
      <c r="AD952" s="16" t="str">
        <f aca="false">IF(O952="🐄 Cattle",17,"")</f>
        <v/>
      </c>
      <c r="AE952" s="16" t="str">
        <f aca="false">IF(O952="🐷 Pig",19,"")</f>
        <v/>
      </c>
      <c r="AF952" s="16" t="str">
        <f aca="false">IF(O952="Squirrel",11,"")</f>
        <v/>
      </c>
      <c r="AG952" s="16" t="str">
        <f aca="false">IF(O952="🐝 Honey Bee",20,"")</f>
        <v/>
      </c>
      <c r="AH952" s="16" t="str">
        <f aca="false">IF(O952="🦆 Duck",12,"")</f>
        <v/>
      </c>
      <c r="AI952" s="16" t="str">
        <f aca="false">IF(O952="🐦 Bird",13,"")</f>
        <v/>
      </c>
      <c r="AJ952" s="0"/>
      <c r="AK952" s="0"/>
      <c r="AL952" s="0"/>
      <c r="AM952" s="0"/>
      <c r="AN952" s="0"/>
    </row>
    <row r="953" customFormat="false" ht="30" hidden="false" customHeight="true" outlineLevel="0" collapsed="false">
      <c r="A953" s="38" t="s">
        <v>963</v>
      </c>
      <c r="B953" s="38" t="n">
        <v>93</v>
      </c>
      <c r="C953" s="32" t="n">
        <f aca="false">B953+IF(H953="IV",-0.2,IF(H953="IP",-0.1,IF(H953="IM",0.1,IF(H953="SC",0.2,IF(H953="IC (cerebral)",-0.3,0)))))</f>
        <v>92.9</v>
      </c>
      <c r="D953" s="33" t="n">
        <f aca="false">VALUE(MID(AJ953,1,FIND(" ",AJ953)))</f>
        <v>0.375</v>
      </c>
      <c r="E953" s="34" t="n">
        <f aca="false">IF(G953="LD50 (median)",1,IF(G953="LDLo (lowest)",0,IF(G953="LD",-1,"")))</f>
        <v>1</v>
      </c>
      <c r="F953" s="34" t="n">
        <f aca="false">IF(O953="🐀 Rat",1,IF(O953="🐭 Mouse",2,IF(O953="🐕 Dog",3,IF(O953="🐵 Monkey",5,IF(O953="🐈 Cat",4,IF(O953="🐇 Rabbit",6,IF(O953="🕊 Pigeon",7,IF(O953="🐹 Guinea Pig",8,IF(O953="🐔 Chicken",9,IF(O953="🐸 Frog",10,IF(O953="🍼 Mammal",10,0)))))))))))</f>
        <v>2</v>
      </c>
      <c r="G953" s="39" t="s">
        <v>47</v>
      </c>
      <c r="H953" s="39" t="s">
        <v>16</v>
      </c>
      <c r="I953" s="14" t="str">
        <f aca="false">IF(H953="IC",-0.3,"")</f>
        <v/>
      </c>
      <c r="J953" s="14" t="str">
        <f aca="false">IF(H953="IV",-0.2,"")</f>
        <v/>
      </c>
      <c r="K953" s="14" t="n">
        <f aca="false">IF(H953="IP",-0.1,"")</f>
        <v>-0.1</v>
      </c>
      <c r="L953" s="14" t="str">
        <f aca="false">IF(H953="IM",0.1,"")</f>
        <v/>
      </c>
      <c r="M953" s="14" t="str">
        <f aca="false">IF(H953="SC",0.2,"")</f>
        <v/>
      </c>
      <c r="N953" s="15" t="str">
        <f aca="false">IF(H953="???",0.2,"")</f>
        <v/>
      </c>
      <c r="O953" s="40" t="s">
        <v>22</v>
      </c>
      <c r="P953" s="17" t="str">
        <f aca="false">IF(SUM(Q953:AI953)&gt;0,"",IF(SUM(Q953:AI953)=0,IF(O953&gt;0,1,"")))</f>
        <v/>
      </c>
      <c r="Q953" s="16" t="n">
        <f aca="false">IF(O953="🐭 Mouse",2,"")</f>
        <v>2</v>
      </c>
      <c r="R953" s="16" t="str">
        <f aca="false">IF(O953="🕊 Pigeon",7,"")</f>
        <v/>
      </c>
      <c r="S953" s="16" t="str">
        <f aca="false">IF(O953="🐇 Rabbit",6,"")</f>
        <v/>
      </c>
      <c r="T953" s="16" t="str">
        <f aca="false">IF(O953="🍼 Mammal",16,"")</f>
        <v/>
      </c>
      <c r="U953" s="16" t="str">
        <f aca="false">IF(O953="🐀 Rat",1,"")</f>
        <v/>
      </c>
      <c r="V953" s="16" t="str">
        <f aca="false">IF(O953="🐕 Dog",3,"")</f>
        <v/>
      </c>
      <c r="W953" s="16" t="str">
        <f aca="false">IF(O953="🐹 Guinea Pig",8,"")</f>
        <v/>
      </c>
      <c r="X953" s="16" t="str">
        <f aca="false">IF(O953="🐔 Chicken",9,"")</f>
        <v/>
      </c>
      <c r="Y953" s="16" t="str">
        <f aca="false">IF(O953="🐵 Monkey",5,"")</f>
        <v/>
      </c>
      <c r="Z953" s="16" t="str">
        <f aca="false">IF(O953="🐸 Frog",10,"")</f>
        <v/>
      </c>
      <c r="AA953" s="16" t="str">
        <f aca="false">IF(O953="🐈 Cat",4,"")</f>
        <v/>
      </c>
      <c r="AB953" s="16" t="str">
        <f aca="false">IF(O953="Gecko",15,"")</f>
        <v/>
      </c>
      <c r="AC953" s="16" t="str">
        <f aca="false">IF(O953="Skink",14,"")</f>
        <v/>
      </c>
      <c r="AD953" s="16" t="str">
        <f aca="false">IF(O953="🐄 Cattle",17,"")</f>
        <v/>
      </c>
      <c r="AE953" s="16" t="str">
        <f aca="false">IF(O953="🐷 Pig",19,"")</f>
        <v/>
      </c>
      <c r="AF953" s="16" t="str">
        <f aca="false">IF(O953="Squirrel",11,"")</f>
        <v/>
      </c>
      <c r="AG953" s="16" t="str">
        <f aca="false">IF(O953="🐝 Honey Bee",20,"")</f>
        <v/>
      </c>
      <c r="AH953" s="16" t="str">
        <f aca="false">IF(O953="🦆 Duck",12,"")</f>
        <v/>
      </c>
      <c r="AI953" s="16" t="str">
        <f aca="false">IF(O953="🐦 Bird",13,"")</f>
        <v/>
      </c>
      <c r="AJ953" s="41" t="s">
        <v>590</v>
      </c>
      <c r="AK953" s="40" t="s">
        <v>582</v>
      </c>
      <c r="AL953" s="42" t="s">
        <v>50</v>
      </c>
      <c r="AM953" s="40" t="s">
        <v>51</v>
      </c>
      <c r="AN953" s="40"/>
    </row>
    <row r="954" customFormat="false" ht="30" hidden="false" customHeight="true" outlineLevel="0" collapsed="false">
      <c r="A954" s="38" t="s">
        <v>963</v>
      </c>
      <c r="B954" s="38" t="n">
        <v>93</v>
      </c>
      <c r="C954" s="32" t="n">
        <f aca="false">B954+IF(H954="IV",-0.2,IF(H954="IP",-0.1,IF(H954="IM",0.1,IF(H954="SC",0.2,IF(H954="IC (cerebral)",-0.3,0)))))</f>
        <v>92.8</v>
      </c>
      <c r="D954" s="33" t="n">
        <f aca="false">VALUE(MID(AJ954,1,FIND(" ",AJ954)))</f>
        <v>1.419</v>
      </c>
      <c r="E954" s="34" t="n">
        <f aca="false">IF(G954="LD50 (median)",1,IF(G954="LDLo (lowest)",0,IF(G954="LD",-1,"")))</f>
        <v>1</v>
      </c>
      <c r="F954" s="34" t="n">
        <f aca="false">IF(O954="🐀 Rat",1,IF(O954="🐭 Mouse",2,IF(O954="🐕 Dog",3,IF(O954="🐵 Monkey",5,IF(O954="🐈 Cat",4,IF(O954="🐇 Rabbit",6,IF(O954="🕊 Pigeon",7,IF(O954="🐹 Guinea Pig",8,IF(O954="🐔 Chicken",9,IF(O954="🐸 Frog",10,IF(O954="🍼 Mammal",10,0)))))))))))</f>
        <v>2</v>
      </c>
      <c r="G954" s="39" t="s">
        <v>47</v>
      </c>
      <c r="H954" s="39" t="s">
        <v>15</v>
      </c>
      <c r="I954" s="14" t="str">
        <f aca="false">IF(H954="IC",-0.3,"")</f>
        <v/>
      </c>
      <c r="J954" s="14" t="n">
        <f aca="false">IF(H954="IV",-0.2,"")</f>
        <v>-0.2</v>
      </c>
      <c r="K954" s="14" t="str">
        <f aca="false">IF(H954="IP",-0.1,"")</f>
        <v/>
      </c>
      <c r="L954" s="14" t="str">
        <f aca="false">IF(H954="IM",0.1,"")</f>
        <v/>
      </c>
      <c r="M954" s="14" t="str">
        <f aca="false">IF(H954="SC",0.2,"")</f>
        <v/>
      </c>
      <c r="N954" s="15" t="str">
        <f aca="false">IF(H954="???",0.2,"")</f>
        <v/>
      </c>
      <c r="O954" s="40" t="s">
        <v>22</v>
      </c>
      <c r="P954" s="17" t="str">
        <f aca="false">IF(SUM(Q954:AI954)&gt;0,"",IF(SUM(Q954:AI954)=0,IF(O954&gt;0,1,"")))</f>
        <v/>
      </c>
      <c r="Q954" s="16" t="n">
        <f aca="false">IF(O954="🐭 Mouse",2,"")</f>
        <v>2</v>
      </c>
      <c r="R954" s="16" t="str">
        <f aca="false">IF(O954="🕊 Pigeon",7,"")</f>
        <v/>
      </c>
      <c r="S954" s="16" t="str">
        <f aca="false">IF(O954="🐇 Rabbit",6,"")</f>
        <v/>
      </c>
      <c r="T954" s="16" t="str">
        <f aca="false">IF(O954="🍼 Mammal",16,"")</f>
        <v/>
      </c>
      <c r="U954" s="16" t="str">
        <f aca="false">IF(O954="🐀 Rat",1,"")</f>
        <v/>
      </c>
      <c r="V954" s="16" t="str">
        <f aca="false">IF(O954="🐕 Dog",3,"")</f>
        <v/>
      </c>
      <c r="W954" s="16" t="str">
        <f aca="false">IF(O954="🐹 Guinea Pig",8,"")</f>
        <v/>
      </c>
      <c r="X954" s="16" t="str">
        <f aca="false">IF(O954="🐔 Chicken",9,"")</f>
        <v/>
      </c>
      <c r="Y954" s="16" t="str">
        <f aca="false">IF(O954="🐵 Monkey",5,"")</f>
        <v/>
      </c>
      <c r="Z954" s="16" t="str">
        <f aca="false">IF(O954="🐸 Frog",10,"")</f>
        <v/>
      </c>
      <c r="AA954" s="16" t="str">
        <f aca="false">IF(O954="🐈 Cat",4,"")</f>
        <v/>
      </c>
      <c r="AB954" s="16" t="str">
        <f aca="false">IF(O954="Gecko",15,"")</f>
        <v/>
      </c>
      <c r="AC954" s="16" t="str">
        <f aca="false">IF(O954="Skink",14,"")</f>
        <v/>
      </c>
      <c r="AD954" s="16" t="str">
        <f aca="false">IF(O954="🐄 Cattle",17,"")</f>
        <v/>
      </c>
      <c r="AE954" s="16" t="str">
        <f aca="false">IF(O954="🐷 Pig",19,"")</f>
        <v/>
      </c>
      <c r="AF954" s="16" t="str">
        <f aca="false">IF(O954="Squirrel",11,"")</f>
        <v/>
      </c>
      <c r="AG954" s="16" t="str">
        <f aca="false">IF(O954="🐝 Honey Bee",20,"")</f>
        <v/>
      </c>
      <c r="AH954" s="16" t="str">
        <f aca="false">IF(O954="🦆 Duck",12,"")</f>
        <v/>
      </c>
      <c r="AI954" s="16" t="str">
        <f aca="false">IF(O954="🐦 Bird",13,"")</f>
        <v/>
      </c>
      <c r="AJ954" s="41" t="s">
        <v>964</v>
      </c>
      <c r="AK954" s="40" t="s">
        <v>582</v>
      </c>
      <c r="AL954" s="42" t="s">
        <v>50</v>
      </c>
      <c r="AM954" s="40" t="s">
        <v>51</v>
      </c>
      <c r="AN954" s="40"/>
    </row>
    <row r="955" customFormat="false" ht="15.75" hidden="false" customHeight="false" outlineLevel="0" collapsed="false">
      <c r="C955" s="32"/>
      <c r="D955" s="33"/>
      <c r="E955" s="34"/>
      <c r="F955" s="34"/>
      <c r="G955" s="0"/>
      <c r="H955" s="0"/>
      <c r="I955" s="14" t="str">
        <f aca="false">IF(H955="IC",-0.3,"")</f>
        <v/>
      </c>
      <c r="J955" s="14" t="str">
        <f aca="false">IF(H955="IV",-0.2,"")</f>
        <v/>
      </c>
      <c r="K955" s="14" t="str">
        <f aca="false">IF(H955="IP",-0.1,"")</f>
        <v/>
      </c>
      <c r="L955" s="14" t="str">
        <f aca="false">IF(H955="IM",0.1,"")</f>
        <v/>
      </c>
      <c r="M955" s="14" t="str">
        <f aca="false">IF(H955="SC",0.2,"")</f>
        <v/>
      </c>
      <c r="N955" s="15" t="str">
        <f aca="false">IF(H955="???",0.2,"")</f>
        <v/>
      </c>
      <c r="O955" s="0"/>
      <c r="P955" s="17" t="str">
        <f aca="false">IF(SUM(Q955:AI955)&gt;0,"",IF(SUM(Q955:AI955)=0,IF(O955&gt;0,1,"")))</f>
        <v/>
      </c>
      <c r="Q955" s="16" t="str">
        <f aca="false">IF(O955="🐭 Mouse",2,"")</f>
        <v/>
      </c>
      <c r="R955" s="16" t="str">
        <f aca="false">IF(O955="🕊 Pigeon",7,"")</f>
        <v/>
      </c>
      <c r="S955" s="16" t="str">
        <f aca="false">IF(O955="🐇 Rabbit",6,"")</f>
        <v/>
      </c>
      <c r="T955" s="16" t="str">
        <f aca="false">IF(O955="🍼 Mammal",16,"")</f>
        <v/>
      </c>
      <c r="U955" s="16" t="str">
        <f aca="false">IF(O955="🐀 Rat",1,"")</f>
        <v/>
      </c>
      <c r="V955" s="16" t="str">
        <f aca="false">IF(O955="🐕 Dog",3,"")</f>
        <v/>
      </c>
      <c r="W955" s="16" t="str">
        <f aca="false">IF(O955="🐹 Guinea Pig",8,"")</f>
        <v/>
      </c>
      <c r="X955" s="16" t="str">
        <f aca="false">IF(O955="🐔 Chicken",9,"")</f>
        <v/>
      </c>
      <c r="Y955" s="16" t="str">
        <f aca="false">IF(O955="🐵 Monkey",5,"")</f>
        <v/>
      </c>
      <c r="Z955" s="16" t="str">
        <f aca="false">IF(O955="🐸 Frog",10,"")</f>
        <v/>
      </c>
      <c r="AA955" s="16" t="str">
        <f aca="false">IF(O955="🐈 Cat",4,"")</f>
        <v/>
      </c>
      <c r="AB955" s="16" t="str">
        <f aca="false">IF(O955="Gecko",15,"")</f>
        <v/>
      </c>
      <c r="AC955" s="16" t="str">
        <f aca="false">IF(O955="Skink",14,"")</f>
        <v/>
      </c>
      <c r="AD955" s="16" t="str">
        <f aca="false">IF(O955="🐄 Cattle",17,"")</f>
        <v/>
      </c>
      <c r="AE955" s="16" t="str">
        <f aca="false">IF(O955="🐷 Pig",19,"")</f>
        <v/>
      </c>
      <c r="AF955" s="16" t="str">
        <f aca="false">IF(O955="Squirrel",11,"")</f>
        <v/>
      </c>
      <c r="AG955" s="16" t="str">
        <f aca="false">IF(O955="🐝 Honey Bee",20,"")</f>
        <v/>
      </c>
      <c r="AH955" s="16" t="str">
        <f aca="false">IF(O955="🦆 Duck",12,"")</f>
        <v/>
      </c>
      <c r="AI955" s="16" t="str">
        <f aca="false">IF(O955="🐦 Bird",13,"")</f>
        <v/>
      </c>
      <c r="AJ955" s="0"/>
      <c r="AK955" s="0"/>
      <c r="AL955" s="0"/>
      <c r="AM955" s="0"/>
      <c r="AN955" s="0"/>
    </row>
    <row r="956" customFormat="false" ht="30.75" hidden="false" customHeight="false" outlineLevel="0" collapsed="false">
      <c r="A956" s="38" t="s">
        <v>965</v>
      </c>
      <c r="B956" s="38" t="n">
        <v>94</v>
      </c>
      <c r="C956" s="32" t="n">
        <f aca="false">B956+IF(H956="IV",-0.2,IF(H956="IP",-0.1,IF(H956="IM",0.1,IF(H956="SC",0.2,IF(H956="IC (cerebral)",-0.3,0)))))</f>
        <v>93.8</v>
      </c>
      <c r="D956" s="33" t="n">
        <f aca="false">VALUE(MID(AJ956,1,FIND(" ",AJ956)))</f>
        <v>1.45</v>
      </c>
      <c r="E956" s="34" t="n">
        <f aca="false">IF(G956="LD50 (median)",1,IF(G956="LDLo (lowest)",0,IF(G956="LD",-1,"")))</f>
        <v>1</v>
      </c>
      <c r="F956" s="34" t="n">
        <f aca="false">IF(O956="🐀 Rat",1,IF(O956="🐭 Mouse",2,IF(O956="🐕 Dog",3,IF(O956="🐵 Monkey",5,IF(O956="🐈 Cat",4,IF(O956="🐇 Rabbit",6,IF(O956="🕊 Pigeon",7,IF(O956="🐹 Guinea Pig",8,IF(O956="🐔 Chicken",9,IF(O956="🐸 Frog",10,IF(O956="🍼 Mammal",10,0)))))))))))</f>
        <v>2</v>
      </c>
      <c r="G956" s="39" t="s">
        <v>47</v>
      </c>
      <c r="H956" s="39" t="s">
        <v>15</v>
      </c>
      <c r="I956" s="14" t="str">
        <f aca="false">IF(H956="IC",-0.3,"")</f>
        <v/>
      </c>
      <c r="J956" s="14" t="n">
        <f aca="false">IF(H956="IV",-0.2,"")</f>
        <v>-0.2</v>
      </c>
      <c r="K956" s="14" t="str">
        <f aca="false">IF(H956="IP",-0.1,"")</f>
        <v/>
      </c>
      <c r="L956" s="14" t="str">
        <f aca="false">IF(H956="IM",0.1,"")</f>
        <v/>
      </c>
      <c r="M956" s="14" t="str">
        <f aca="false">IF(H956="SC",0.2,"")</f>
        <v/>
      </c>
      <c r="N956" s="15" t="str">
        <f aca="false">IF(H956="???",0.2,"")</f>
        <v/>
      </c>
      <c r="O956" s="40" t="s">
        <v>22</v>
      </c>
      <c r="P956" s="17" t="str">
        <f aca="false">IF(SUM(Q956:AI956)&gt;0,"",IF(SUM(Q956:AI956)=0,IF(O956&gt;0,1,"")))</f>
        <v/>
      </c>
      <c r="Q956" s="16" t="n">
        <f aca="false">IF(O956="🐭 Mouse",2,"")</f>
        <v>2</v>
      </c>
      <c r="R956" s="16" t="str">
        <f aca="false">IF(O956="🕊 Pigeon",7,"")</f>
        <v/>
      </c>
      <c r="S956" s="16" t="str">
        <f aca="false">IF(O956="🐇 Rabbit",6,"")</f>
        <v/>
      </c>
      <c r="T956" s="16" t="str">
        <f aca="false">IF(O956="🍼 Mammal",16,"")</f>
        <v/>
      </c>
      <c r="U956" s="16" t="str">
        <f aca="false">IF(O956="🐀 Rat",1,"")</f>
        <v/>
      </c>
      <c r="V956" s="16" t="str">
        <f aca="false">IF(O956="🐕 Dog",3,"")</f>
        <v/>
      </c>
      <c r="W956" s="16" t="str">
        <f aca="false">IF(O956="🐹 Guinea Pig",8,"")</f>
        <v/>
      </c>
      <c r="X956" s="16" t="str">
        <f aca="false">IF(O956="🐔 Chicken",9,"")</f>
        <v/>
      </c>
      <c r="Y956" s="16" t="str">
        <f aca="false">IF(O956="🐵 Monkey",5,"")</f>
        <v/>
      </c>
      <c r="Z956" s="16" t="str">
        <f aca="false">IF(O956="🐸 Frog",10,"")</f>
        <v/>
      </c>
      <c r="AA956" s="16" t="str">
        <f aca="false">IF(O956="🐈 Cat",4,"")</f>
        <v/>
      </c>
      <c r="AB956" s="16" t="str">
        <f aca="false">IF(O956="Gecko",15,"")</f>
        <v/>
      </c>
      <c r="AC956" s="16" t="str">
        <f aca="false">IF(O956="Skink",14,"")</f>
        <v/>
      </c>
      <c r="AD956" s="16" t="str">
        <f aca="false">IF(O956="🐄 Cattle",17,"")</f>
        <v/>
      </c>
      <c r="AE956" s="16" t="str">
        <f aca="false">IF(O956="🐷 Pig",19,"")</f>
        <v/>
      </c>
      <c r="AF956" s="16" t="str">
        <f aca="false">IF(O956="Squirrel",11,"")</f>
        <v/>
      </c>
      <c r="AG956" s="16" t="str">
        <f aca="false">IF(O956="🐝 Honey Bee",20,"")</f>
        <v/>
      </c>
      <c r="AH956" s="16" t="str">
        <f aca="false">IF(O956="🦆 Duck",12,"")</f>
        <v/>
      </c>
      <c r="AI956" s="16" t="str">
        <f aca="false">IF(O956="🐦 Bird",13,"")</f>
        <v/>
      </c>
      <c r="AJ956" s="41" t="s">
        <v>785</v>
      </c>
      <c r="AK956" s="40" t="s">
        <v>807</v>
      </c>
      <c r="AL956" s="42" t="s">
        <v>50</v>
      </c>
      <c r="AM956" s="40" t="s">
        <v>51</v>
      </c>
      <c r="AN956" s="40"/>
    </row>
    <row r="957" customFormat="false" ht="30" hidden="false" customHeight="true" outlineLevel="0" collapsed="false">
      <c r="A957" s="38" t="s">
        <v>965</v>
      </c>
      <c r="B957" s="38" t="n">
        <v>94</v>
      </c>
      <c r="C957" s="32" t="n">
        <f aca="false">B957+IF(H957="IV",-0.2,IF(H957="IP",-0.1,IF(H957="IM",0.1,IF(H957="SC",0.2,IF(H957="IC (cerebral)",-0.3,0)))))</f>
        <v>93.8</v>
      </c>
      <c r="D957" s="33" t="n">
        <f aca="false">VALUE(MID(AJ957,1,FIND(" ",AJ957)))</f>
        <v>1.5</v>
      </c>
      <c r="E957" s="34" t="n">
        <f aca="false">IF(G957="LD50 (median)",1,IF(G957="LDLo (lowest)",0,IF(G957="LD",-1,"")))</f>
        <v>1</v>
      </c>
      <c r="F957" s="34" t="n">
        <f aca="false">IF(O957="🐀 Rat",1,IF(O957="🐭 Mouse",2,IF(O957="🐕 Dog",3,IF(O957="🐵 Monkey",5,IF(O957="🐈 Cat",4,IF(O957="🐇 Rabbit",6,IF(O957="🕊 Pigeon",7,IF(O957="🐹 Guinea Pig",8,IF(O957="🐔 Chicken",9,IF(O957="🐸 Frog",10,IF(O957="🍼 Mammal",10,0)))))))))))</f>
        <v>2</v>
      </c>
      <c r="G957" s="39" t="s">
        <v>47</v>
      </c>
      <c r="H957" s="39" t="s">
        <v>15</v>
      </c>
      <c r="I957" s="14" t="str">
        <f aca="false">IF(H957="IC",-0.3,"")</f>
        <v/>
      </c>
      <c r="J957" s="14" t="n">
        <f aca="false">IF(H957="IV",-0.2,"")</f>
        <v>-0.2</v>
      </c>
      <c r="K957" s="14" t="str">
        <f aca="false">IF(H957="IP",-0.1,"")</f>
        <v/>
      </c>
      <c r="L957" s="14" t="str">
        <f aca="false">IF(H957="IM",0.1,"")</f>
        <v/>
      </c>
      <c r="M957" s="14" t="str">
        <f aca="false">IF(H957="SC",0.2,"")</f>
        <v/>
      </c>
      <c r="N957" s="15" t="str">
        <f aca="false">IF(H957="???",0.2,"")</f>
        <v/>
      </c>
      <c r="O957" s="40" t="s">
        <v>22</v>
      </c>
      <c r="P957" s="17" t="str">
        <f aca="false">IF(SUM(Q957:AI957)&gt;0,"",IF(SUM(Q957:AI957)=0,IF(O957&gt;0,1,"")))</f>
        <v/>
      </c>
      <c r="Q957" s="16" t="n">
        <f aca="false">IF(O957="🐭 Mouse",2,"")</f>
        <v>2</v>
      </c>
      <c r="R957" s="16" t="str">
        <f aca="false">IF(O957="🕊 Pigeon",7,"")</f>
        <v/>
      </c>
      <c r="S957" s="16" t="str">
        <f aca="false">IF(O957="🐇 Rabbit",6,"")</f>
        <v/>
      </c>
      <c r="T957" s="16" t="str">
        <f aca="false">IF(O957="🍼 Mammal",16,"")</f>
        <v/>
      </c>
      <c r="U957" s="16" t="str">
        <f aca="false">IF(O957="🐀 Rat",1,"")</f>
        <v/>
      </c>
      <c r="V957" s="16" t="str">
        <f aca="false">IF(O957="🐕 Dog",3,"")</f>
        <v/>
      </c>
      <c r="W957" s="16" t="str">
        <f aca="false">IF(O957="🐹 Guinea Pig",8,"")</f>
        <v/>
      </c>
      <c r="X957" s="16" t="str">
        <f aca="false">IF(O957="🐔 Chicken",9,"")</f>
        <v/>
      </c>
      <c r="Y957" s="16" t="str">
        <f aca="false">IF(O957="🐵 Monkey",5,"")</f>
        <v/>
      </c>
      <c r="Z957" s="16" t="str">
        <f aca="false">IF(O957="🐸 Frog",10,"")</f>
        <v/>
      </c>
      <c r="AA957" s="16" t="str">
        <f aca="false">IF(O957="🐈 Cat",4,"")</f>
        <v/>
      </c>
      <c r="AB957" s="16" t="str">
        <f aca="false">IF(O957="Gecko",15,"")</f>
        <v/>
      </c>
      <c r="AC957" s="16" t="str">
        <f aca="false">IF(O957="Skink",14,"")</f>
        <v/>
      </c>
      <c r="AD957" s="16" t="str">
        <f aca="false">IF(O957="🐄 Cattle",17,"")</f>
        <v/>
      </c>
      <c r="AE957" s="16" t="str">
        <f aca="false">IF(O957="🐷 Pig",19,"")</f>
        <v/>
      </c>
      <c r="AF957" s="16" t="str">
        <f aca="false">IF(O957="Squirrel",11,"")</f>
        <v/>
      </c>
      <c r="AG957" s="16" t="str">
        <f aca="false">IF(O957="🐝 Honey Bee",20,"")</f>
        <v/>
      </c>
      <c r="AH957" s="16" t="str">
        <f aca="false">IF(O957="🦆 Duck",12,"")</f>
        <v/>
      </c>
      <c r="AI957" s="16" t="str">
        <f aca="false">IF(O957="🐦 Bird",13,"")</f>
        <v/>
      </c>
      <c r="AJ957" s="41" t="s">
        <v>153</v>
      </c>
      <c r="AK957" s="40"/>
      <c r="AL957" s="42" t="s">
        <v>76</v>
      </c>
      <c r="AM957" s="40" t="s">
        <v>59</v>
      </c>
      <c r="AN957" s="40" t="s">
        <v>805</v>
      </c>
    </row>
    <row r="958" customFormat="false" ht="15.75" hidden="false" customHeight="false" outlineLevel="0" collapsed="false">
      <c r="C958" s="32"/>
      <c r="D958" s="33"/>
      <c r="E958" s="34"/>
      <c r="F958" s="34"/>
      <c r="G958" s="0"/>
      <c r="H958" s="0"/>
      <c r="I958" s="14" t="str">
        <f aca="false">IF(H958="IC",-0.3,"")</f>
        <v/>
      </c>
      <c r="J958" s="14" t="str">
        <f aca="false">IF(H958="IV",-0.2,"")</f>
        <v/>
      </c>
      <c r="K958" s="14" t="str">
        <f aca="false">IF(H958="IP",-0.1,"")</f>
        <v/>
      </c>
      <c r="L958" s="14" t="str">
        <f aca="false">IF(H958="IM",0.1,"")</f>
        <v/>
      </c>
      <c r="M958" s="14" t="str">
        <f aca="false">IF(H958="SC",0.2,"")</f>
        <v/>
      </c>
      <c r="N958" s="15" t="str">
        <f aca="false">IF(H958="???",0.2,"")</f>
        <v/>
      </c>
      <c r="O958" s="0"/>
      <c r="P958" s="17" t="str">
        <f aca="false">IF(SUM(Q958:AI958)&gt;0,"",IF(SUM(Q958:AI958)=0,IF(O958&gt;0,1,"")))</f>
        <v/>
      </c>
      <c r="Q958" s="16" t="str">
        <f aca="false">IF(O958="🐭 Mouse",2,"")</f>
        <v/>
      </c>
      <c r="R958" s="16" t="str">
        <f aca="false">IF(O958="🕊 Pigeon",7,"")</f>
        <v/>
      </c>
      <c r="S958" s="16" t="str">
        <f aca="false">IF(O958="🐇 Rabbit",6,"")</f>
        <v/>
      </c>
      <c r="T958" s="16" t="str">
        <f aca="false">IF(O958="🍼 Mammal",16,"")</f>
        <v/>
      </c>
      <c r="U958" s="16" t="str">
        <f aca="false">IF(O958="🐀 Rat",1,"")</f>
        <v/>
      </c>
      <c r="V958" s="16" t="str">
        <f aca="false">IF(O958="🐕 Dog",3,"")</f>
        <v/>
      </c>
      <c r="W958" s="16" t="str">
        <f aca="false">IF(O958="🐹 Guinea Pig",8,"")</f>
        <v/>
      </c>
      <c r="X958" s="16" t="str">
        <f aca="false">IF(O958="🐔 Chicken",9,"")</f>
        <v/>
      </c>
      <c r="Y958" s="16" t="str">
        <f aca="false">IF(O958="🐵 Monkey",5,"")</f>
        <v/>
      </c>
      <c r="Z958" s="16" t="str">
        <f aca="false">IF(O958="🐸 Frog",10,"")</f>
        <v/>
      </c>
      <c r="AA958" s="16" t="str">
        <f aca="false">IF(O958="🐈 Cat",4,"")</f>
        <v/>
      </c>
      <c r="AB958" s="16" t="str">
        <f aca="false">IF(O958="Gecko",15,"")</f>
        <v/>
      </c>
      <c r="AC958" s="16" t="str">
        <f aca="false">IF(O958="Skink",14,"")</f>
        <v/>
      </c>
      <c r="AD958" s="16" t="str">
        <f aca="false">IF(O958="🐄 Cattle",17,"")</f>
        <v/>
      </c>
      <c r="AE958" s="16" t="str">
        <f aca="false">IF(O958="🐷 Pig",19,"")</f>
        <v/>
      </c>
      <c r="AF958" s="16" t="str">
        <f aca="false">IF(O958="Squirrel",11,"")</f>
        <v/>
      </c>
      <c r="AG958" s="16" t="str">
        <f aca="false">IF(O958="🐝 Honey Bee",20,"")</f>
        <v/>
      </c>
      <c r="AH958" s="16" t="str">
        <f aca="false">IF(O958="🦆 Duck",12,"")</f>
        <v/>
      </c>
      <c r="AI958" s="16" t="str">
        <f aca="false">IF(O958="🐦 Bird",13,"")</f>
        <v/>
      </c>
      <c r="AJ958" s="0"/>
      <c r="AK958" s="0"/>
      <c r="AL958" s="0"/>
      <c r="AM958" s="0"/>
      <c r="AN958" s="0"/>
    </row>
    <row r="959" customFormat="false" ht="30" hidden="false" customHeight="true" outlineLevel="0" collapsed="false">
      <c r="A959" s="38" t="s">
        <v>966</v>
      </c>
      <c r="B959" s="38" t="n">
        <v>95</v>
      </c>
      <c r="C959" s="32" t="n">
        <f aca="false">B959+IF(H959="IV",-0.2,IF(H959="IP",-0.1,IF(H959="IM",0.1,IF(H959="SC",0.2,IF(H959="IC (cerebral)",-0.3,0)))))</f>
        <v>94.8</v>
      </c>
      <c r="D959" s="33" t="n">
        <f aca="false">VALUE(MID(AJ959,1,FIND(" ",AJ959)))</f>
        <v>1.5</v>
      </c>
      <c r="E959" s="34" t="n">
        <f aca="false">IF(G959="LD50 (median)",1,IF(G959="LDLo (lowest)",0,IF(G959="LD",-1,"")))</f>
        <v>1</v>
      </c>
      <c r="F959" s="34" t="n">
        <f aca="false">IF(O959="🐀 Rat",1,IF(O959="🐭 Mouse",2,IF(O959="🐕 Dog",3,IF(O959="🐵 Monkey",5,IF(O959="🐈 Cat",4,IF(O959="🐇 Rabbit",6,IF(O959="🕊 Pigeon",7,IF(O959="🐹 Guinea Pig",8,IF(O959="🐔 Chicken",9,IF(O959="🐸 Frog",10,IF(O959="🍼 Mammal",10,0)))))))))))</f>
        <v>2</v>
      </c>
      <c r="G959" s="39" t="s">
        <v>47</v>
      </c>
      <c r="H959" s="39" t="s">
        <v>15</v>
      </c>
      <c r="I959" s="14" t="str">
        <f aca="false">IF(H959="IC",-0.3,"")</f>
        <v/>
      </c>
      <c r="J959" s="14" t="n">
        <f aca="false">IF(H959="IV",-0.2,"")</f>
        <v>-0.2</v>
      </c>
      <c r="K959" s="14" t="str">
        <f aca="false">IF(H959="IP",-0.1,"")</f>
        <v/>
      </c>
      <c r="L959" s="14" t="str">
        <f aca="false">IF(H959="IM",0.1,"")</f>
        <v/>
      </c>
      <c r="M959" s="14" t="str">
        <f aca="false">IF(H959="SC",0.2,"")</f>
        <v/>
      </c>
      <c r="N959" s="15" t="str">
        <f aca="false">IF(H959="???",0.2,"")</f>
        <v/>
      </c>
      <c r="O959" s="40" t="s">
        <v>22</v>
      </c>
      <c r="P959" s="17" t="str">
        <f aca="false">IF(SUM(Q959:AI959)&gt;0,"",IF(SUM(Q959:AI959)=0,IF(O959&gt;0,1,"")))</f>
        <v/>
      </c>
      <c r="Q959" s="16" t="n">
        <f aca="false">IF(O959="🐭 Mouse",2,"")</f>
        <v>2</v>
      </c>
      <c r="R959" s="16" t="str">
        <f aca="false">IF(O959="🕊 Pigeon",7,"")</f>
        <v/>
      </c>
      <c r="S959" s="16" t="str">
        <f aca="false">IF(O959="🐇 Rabbit",6,"")</f>
        <v/>
      </c>
      <c r="T959" s="16" t="str">
        <f aca="false">IF(O959="🍼 Mammal",16,"")</f>
        <v/>
      </c>
      <c r="U959" s="16" t="str">
        <f aca="false">IF(O959="🐀 Rat",1,"")</f>
        <v/>
      </c>
      <c r="V959" s="16" t="str">
        <f aca="false">IF(O959="🐕 Dog",3,"")</f>
        <v/>
      </c>
      <c r="W959" s="16" t="str">
        <f aca="false">IF(O959="🐹 Guinea Pig",8,"")</f>
        <v/>
      </c>
      <c r="X959" s="16" t="str">
        <f aca="false">IF(O959="🐔 Chicken",9,"")</f>
        <v/>
      </c>
      <c r="Y959" s="16" t="str">
        <f aca="false">IF(O959="🐵 Monkey",5,"")</f>
        <v/>
      </c>
      <c r="Z959" s="16" t="str">
        <f aca="false">IF(O959="🐸 Frog",10,"")</f>
        <v/>
      </c>
      <c r="AA959" s="16" t="str">
        <f aca="false">IF(O959="🐈 Cat",4,"")</f>
        <v/>
      </c>
      <c r="AB959" s="16" t="str">
        <f aca="false">IF(O959="Gecko",15,"")</f>
        <v/>
      </c>
      <c r="AC959" s="16" t="str">
        <f aca="false">IF(O959="Skink",14,"")</f>
        <v/>
      </c>
      <c r="AD959" s="16" t="str">
        <f aca="false">IF(O959="🐄 Cattle",17,"")</f>
        <v/>
      </c>
      <c r="AE959" s="16" t="str">
        <f aca="false">IF(O959="🐷 Pig",19,"")</f>
        <v/>
      </c>
      <c r="AF959" s="16" t="str">
        <f aca="false">IF(O959="Squirrel",11,"")</f>
        <v/>
      </c>
      <c r="AG959" s="16" t="str">
        <f aca="false">IF(O959="🐝 Honey Bee",20,"")</f>
        <v/>
      </c>
      <c r="AH959" s="16" t="str">
        <f aca="false">IF(O959="🦆 Duck",12,"")</f>
        <v/>
      </c>
      <c r="AI959" s="16" t="str">
        <f aca="false">IF(O959="🐦 Bird",13,"")</f>
        <v/>
      </c>
      <c r="AJ959" s="41" t="s">
        <v>153</v>
      </c>
      <c r="AK959" s="40" t="s">
        <v>807</v>
      </c>
      <c r="AL959" s="42" t="s">
        <v>50</v>
      </c>
      <c r="AM959" s="40" t="s">
        <v>51</v>
      </c>
      <c r="AN959" s="40"/>
    </row>
    <row r="960" customFormat="false" ht="45" hidden="false" customHeight="true" outlineLevel="0" collapsed="false">
      <c r="A960" s="38" t="s">
        <v>966</v>
      </c>
      <c r="B960" s="38" t="n">
        <v>95</v>
      </c>
      <c r="C960" s="32" t="n">
        <f aca="false">B960+IF(H960="IV",-0.2,IF(H960="IP",-0.1,IF(H960="IM",0.1,IF(H960="SC",0.2,IF(H960="IC (cerebral)",-0.3,0)))))</f>
        <v>94.9</v>
      </c>
      <c r="D960" s="33" t="n">
        <f aca="false">VALUE(MID(AJ960,1,FIND(" ",AJ960)))</f>
        <v>2.815</v>
      </c>
      <c r="E960" s="34" t="n">
        <f aca="false">IF(G960="LD50 (median)",1,IF(G960="LDLo (lowest)",0,IF(G960="LD",-1,"")))</f>
        <v>1</v>
      </c>
      <c r="F960" s="34" t="n">
        <f aca="false">IF(O960="🐀 Rat",1,IF(O960="🐭 Mouse",2,IF(O960="🐕 Dog",3,IF(O960="🐵 Monkey",5,IF(O960="🐈 Cat",4,IF(O960="🐇 Rabbit",6,IF(O960="🕊 Pigeon",7,IF(O960="🐹 Guinea Pig",8,IF(O960="🐔 Chicken",9,IF(O960="🐸 Frog",10,IF(O960="🍼 Mammal",10,0)))))))))))</f>
        <v>2</v>
      </c>
      <c r="G960" s="39" t="s">
        <v>47</v>
      </c>
      <c r="H960" s="39" t="s">
        <v>16</v>
      </c>
      <c r="I960" s="14" t="str">
        <f aca="false">IF(H960="IC",-0.3,"")</f>
        <v/>
      </c>
      <c r="J960" s="14" t="str">
        <f aca="false">IF(H960="IV",-0.2,"")</f>
        <v/>
      </c>
      <c r="K960" s="14" t="n">
        <f aca="false">IF(H960="IP",-0.1,"")</f>
        <v>-0.1</v>
      </c>
      <c r="L960" s="14" t="str">
        <f aca="false">IF(H960="IM",0.1,"")</f>
        <v/>
      </c>
      <c r="M960" s="14" t="str">
        <f aca="false">IF(H960="SC",0.2,"")</f>
        <v/>
      </c>
      <c r="N960" s="15" t="str">
        <f aca="false">IF(H960="???",0.2,"")</f>
        <v/>
      </c>
      <c r="O960" s="40" t="s">
        <v>22</v>
      </c>
      <c r="P960" s="17" t="str">
        <f aca="false">IF(SUM(Q960:AI960)&gt;0,"",IF(SUM(Q960:AI960)=0,IF(O960&gt;0,1,"")))</f>
        <v/>
      </c>
      <c r="Q960" s="16" t="n">
        <f aca="false">IF(O960="🐭 Mouse",2,"")</f>
        <v>2</v>
      </c>
      <c r="R960" s="16" t="str">
        <f aca="false">IF(O960="🕊 Pigeon",7,"")</f>
        <v/>
      </c>
      <c r="S960" s="16" t="str">
        <f aca="false">IF(O960="🐇 Rabbit",6,"")</f>
        <v/>
      </c>
      <c r="T960" s="16" t="str">
        <f aca="false">IF(O960="🍼 Mammal",16,"")</f>
        <v/>
      </c>
      <c r="U960" s="16" t="str">
        <f aca="false">IF(O960="🐀 Rat",1,"")</f>
        <v/>
      </c>
      <c r="V960" s="16" t="str">
        <f aca="false">IF(O960="🐕 Dog",3,"")</f>
        <v/>
      </c>
      <c r="W960" s="16" t="str">
        <f aca="false">IF(O960="🐹 Guinea Pig",8,"")</f>
        <v/>
      </c>
      <c r="X960" s="16" t="str">
        <f aca="false">IF(O960="🐔 Chicken",9,"")</f>
        <v/>
      </c>
      <c r="Y960" s="16" t="str">
        <f aca="false">IF(O960="🐵 Monkey",5,"")</f>
        <v/>
      </c>
      <c r="Z960" s="16" t="str">
        <f aca="false">IF(O960="🐸 Frog",10,"")</f>
        <v/>
      </c>
      <c r="AA960" s="16" t="str">
        <f aca="false">IF(O960="🐈 Cat",4,"")</f>
        <v/>
      </c>
      <c r="AB960" s="16" t="str">
        <f aca="false">IF(O960="Gecko",15,"")</f>
        <v/>
      </c>
      <c r="AC960" s="16" t="str">
        <f aca="false">IF(O960="Skink",14,"")</f>
        <v/>
      </c>
      <c r="AD960" s="16" t="str">
        <f aca="false">IF(O960="🐄 Cattle",17,"")</f>
        <v/>
      </c>
      <c r="AE960" s="16" t="str">
        <f aca="false">IF(O960="🐷 Pig",19,"")</f>
        <v/>
      </c>
      <c r="AF960" s="16" t="str">
        <f aca="false">IF(O960="Squirrel",11,"")</f>
        <v/>
      </c>
      <c r="AG960" s="16" t="str">
        <f aca="false">IF(O960="🐝 Honey Bee",20,"")</f>
        <v/>
      </c>
      <c r="AH960" s="16" t="str">
        <f aca="false">IF(O960="🦆 Duck",12,"")</f>
        <v/>
      </c>
      <c r="AI960" s="16" t="str">
        <f aca="false">IF(O960="🐦 Bird",13,"")</f>
        <v/>
      </c>
      <c r="AJ960" s="41" t="s">
        <v>967</v>
      </c>
      <c r="AK960" s="40" t="s">
        <v>968</v>
      </c>
      <c r="AL960" s="42" t="s">
        <v>50</v>
      </c>
      <c r="AM960" s="40" t="s">
        <v>51</v>
      </c>
      <c r="AN960" s="40"/>
    </row>
    <row r="961" customFormat="false" ht="45" hidden="false" customHeight="true" outlineLevel="0" collapsed="false">
      <c r="A961" s="38" t="s">
        <v>966</v>
      </c>
      <c r="B961" s="38" t="n">
        <v>95</v>
      </c>
      <c r="C961" s="32" t="n">
        <f aca="false">B961+IF(H961="IV",-0.2,IF(H961="IP",-0.1,IF(H961="IM",0.1,IF(H961="SC",0.2,IF(H961="IC (cerebral)",-0.3,0)))))</f>
        <v>95.2</v>
      </c>
      <c r="D961" s="33" t="n">
        <f aca="false">VALUE(MID(AJ961,1,FIND(" ",AJ961)))</f>
        <v>7</v>
      </c>
      <c r="E961" s="34" t="n">
        <f aca="false">IF(G961="LD50 (median)",1,IF(G961="LDLo (lowest)",0,IF(G961="LD",-1,"")))</f>
        <v>0</v>
      </c>
      <c r="F961" s="34" t="n">
        <f aca="false">IF(O961="🐀 Rat",1,IF(O961="🐭 Mouse",2,IF(O961="🐕 Dog",3,IF(O961="🐵 Monkey",5,IF(O961="🐈 Cat",4,IF(O961="🐇 Rabbit",6,IF(O961="🕊 Pigeon",7,IF(O961="🐹 Guinea Pig",8,IF(O961="🐔 Chicken",9,IF(O961="🐸 Frog",10,IF(O961="🍼 Mammal",10,0)))))))))))</f>
        <v>2</v>
      </c>
      <c r="G961" s="39" t="s">
        <v>53</v>
      </c>
      <c r="H961" s="39" t="s">
        <v>18</v>
      </c>
      <c r="I961" s="14" t="str">
        <f aca="false">IF(H961="IC",-0.3,"")</f>
        <v/>
      </c>
      <c r="J961" s="14" t="str">
        <f aca="false">IF(H961="IV",-0.2,"")</f>
        <v/>
      </c>
      <c r="K961" s="14" t="str">
        <f aca="false">IF(H961="IP",-0.1,"")</f>
        <v/>
      </c>
      <c r="L961" s="14" t="str">
        <f aca="false">IF(H961="IM",0.1,"")</f>
        <v/>
      </c>
      <c r="M961" s="14" t="n">
        <f aca="false">IF(H961="SC",0.2,"")</f>
        <v>0.2</v>
      </c>
      <c r="N961" s="15" t="str">
        <f aca="false">IF(H961="???",0.2,"")</f>
        <v/>
      </c>
      <c r="O961" s="40" t="s">
        <v>22</v>
      </c>
      <c r="P961" s="17" t="str">
        <f aca="false">IF(SUM(Q961:AI961)&gt;0,"",IF(SUM(Q961:AI961)=0,IF(O961&gt;0,1,"")))</f>
        <v/>
      </c>
      <c r="Q961" s="16" t="n">
        <f aca="false">IF(O961="🐭 Mouse",2,"")</f>
        <v>2</v>
      </c>
      <c r="R961" s="16" t="str">
        <f aca="false">IF(O961="🕊 Pigeon",7,"")</f>
        <v/>
      </c>
      <c r="S961" s="16" t="str">
        <f aca="false">IF(O961="🐇 Rabbit",6,"")</f>
        <v/>
      </c>
      <c r="T961" s="16" t="str">
        <f aca="false">IF(O961="🍼 Mammal",16,"")</f>
        <v/>
      </c>
      <c r="U961" s="16" t="str">
        <f aca="false">IF(O961="🐀 Rat",1,"")</f>
        <v/>
      </c>
      <c r="V961" s="16" t="str">
        <f aca="false">IF(O961="🐕 Dog",3,"")</f>
        <v/>
      </c>
      <c r="W961" s="16" t="str">
        <f aca="false">IF(O961="🐹 Guinea Pig",8,"")</f>
        <v/>
      </c>
      <c r="X961" s="16" t="str">
        <f aca="false">IF(O961="🐔 Chicken",9,"")</f>
        <v/>
      </c>
      <c r="Y961" s="16" t="str">
        <f aca="false">IF(O961="🐵 Monkey",5,"")</f>
        <v/>
      </c>
      <c r="Z961" s="16" t="str">
        <f aca="false">IF(O961="🐸 Frog",10,"")</f>
        <v/>
      </c>
      <c r="AA961" s="16" t="str">
        <f aca="false">IF(O961="🐈 Cat",4,"")</f>
        <v/>
      </c>
      <c r="AB961" s="16" t="str">
        <f aca="false">IF(O961="Gecko",15,"")</f>
        <v/>
      </c>
      <c r="AC961" s="16" t="str">
        <f aca="false">IF(O961="Skink",14,"")</f>
        <v/>
      </c>
      <c r="AD961" s="16" t="str">
        <f aca="false">IF(O961="🐄 Cattle",17,"")</f>
        <v/>
      </c>
      <c r="AE961" s="16" t="str">
        <f aca="false">IF(O961="🐷 Pig",19,"")</f>
        <v/>
      </c>
      <c r="AF961" s="16" t="str">
        <f aca="false">IF(O961="Squirrel",11,"")</f>
        <v/>
      </c>
      <c r="AG961" s="16" t="str">
        <f aca="false">IF(O961="🐝 Honey Bee",20,"")</f>
        <v/>
      </c>
      <c r="AH961" s="16" t="str">
        <f aca="false">IF(O961="🦆 Duck",12,"")</f>
        <v/>
      </c>
      <c r="AI961" s="16" t="str">
        <f aca="false">IF(O961="🐦 Bird",13,"")</f>
        <v/>
      </c>
      <c r="AJ961" s="41" t="s">
        <v>969</v>
      </c>
      <c r="AK961" s="40" t="s">
        <v>970</v>
      </c>
      <c r="AL961" s="42" t="s">
        <v>50</v>
      </c>
      <c r="AM961" s="40" t="s">
        <v>51</v>
      </c>
      <c r="AN961" s="40"/>
    </row>
    <row r="962" customFormat="false" ht="30" hidden="false" customHeight="true" outlineLevel="0" collapsed="false">
      <c r="A962" s="38" t="s">
        <v>966</v>
      </c>
      <c r="B962" s="38" t="n">
        <v>95</v>
      </c>
      <c r="C962" s="32" t="n">
        <f aca="false">B962+IF(H962="IV",-0.2,IF(H962="IP",-0.1,IF(H962="IM",0.1,IF(H962="SC",0.2,IF(H962="IC (cerebral)",-0.3,0)))))</f>
        <v>95.2</v>
      </c>
      <c r="D962" s="33" t="n">
        <f aca="false">VALUE(MID(AJ962,1,FIND(" ",AJ962)))</f>
        <v>8.6</v>
      </c>
      <c r="E962" s="34" t="n">
        <f aca="false">IF(G962="LD50 (median)",1,IF(G962="LDLo (lowest)",0,IF(G962="LD",-1,"")))</f>
        <v>1</v>
      </c>
      <c r="F962" s="34" t="n">
        <f aca="false">IF(O962="🐀 Rat",1,IF(O962="🐭 Mouse",2,IF(O962="🐕 Dog",3,IF(O962="🐵 Monkey",5,IF(O962="🐈 Cat",4,IF(O962="🐇 Rabbit",6,IF(O962="🕊 Pigeon",7,IF(O962="🐹 Guinea Pig",8,IF(O962="🐔 Chicken",9,IF(O962="🐸 Frog",10,IF(O962="🍼 Mammal",10,0)))))))))))</f>
        <v>2</v>
      </c>
      <c r="G962" s="39" t="s">
        <v>47</v>
      </c>
      <c r="H962" s="39" t="s">
        <v>18</v>
      </c>
      <c r="I962" s="14" t="str">
        <f aca="false">IF(H962="IC",-0.3,"")</f>
        <v/>
      </c>
      <c r="J962" s="14" t="str">
        <f aca="false">IF(H962="IV",-0.2,"")</f>
        <v/>
      </c>
      <c r="K962" s="14" t="str">
        <f aca="false">IF(H962="IP",-0.1,"")</f>
        <v/>
      </c>
      <c r="L962" s="14" t="str">
        <f aca="false">IF(H962="IM",0.1,"")</f>
        <v/>
      </c>
      <c r="M962" s="14" t="n">
        <f aca="false">IF(H962="SC",0.2,"")</f>
        <v>0.2</v>
      </c>
      <c r="N962" s="15" t="str">
        <f aca="false">IF(H962="???",0.2,"")</f>
        <v/>
      </c>
      <c r="O962" s="40" t="s">
        <v>22</v>
      </c>
      <c r="P962" s="17" t="str">
        <f aca="false">IF(SUM(Q962:AI962)&gt;0,"",IF(SUM(Q962:AI962)=0,IF(O962&gt;0,1,"")))</f>
        <v/>
      </c>
      <c r="Q962" s="16" t="n">
        <f aca="false">IF(O962="🐭 Mouse",2,"")</f>
        <v>2</v>
      </c>
      <c r="R962" s="16" t="str">
        <f aca="false">IF(O962="🕊 Pigeon",7,"")</f>
        <v/>
      </c>
      <c r="S962" s="16" t="str">
        <f aca="false">IF(O962="🐇 Rabbit",6,"")</f>
        <v/>
      </c>
      <c r="T962" s="16" t="str">
        <f aca="false">IF(O962="🍼 Mammal",16,"")</f>
        <v/>
      </c>
      <c r="U962" s="16" t="str">
        <f aca="false">IF(O962="🐀 Rat",1,"")</f>
        <v/>
      </c>
      <c r="V962" s="16" t="str">
        <f aca="false">IF(O962="🐕 Dog",3,"")</f>
        <v/>
      </c>
      <c r="W962" s="16" t="str">
        <f aca="false">IF(O962="🐹 Guinea Pig",8,"")</f>
        <v/>
      </c>
      <c r="X962" s="16" t="str">
        <f aca="false">IF(O962="🐔 Chicken",9,"")</f>
        <v/>
      </c>
      <c r="Y962" s="16" t="str">
        <f aca="false">IF(O962="🐵 Monkey",5,"")</f>
        <v/>
      </c>
      <c r="Z962" s="16" t="str">
        <f aca="false">IF(O962="🐸 Frog",10,"")</f>
        <v/>
      </c>
      <c r="AA962" s="16" t="str">
        <f aca="false">IF(O962="🐈 Cat",4,"")</f>
        <v/>
      </c>
      <c r="AB962" s="16" t="str">
        <f aca="false">IF(O962="Gecko",15,"")</f>
        <v/>
      </c>
      <c r="AC962" s="16" t="str">
        <f aca="false">IF(O962="Skink",14,"")</f>
        <v/>
      </c>
      <c r="AD962" s="16" t="str">
        <f aca="false">IF(O962="🐄 Cattle",17,"")</f>
        <v/>
      </c>
      <c r="AE962" s="16" t="str">
        <f aca="false">IF(O962="🐷 Pig",19,"")</f>
        <v/>
      </c>
      <c r="AF962" s="16" t="str">
        <f aca="false">IF(O962="Squirrel",11,"")</f>
        <v/>
      </c>
      <c r="AG962" s="16" t="str">
        <f aca="false">IF(O962="🐝 Honey Bee",20,"")</f>
        <v/>
      </c>
      <c r="AH962" s="16" t="str">
        <f aca="false">IF(O962="🦆 Duck",12,"")</f>
        <v/>
      </c>
      <c r="AI962" s="16" t="str">
        <f aca="false">IF(O962="🐦 Bird",13,"")</f>
        <v/>
      </c>
      <c r="AJ962" s="41" t="s">
        <v>889</v>
      </c>
      <c r="AK962" s="40" t="s">
        <v>338</v>
      </c>
      <c r="AL962" s="42" t="s">
        <v>50</v>
      </c>
      <c r="AM962" s="40" t="s">
        <v>51</v>
      </c>
      <c r="AN962" s="40"/>
    </row>
    <row r="963" customFormat="false" ht="15.75" hidden="false" customHeight="false" outlineLevel="0" collapsed="false">
      <c r="C963" s="32"/>
      <c r="D963" s="33"/>
      <c r="E963" s="34"/>
      <c r="F963" s="34"/>
      <c r="G963" s="0"/>
      <c r="H963" s="0"/>
      <c r="I963" s="14" t="str">
        <f aca="false">IF(H963="IC",-0.3,"")</f>
        <v/>
      </c>
      <c r="J963" s="14" t="str">
        <f aca="false">IF(H963="IV",-0.2,"")</f>
        <v/>
      </c>
      <c r="K963" s="14" t="str">
        <f aca="false">IF(H963="IP",-0.1,"")</f>
        <v/>
      </c>
      <c r="L963" s="14" t="str">
        <f aca="false">IF(H963="IM",0.1,"")</f>
        <v/>
      </c>
      <c r="M963" s="14" t="str">
        <f aca="false">IF(H963="SC",0.2,"")</f>
        <v/>
      </c>
      <c r="N963" s="15" t="str">
        <f aca="false">IF(H963="???",0.2,"")</f>
        <v/>
      </c>
      <c r="O963" s="0"/>
      <c r="P963" s="17" t="str">
        <f aca="false">IF(SUM(Q963:AI963)&gt;0,"",IF(SUM(Q963:AI963)=0,IF(O963&gt;0,1,"")))</f>
        <v/>
      </c>
      <c r="Q963" s="16" t="str">
        <f aca="false">IF(O963="🐭 Mouse",2,"")</f>
        <v/>
      </c>
      <c r="R963" s="16" t="str">
        <f aca="false">IF(O963="🕊 Pigeon",7,"")</f>
        <v/>
      </c>
      <c r="S963" s="16" t="str">
        <f aca="false">IF(O963="🐇 Rabbit",6,"")</f>
        <v/>
      </c>
      <c r="T963" s="16" t="str">
        <f aca="false">IF(O963="🍼 Mammal",16,"")</f>
        <v/>
      </c>
      <c r="U963" s="16" t="str">
        <f aca="false">IF(O963="🐀 Rat",1,"")</f>
        <v/>
      </c>
      <c r="V963" s="16" t="str">
        <f aca="false">IF(O963="🐕 Dog",3,"")</f>
        <v/>
      </c>
      <c r="W963" s="16" t="str">
        <f aca="false">IF(O963="🐹 Guinea Pig",8,"")</f>
        <v/>
      </c>
      <c r="X963" s="16" t="str">
        <f aca="false">IF(O963="🐔 Chicken",9,"")</f>
        <v/>
      </c>
      <c r="Y963" s="16" t="str">
        <f aca="false">IF(O963="🐵 Monkey",5,"")</f>
        <v/>
      </c>
      <c r="Z963" s="16" t="str">
        <f aca="false">IF(O963="🐸 Frog",10,"")</f>
        <v/>
      </c>
      <c r="AA963" s="16" t="str">
        <f aca="false">IF(O963="🐈 Cat",4,"")</f>
        <v/>
      </c>
      <c r="AB963" s="16" t="str">
        <f aca="false">IF(O963="Gecko",15,"")</f>
        <v/>
      </c>
      <c r="AC963" s="16" t="str">
        <f aca="false">IF(O963="Skink",14,"")</f>
        <v/>
      </c>
      <c r="AD963" s="16" t="str">
        <f aca="false">IF(O963="🐄 Cattle",17,"")</f>
        <v/>
      </c>
      <c r="AE963" s="16" t="str">
        <f aca="false">IF(O963="🐷 Pig",19,"")</f>
        <v/>
      </c>
      <c r="AF963" s="16" t="str">
        <f aca="false">IF(O963="Squirrel",11,"")</f>
        <v/>
      </c>
      <c r="AG963" s="16" t="str">
        <f aca="false">IF(O963="🐝 Honey Bee",20,"")</f>
        <v/>
      </c>
      <c r="AH963" s="16" t="str">
        <f aca="false">IF(O963="🦆 Duck",12,"")</f>
        <v/>
      </c>
      <c r="AI963" s="16" t="str">
        <f aca="false">IF(O963="🐦 Bird",13,"")</f>
        <v/>
      </c>
      <c r="AJ963" s="0"/>
      <c r="AK963" s="0"/>
      <c r="AL963" s="0"/>
      <c r="AM963" s="0"/>
      <c r="AN963" s="0"/>
    </row>
    <row r="964" customFormat="false" ht="30" hidden="false" customHeight="true" outlineLevel="0" collapsed="false">
      <c r="A964" s="38" t="s">
        <v>971</v>
      </c>
      <c r="B964" s="38" t="n">
        <v>96</v>
      </c>
      <c r="C964" s="32" t="n">
        <f aca="false">B964+IF(H964="IV",-0.2,IF(H964="IP",-0.1,IF(H964="IM",0.1,IF(H964="SC",0.2,IF(H964="IC (cerebral)",-0.3,0)))))</f>
        <v>96</v>
      </c>
      <c r="D964" s="33" t="n">
        <f aca="false">VALUE(MID(AJ964,1,FIND(" ",AJ964)))</f>
        <v>0.045</v>
      </c>
      <c r="E964" s="34" t="n">
        <f aca="false">IF(G964="LD50 (median)",1,IF(G964="LDLo (lowest)",0,IF(G964="LD",-1,"")))</f>
        <v>1</v>
      </c>
      <c r="F964" s="34" t="n">
        <f aca="false">IF(O964="🐀 Rat",1,IF(O964="🐭 Mouse",2,IF(O964="🐕 Dog",3,IF(O964="🐵 Monkey",5,IF(O964="🐈 Cat",4,IF(O964="🐇 Rabbit",6,IF(O964="🕊 Pigeon",7,IF(O964="🐹 Guinea Pig",8,IF(O964="🐔 Chicken",9,IF(O964="🐸 Frog",10,IF(O964="🍼 Mammal",10,0)))))))))))</f>
        <v>2</v>
      </c>
      <c r="G964" s="39" t="s">
        <v>47</v>
      </c>
      <c r="H964" s="39" t="s">
        <v>14</v>
      </c>
      <c r="I964" s="14" t="n">
        <f aca="false">IF(H964="IC",-0.3,"")</f>
        <v>-0.3</v>
      </c>
      <c r="J964" s="14" t="str">
        <f aca="false">IF(H964="IV",-0.2,"")</f>
        <v/>
      </c>
      <c r="K964" s="14" t="str">
        <f aca="false">IF(H964="IP",-0.1,"")</f>
        <v/>
      </c>
      <c r="L964" s="14" t="str">
        <f aca="false">IF(H964="IM",0.1,"")</f>
        <v/>
      </c>
      <c r="M964" s="14" t="str">
        <f aca="false">IF(H964="SC",0.2,"")</f>
        <v/>
      </c>
      <c r="N964" s="15" t="str">
        <f aca="false">IF(H964="???",0.2,"")</f>
        <v/>
      </c>
      <c r="O964" s="40" t="s">
        <v>22</v>
      </c>
      <c r="P964" s="17" t="str">
        <f aca="false">IF(SUM(Q964:AI964)&gt;0,"",IF(SUM(Q964:AI964)=0,IF(O964&gt;0,1,"")))</f>
        <v/>
      </c>
      <c r="Q964" s="16" t="n">
        <f aca="false">IF(O964="🐭 Mouse",2,"")</f>
        <v>2</v>
      </c>
      <c r="R964" s="16" t="str">
        <f aca="false">IF(O964="🕊 Pigeon",7,"")</f>
        <v/>
      </c>
      <c r="S964" s="16" t="str">
        <f aca="false">IF(O964="🐇 Rabbit",6,"")</f>
        <v/>
      </c>
      <c r="T964" s="16" t="str">
        <f aca="false">IF(O964="🍼 Mammal",16,"")</f>
        <v/>
      </c>
      <c r="U964" s="16" t="str">
        <f aca="false">IF(O964="🐀 Rat",1,"")</f>
        <v/>
      </c>
      <c r="V964" s="16" t="str">
        <f aca="false">IF(O964="🐕 Dog",3,"")</f>
        <v/>
      </c>
      <c r="W964" s="16" t="str">
        <f aca="false">IF(O964="🐹 Guinea Pig",8,"")</f>
        <v/>
      </c>
      <c r="X964" s="16" t="str">
        <f aca="false">IF(O964="🐔 Chicken",9,"")</f>
        <v/>
      </c>
      <c r="Y964" s="16" t="str">
        <f aca="false">IF(O964="🐵 Monkey",5,"")</f>
        <v/>
      </c>
      <c r="Z964" s="16" t="str">
        <f aca="false">IF(O964="🐸 Frog",10,"")</f>
        <v/>
      </c>
      <c r="AA964" s="16" t="str">
        <f aca="false">IF(O964="🐈 Cat",4,"")</f>
        <v/>
      </c>
      <c r="AB964" s="16" t="str">
        <f aca="false">IF(O964="Gecko",15,"")</f>
        <v/>
      </c>
      <c r="AC964" s="16" t="str">
        <f aca="false">IF(O964="Skink",14,"")</f>
        <v/>
      </c>
      <c r="AD964" s="16" t="str">
        <f aca="false">IF(O964="🐄 Cattle",17,"")</f>
        <v/>
      </c>
      <c r="AE964" s="16" t="str">
        <f aca="false">IF(O964="🐷 Pig",19,"")</f>
        <v/>
      </c>
      <c r="AF964" s="16" t="str">
        <f aca="false">IF(O964="Squirrel",11,"")</f>
        <v/>
      </c>
      <c r="AG964" s="16" t="str">
        <f aca="false">IF(O964="🐝 Honey Bee",20,"")</f>
        <v/>
      </c>
      <c r="AH964" s="16" t="str">
        <f aca="false">IF(O964="🦆 Duck",12,"")</f>
        <v/>
      </c>
      <c r="AI964" s="16" t="str">
        <f aca="false">IF(O964="🐦 Bird",13,"")</f>
        <v/>
      </c>
      <c r="AJ964" s="41" t="s">
        <v>234</v>
      </c>
      <c r="AK964" s="40" t="s">
        <v>78</v>
      </c>
      <c r="AL964" s="42" t="s">
        <v>50</v>
      </c>
      <c r="AM964" s="40" t="s">
        <v>51</v>
      </c>
      <c r="AN964" s="40"/>
    </row>
    <row r="965" customFormat="false" ht="30" hidden="false" customHeight="true" outlineLevel="0" collapsed="false">
      <c r="A965" s="38" t="s">
        <v>971</v>
      </c>
      <c r="B965" s="38" t="n">
        <v>96</v>
      </c>
      <c r="C965" s="32" t="n">
        <f aca="false">B965+IF(H965="IV",-0.2,IF(H965="IP",-0.1,IF(H965="IM",0.1,IF(H965="SC",0.2,IF(H965="IC (cerebral)",-0.3,0)))))</f>
        <v>95.8</v>
      </c>
      <c r="D965" s="33" t="n">
        <f aca="false">VALUE(MID(AJ965,1,FIND(" ",AJ965)))</f>
        <v>1.55</v>
      </c>
      <c r="E965" s="34" t="n">
        <f aca="false">IF(G965="LD50 (median)",1,IF(G965="LDLo (lowest)",0,IF(G965="LD",-1,"")))</f>
        <v>1</v>
      </c>
      <c r="F965" s="34" t="n">
        <f aca="false">IF(O965="🐀 Rat",1,IF(O965="🐭 Mouse",2,IF(O965="🐕 Dog",3,IF(O965="🐵 Monkey",5,IF(O965="🐈 Cat",4,IF(O965="🐇 Rabbit",6,IF(O965="🕊 Pigeon",7,IF(O965="🐹 Guinea Pig",8,IF(O965="🐔 Chicken",9,IF(O965="🐸 Frog",10,IF(O965="🍼 Mammal",10,0)))))))))))</f>
        <v>2</v>
      </c>
      <c r="G965" s="39" t="s">
        <v>47</v>
      </c>
      <c r="H965" s="39" t="s">
        <v>15</v>
      </c>
      <c r="I965" s="14" t="str">
        <f aca="false">IF(H965="IC",-0.3,"")</f>
        <v/>
      </c>
      <c r="J965" s="14" t="n">
        <f aca="false">IF(H965="IV",-0.2,"")</f>
        <v>-0.2</v>
      </c>
      <c r="K965" s="14" t="str">
        <f aca="false">IF(H965="IP",-0.1,"")</f>
        <v/>
      </c>
      <c r="L965" s="14" t="str">
        <f aca="false">IF(H965="IM",0.1,"")</f>
        <v/>
      </c>
      <c r="M965" s="14" t="str">
        <f aca="false">IF(H965="SC",0.2,"")</f>
        <v/>
      </c>
      <c r="N965" s="15" t="str">
        <f aca="false">IF(H965="???",0.2,"")</f>
        <v/>
      </c>
      <c r="O965" s="40" t="s">
        <v>22</v>
      </c>
      <c r="P965" s="17" t="str">
        <f aca="false">IF(SUM(Q965:AI965)&gt;0,"",IF(SUM(Q965:AI965)=0,IF(O965&gt;0,1,"")))</f>
        <v/>
      </c>
      <c r="Q965" s="16" t="n">
        <f aca="false">IF(O965="🐭 Mouse",2,"")</f>
        <v>2</v>
      </c>
      <c r="R965" s="16" t="str">
        <f aca="false">IF(O965="🕊 Pigeon",7,"")</f>
        <v/>
      </c>
      <c r="S965" s="16" t="str">
        <f aca="false">IF(O965="🐇 Rabbit",6,"")</f>
        <v/>
      </c>
      <c r="T965" s="16" t="str">
        <f aca="false">IF(O965="🍼 Mammal",16,"")</f>
        <v/>
      </c>
      <c r="U965" s="16" t="str">
        <f aca="false">IF(O965="🐀 Rat",1,"")</f>
        <v/>
      </c>
      <c r="V965" s="16" t="str">
        <f aca="false">IF(O965="🐕 Dog",3,"")</f>
        <v/>
      </c>
      <c r="W965" s="16" t="str">
        <f aca="false">IF(O965="🐹 Guinea Pig",8,"")</f>
        <v/>
      </c>
      <c r="X965" s="16" t="str">
        <f aca="false">IF(O965="🐔 Chicken",9,"")</f>
        <v/>
      </c>
      <c r="Y965" s="16" t="str">
        <f aca="false">IF(O965="🐵 Monkey",5,"")</f>
        <v/>
      </c>
      <c r="Z965" s="16" t="str">
        <f aca="false">IF(O965="🐸 Frog",10,"")</f>
        <v/>
      </c>
      <c r="AA965" s="16" t="str">
        <f aca="false">IF(O965="🐈 Cat",4,"")</f>
        <v/>
      </c>
      <c r="AB965" s="16" t="str">
        <f aca="false">IF(O965="Gecko",15,"")</f>
        <v/>
      </c>
      <c r="AC965" s="16" t="str">
        <f aca="false">IF(O965="Skink",14,"")</f>
        <v/>
      </c>
      <c r="AD965" s="16" t="str">
        <f aca="false">IF(O965="🐄 Cattle",17,"")</f>
        <v/>
      </c>
      <c r="AE965" s="16" t="str">
        <f aca="false">IF(O965="🐷 Pig",19,"")</f>
        <v/>
      </c>
      <c r="AF965" s="16" t="str">
        <f aca="false">IF(O965="Squirrel",11,"")</f>
        <v/>
      </c>
      <c r="AG965" s="16" t="str">
        <f aca="false">IF(O965="🐝 Honey Bee",20,"")</f>
        <v/>
      </c>
      <c r="AH965" s="16" t="str">
        <f aca="false">IF(O965="🦆 Duck",12,"")</f>
        <v/>
      </c>
      <c r="AI965" s="16" t="str">
        <f aca="false">IF(O965="🐦 Bird",13,"")</f>
        <v/>
      </c>
      <c r="AJ965" s="41" t="s">
        <v>972</v>
      </c>
      <c r="AK965" s="40" t="s">
        <v>78</v>
      </c>
      <c r="AL965" s="42" t="s">
        <v>50</v>
      </c>
      <c r="AM965" s="40" t="s">
        <v>51</v>
      </c>
      <c r="AN965" s="40"/>
    </row>
    <row r="966" customFormat="false" ht="30" hidden="false" customHeight="true" outlineLevel="0" collapsed="false">
      <c r="A966" s="38" t="s">
        <v>971</v>
      </c>
      <c r="B966" s="38" t="n">
        <v>96</v>
      </c>
      <c r="C966" s="32" t="n">
        <f aca="false">B966+IF(H966="IV",-0.2,IF(H966="IP",-0.1,IF(H966="IM",0.1,IF(H966="SC",0.2,IF(H966="IC (cerebral)",-0.3,0)))))</f>
        <v>95.9</v>
      </c>
      <c r="D966" s="33" t="n">
        <f aca="false">VALUE(MID(AJ966,1,FIND(" ",AJ966)))</f>
        <v>3.585</v>
      </c>
      <c r="E966" s="34" t="n">
        <f aca="false">IF(G966="LD50 (median)",1,IF(G966="LDLo (lowest)",0,IF(G966="LD",-1,"")))</f>
        <v>1</v>
      </c>
      <c r="F966" s="34" t="n">
        <f aca="false">IF(O966="🐀 Rat",1,IF(O966="🐭 Mouse",2,IF(O966="🐕 Dog",3,IF(O966="🐵 Monkey",5,IF(O966="🐈 Cat",4,IF(O966="🐇 Rabbit",6,IF(O966="🕊 Pigeon",7,IF(O966="🐹 Guinea Pig",8,IF(O966="🐔 Chicken",9,IF(O966="🐸 Frog",10,IF(O966="🍼 Mammal",10,0)))))))))))</f>
        <v>2</v>
      </c>
      <c r="G966" s="39" t="s">
        <v>47</v>
      </c>
      <c r="H966" s="39" t="s">
        <v>16</v>
      </c>
      <c r="I966" s="14" t="str">
        <f aca="false">IF(H966="IC",-0.3,"")</f>
        <v/>
      </c>
      <c r="J966" s="14" t="str">
        <f aca="false">IF(H966="IV",-0.2,"")</f>
        <v/>
      </c>
      <c r="K966" s="14" t="n">
        <f aca="false">IF(H966="IP",-0.1,"")</f>
        <v>-0.1</v>
      </c>
      <c r="L966" s="14" t="str">
        <f aca="false">IF(H966="IM",0.1,"")</f>
        <v/>
      </c>
      <c r="M966" s="14" t="str">
        <f aca="false">IF(H966="SC",0.2,"")</f>
        <v/>
      </c>
      <c r="N966" s="15" t="str">
        <f aca="false">IF(H966="???",0.2,"")</f>
        <v/>
      </c>
      <c r="O966" s="40" t="s">
        <v>22</v>
      </c>
      <c r="P966" s="17" t="str">
        <f aca="false">IF(SUM(Q966:AI966)&gt;0,"",IF(SUM(Q966:AI966)=0,IF(O966&gt;0,1,"")))</f>
        <v/>
      </c>
      <c r="Q966" s="16" t="n">
        <f aca="false">IF(O966="🐭 Mouse",2,"")</f>
        <v>2</v>
      </c>
      <c r="R966" s="16" t="str">
        <f aca="false">IF(O966="🕊 Pigeon",7,"")</f>
        <v/>
      </c>
      <c r="S966" s="16" t="str">
        <f aca="false">IF(O966="🐇 Rabbit",6,"")</f>
        <v/>
      </c>
      <c r="T966" s="16" t="str">
        <f aca="false">IF(O966="🍼 Mammal",16,"")</f>
        <v/>
      </c>
      <c r="U966" s="16" t="str">
        <f aca="false">IF(O966="🐀 Rat",1,"")</f>
        <v/>
      </c>
      <c r="V966" s="16" t="str">
        <f aca="false">IF(O966="🐕 Dog",3,"")</f>
        <v/>
      </c>
      <c r="W966" s="16" t="str">
        <f aca="false">IF(O966="🐹 Guinea Pig",8,"")</f>
        <v/>
      </c>
      <c r="X966" s="16" t="str">
        <f aca="false">IF(O966="🐔 Chicken",9,"")</f>
        <v/>
      </c>
      <c r="Y966" s="16" t="str">
        <f aca="false">IF(O966="🐵 Monkey",5,"")</f>
        <v/>
      </c>
      <c r="Z966" s="16" t="str">
        <f aca="false">IF(O966="🐸 Frog",10,"")</f>
        <v/>
      </c>
      <c r="AA966" s="16" t="str">
        <f aca="false">IF(O966="🐈 Cat",4,"")</f>
        <v/>
      </c>
      <c r="AB966" s="16" t="str">
        <f aca="false">IF(O966="Gecko",15,"")</f>
        <v/>
      </c>
      <c r="AC966" s="16" t="str">
        <f aca="false">IF(O966="Skink",14,"")</f>
        <v/>
      </c>
      <c r="AD966" s="16" t="str">
        <f aca="false">IF(O966="🐄 Cattle",17,"")</f>
        <v/>
      </c>
      <c r="AE966" s="16" t="str">
        <f aca="false">IF(O966="🐷 Pig",19,"")</f>
        <v/>
      </c>
      <c r="AF966" s="16" t="str">
        <f aca="false">IF(O966="Squirrel",11,"")</f>
        <v/>
      </c>
      <c r="AG966" s="16" t="str">
        <f aca="false">IF(O966="🐝 Honey Bee",20,"")</f>
        <v/>
      </c>
      <c r="AH966" s="16" t="str">
        <f aca="false">IF(O966="🦆 Duck",12,"")</f>
        <v/>
      </c>
      <c r="AI966" s="16" t="str">
        <f aca="false">IF(O966="🐦 Bird",13,"")</f>
        <v/>
      </c>
      <c r="AJ966" s="41" t="s">
        <v>973</v>
      </c>
      <c r="AK966" s="40" t="s">
        <v>78</v>
      </c>
      <c r="AL966" s="42" t="s">
        <v>50</v>
      </c>
      <c r="AM966" s="40" t="s">
        <v>51</v>
      </c>
      <c r="AN966" s="40"/>
    </row>
    <row r="967" customFormat="false" ht="15.75" hidden="false" customHeight="false" outlineLevel="0" collapsed="false">
      <c r="C967" s="32"/>
      <c r="D967" s="33"/>
      <c r="E967" s="34"/>
      <c r="F967" s="34"/>
      <c r="G967" s="0"/>
      <c r="H967" s="0"/>
      <c r="I967" s="14" t="str">
        <f aca="false">IF(H967="IC",-0.3,"")</f>
        <v/>
      </c>
      <c r="J967" s="14" t="str">
        <f aca="false">IF(H967="IV",-0.2,"")</f>
        <v/>
      </c>
      <c r="K967" s="14" t="str">
        <f aca="false">IF(H967="IP",-0.1,"")</f>
        <v/>
      </c>
      <c r="L967" s="14" t="str">
        <f aca="false">IF(H967="IM",0.1,"")</f>
        <v/>
      </c>
      <c r="M967" s="14" t="str">
        <f aca="false">IF(H967="SC",0.2,"")</f>
        <v/>
      </c>
      <c r="N967" s="15" t="str">
        <f aca="false">IF(H967="???",0.2,"")</f>
        <v/>
      </c>
      <c r="O967" s="0"/>
      <c r="P967" s="17" t="str">
        <f aca="false">IF(SUM(Q967:AI967)&gt;0,"",IF(SUM(Q967:AI967)=0,IF(O967&gt;0,1,"")))</f>
        <v/>
      </c>
      <c r="Q967" s="16" t="str">
        <f aca="false">IF(O967="🐭 Mouse",2,"")</f>
        <v/>
      </c>
      <c r="R967" s="16" t="str">
        <f aca="false">IF(O967="🕊 Pigeon",7,"")</f>
        <v/>
      </c>
      <c r="S967" s="16" t="str">
        <f aca="false">IF(O967="🐇 Rabbit",6,"")</f>
        <v/>
      </c>
      <c r="T967" s="16" t="str">
        <f aca="false">IF(O967="🍼 Mammal",16,"")</f>
        <v/>
      </c>
      <c r="U967" s="16" t="str">
        <f aca="false">IF(O967="🐀 Rat",1,"")</f>
        <v/>
      </c>
      <c r="V967" s="16" t="str">
        <f aca="false">IF(O967="🐕 Dog",3,"")</f>
        <v/>
      </c>
      <c r="W967" s="16" t="str">
        <f aca="false">IF(O967="🐹 Guinea Pig",8,"")</f>
        <v/>
      </c>
      <c r="X967" s="16" t="str">
        <f aca="false">IF(O967="🐔 Chicken",9,"")</f>
        <v/>
      </c>
      <c r="Y967" s="16" t="str">
        <f aca="false">IF(O967="🐵 Monkey",5,"")</f>
        <v/>
      </c>
      <c r="Z967" s="16" t="str">
        <f aca="false">IF(O967="🐸 Frog",10,"")</f>
        <v/>
      </c>
      <c r="AA967" s="16" t="str">
        <f aca="false">IF(O967="🐈 Cat",4,"")</f>
        <v/>
      </c>
      <c r="AB967" s="16" t="str">
        <f aca="false">IF(O967="Gecko",15,"")</f>
        <v/>
      </c>
      <c r="AC967" s="16" t="str">
        <f aca="false">IF(O967="Skink",14,"")</f>
        <v/>
      </c>
      <c r="AD967" s="16" t="str">
        <f aca="false">IF(O967="🐄 Cattle",17,"")</f>
        <v/>
      </c>
      <c r="AE967" s="16" t="str">
        <f aca="false">IF(O967="🐷 Pig",19,"")</f>
        <v/>
      </c>
      <c r="AF967" s="16" t="str">
        <f aca="false">IF(O967="Squirrel",11,"")</f>
        <v/>
      </c>
      <c r="AG967" s="16" t="str">
        <f aca="false">IF(O967="🐝 Honey Bee",20,"")</f>
        <v/>
      </c>
      <c r="AH967" s="16" t="str">
        <f aca="false">IF(O967="🦆 Duck",12,"")</f>
        <v/>
      </c>
      <c r="AI967" s="16" t="str">
        <f aca="false">IF(O967="🐦 Bird",13,"")</f>
        <v/>
      </c>
      <c r="AJ967" s="0"/>
      <c r="AK967" s="0"/>
      <c r="AL967" s="0"/>
      <c r="AM967" s="0"/>
      <c r="AN967" s="0"/>
    </row>
    <row r="968" customFormat="false" ht="15" hidden="false" customHeight="true" outlineLevel="0" collapsed="false">
      <c r="A968" s="38" t="s">
        <v>974</v>
      </c>
      <c r="B968" s="38" t="n">
        <v>97</v>
      </c>
      <c r="C968" s="32" t="n">
        <f aca="false">B968+IF(H968="IV",-0.2,IF(H968="IP",-0.1,IF(H968="IM",0.1,IF(H968="SC",0.2,IF(H968="IC (cerebral)",-0.3,0)))))</f>
        <v>96.9</v>
      </c>
      <c r="D968" s="33" t="n">
        <f aca="false">VALUE(MID(AJ968,1,FIND(" ",AJ968)))</f>
        <v>0.531</v>
      </c>
      <c r="E968" s="34" t="n">
        <f aca="false">IF(G968="LD50 (median)",1,IF(G968="LDLo (lowest)",0,IF(G968="LD",-1,"")))</f>
        <v>1</v>
      </c>
      <c r="F968" s="34" t="n">
        <f aca="false">IF(O968="🐀 Rat",1,IF(O968="🐭 Mouse",2,IF(O968="🐕 Dog",3,IF(O968="🐵 Monkey",5,IF(O968="🐈 Cat",4,IF(O968="🐇 Rabbit",6,IF(O968="🕊 Pigeon",7,IF(O968="🐹 Guinea Pig",8,IF(O968="🐔 Chicken",9,IF(O968="🐸 Frog",10,IF(O968="🍼 Mammal",10,0)))))))))))</f>
        <v>2</v>
      </c>
      <c r="G968" s="39" t="s">
        <v>47</v>
      </c>
      <c r="H968" s="39" t="s">
        <v>16</v>
      </c>
      <c r="I968" s="14" t="str">
        <f aca="false">IF(H968="IC",-0.3,"")</f>
        <v/>
      </c>
      <c r="J968" s="14" t="str">
        <f aca="false">IF(H968="IV",-0.2,"")</f>
        <v/>
      </c>
      <c r="K968" s="14" t="n">
        <f aca="false">IF(H968="IP",-0.1,"")</f>
        <v>-0.1</v>
      </c>
      <c r="L968" s="14" t="str">
        <f aca="false">IF(H968="IM",0.1,"")</f>
        <v/>
      </c>
      <c r="M968" s="14" t="str">
        <f aca="false">IF(H968="SC",0.2,"")</f>
        <v/>
      </c>
      <c r="N968" s="15" t="str">
        <f aca="false">IF(H968="???",0.2,"")</f>
        <v/>
      </c>
      <c r="O968" s="40" t="s">
        <v>22</v>
      </c>
      <c r="P968" s="17" t="str">
        <f aca="false">IF(SUM(Q968:AI968)&gt;0,"",IF(SUM(Q968:AI968)=0,IF(O968&gt;0,1,"")))</f>
        <v/>
      </c>
      <c r="Q968" s="16" t="n">
        <f aca="false">IF(O968="🐭 Mouse",2,"")</f>
        <v>2</v>
      </c>
      <c r="R968" s="16" t="str">
        <f aca="false">IF(O968="🕊 Pigeon",7,"")</f>
        <v/>
      </c>
      <c r="S968" s="16" t="str">
        <f aca="false">IF(O968="🐇 Rabbit",6,"")</f>
        <v/>
      </c>
      <c r="T968" s="16" t="str">
        <f aca="false">IF(O968="🍼 Mammal",16,"")</f>
        <v/>
      </c>
      <c r="U968" s="16" t="str">
        <f aca="false">IF(O968="🐀 Rat",1,"")</f>
        <v/>
      </c>
      <c r="V968" s="16" t="str">
        <f aca="false">IF(O968="🐕 Dog",3,"")</f>
        <v/>
      </c>
      <c r="W968" s="16" t="str">
        <f aca="false">IF(O968="🐹 Guinea Pig",8,"")</f>
        <v/>
      </c>
      <c r="X968" s="16" t="str">
        <f aca="false">IF(O968="🐔 Chicken",9,"")</f>
        <v/>
      </c>
      <c r="Y968" s="16" t="str">
        <f aca="false">IF(O968="🐵 Monkey",5,"")</f>
        <v/>
      </c>
      <c r="Z968" s="16" t="str">
        <f aca="false">IF(O968="🐸 Frog",10,"")</f>
        <v/>
      </c>
      <c r="AA968" s="16" t="str">
        <f aca="false">IF(O968="🐈 Cat",4,"")</f>
        <v/>
      </c>
      <c r="AB968" s="16" t="str">
        <f aca="false">IF(O968="Gecko",15,"")</f>
        <v/>
      </c>
      <c r="AC968" s="16" t="str">
        <f aca="false">IF(O968="Skink",14,"")</f>
        <v/>
      </c>
      <c r="AD968" s="16" t="str">
        <f aca="false">IF(O968="🐄 Cattle",17,"")</f>
        <v/>
      </c>
      <c r="AE968" s="16" t="str">
        <f aca="false">IF(O968="🐷 Pig",19,"")</f>
        <v/>
      </c>
      <c r="AF968" s="16" t="str">
        <f aca="false">IF(O968="Squirrel",11,"")</f>
        <v/>
      </c>
      <c r="AG968" s="16" t="str">
        <f aca="false">IF(O968="🐝 Honey Bee",20,"")</f>
        <v/>
      </c>
      <c r="AH968" s="16" t="str">
        <f aca="false">IF(O968="🦆 Duck",12,"")</f>
        <v/>
      </c>
      <c r="AI968" s="16" t="str">
        <f aca="false">IF(O968="🐦 Bird",13,"")</f>
        <v/>
      </c>
      <c r="AJ968" s="41" t="s">
        <v>975</v>
      </c>
      <c r="AK968" s="40" t="s">
        <v>582</v>
      </c>
      <c r="AL968" s="42" t="s">
        <v>50</v>
      </c>
      <c r="AM968" s="40" t="s">
        <v>51</v>
      </c>
      <c r="AN968" s="40"/>
    </row>
    <row r="969" customFormat="false" ht="30" hidden="false" customHeight="true" outlineLevel="0" collapsed="false">
      <c r="A969" s="38" t="s">
        <v>974</v>
      </c>
      <c r="B969" s="38" t="n">
        <v>97</v>
      </c>
      <c r="C969" s="32" t="n">
        <f aca="false">B969+IF(H969="IV",-0.2,IF(H969="IP",-0.1,IF(H969="IM",0.1,IF(H969="SC",0.2,IF(H969="IC (cerebral)",-0.3,0)))))</f>
        <v>96.8</v>
      </c>
      <c r="D969" s="33" t="n">
        <f aca="false">VALUE(MID(AJ969,1,FIND(" ",AJ969)))</f>
        <v>1.6</v>
      </c>
      <c r="E969" s="34" t="n">
        <f aca="false">IF(G969="LD50 (median)",1,IF(G969="LDLo (lowest)",0,IF(G969="LD",-1,"")))</f>
        <v>1</v>
      </c>
      <c r="F969" s="34" t="n">
        <f aca="false">IF(O969="🐀 Rat",1,IF(O969="🐭 Mouse",2,IF(O969="🐕 Dog",3,IF(O969="🐵 Monkey",5,IF(O969="🐈 Cat",4,IF(O969="🐇 Rabbit",6,IF(O969="🕊 Pigeon",7,IF(O969="🐹 Guinea Pig",8,IF(O969="🐔 Chicken",9,IF(O969="🐸 Frog",10,IF(O969="🍼 Mammal",10,0)))))))))))</f>
        <v>2</v>
      </c>
      <c r="G969" s="39" t="s">
        <v>47</v>
      </c>
      <c r="H969" s="39" t="s">
        <v>15</v>
      </c>
      <c r="I969" s="14" t="str">
        <f aca="false">IF(H969="IC",-0.3,"")</f>
        <v/>
      </c>
      <c r="J969" s="14" t="n">
        <f aca="false">IF(H969="IV",-0.2,"")</f>
        <v>-0.2</v>
      </c>
      <c r="K969" s="14" t="str">
        <f aca="false">IF(H969="IP",-0.1,"")</f>
        <v/>
      </c>
      <c r="L969" s="14" t="str">
        <f aca="false">IF(H969="IM",0.1,"")</f>
        <v/>
      </c>
      <c r="M969" s="14" t="str">
        <f aca="false">IF(H969="SC",0.2,"")</f>
        <v/>
      </c>
      <c r="N969" s="15" t="str">
        <f aca="false">IF(H969="???",0.2,"")</f>
        <v/>
      </c>
      <c r="O969" s="40" t="s">
        <v>22</v>
      </c>
      <c r="P969" s="17" t="str">
        <f aca="false">IF(SUM(Q969:AI969)&gt;0,"",IF(SUM(Q969:AI969)=0,IF(O969&gt;0,1,"")))</f>
        <v/>
      </c>
      <c r="Q969" s="16" t="n">
        <f aca="false">IF(O969="🐭 Mouse",2,"")</f>
        <v>2</v>
      </c>
      <c r="R969" s="16" t="str">
        <f aca="false">IF(O969="🕊 Pigeon",7,"")</f>
        <v/>
      </c>
      <c r="S969" s="16" t="str">
        <f aca="false">IF(O969="🐇 Rabbit",6,"")</f>
        <v/>
      </c>
      <c r="T969" s="16" t="str">
        <f aca="false">IF(O969="🍼 Mammal",16,"")</f>
        <v/>
      </c>
      <c r="U969" s="16" t="str">
        <f aca="false">IF(O969="🐀 Rat",1,"")</f>
        <v/>
      </c>
      <c r="V969" s="16" t="str">
        <f aca="false">IF(O969="🐕 Dog",3,"")</f>
        <v/>
      </c>
      <c r="W969" s="16" t="str">
        <f aca="false">IF(O969="🐹 Guinea Pig",8,"")</f>
        <v/>
      </c>
      <c r="X969" s="16" t="str">
        <f aca="false">IF(O969="🐔 Chicken",9,"")</f>
        <v/>
      </c>
      <c r="Y969" s="16" t="str">
        <f aca="false">IF(O969="🐵 Monkey",5,"")</f>
        <v/>
      </c>
      <c r="Z969" s="16" t="str">
        <f aca="false">IF(O969="🐸 Frog",10,"")</f>
        <v/>
      </c>
      <c r="AA969" s="16" t="str">
        <f aca="false">IF(O969="🐈 Cat",4,"")</f>
        <v/>
      </c>
      <c r="AB969" s="16" t="str">
        <f aca="false">IF(O969="Gecko",15,"")</f>
        <v/>
      </c>
      <c r="AC969" s="16" t="str">
        <f aca="false">IF(O969="Skink",14,"")</f>
        <v/>
      </c>
      <c r="AD969" s="16" t="str">
        <f aca="false">IF(O969="🐄 Cattle",17,"")</f>
        <v/>
      </c>
      <c r="AE969" s="16" t="str">
        <f aca="false">IF(O969="🐷 Pig",19,"")</f>
        <v/>
      </c>
      <c r="AF969" s="16" t="str">
        <f aca="false">IF(O969="Squirrel",11,"")</f>
        <v/>
      </c>
      <c r="AG969" s="16" t="str">
        <f aca="false">IF(O969="🐝 Honey Bee",20,"")</f>
        <v/>
      </c>
      <c r="AH969" s="16" t="str">
        <f aca="false">IF(O969="🦆 Duck",12,"")</f>
        <v/>
      </c>
      <c r="AI969" s="16" t="str">
        <f aca="false">IF(O969="🐦 Bird",13,"")</f>
        <v/>
      </c>
      <c r="AJ969" s="41" t="s">
        <v>154</v>
      </c>
      <c r="AK969" s="40" t="s">
        <v>954</v>
      </c>
      <c r="AL969" s="42" t="s">
        <v>50</v>
      </c>
      <c r="AM969" s="40" t="s">
        <v>51</v>
      </c>
      <c r="AN969" s="40"/>
    </row>
    <row r="970" customFormat="false" ht="30" hidden="false" customHeight="true" outlineLevel="0" collapsed="false">
      <c r="A970" s="38" t="s">
        <v>974</v>
      </c>
      <c r="B970" s="38" t="n">
        <v>97</v>
      </c>
      <c r="C970" s="32" t="n">
        <f aca="false">B970+IF(H970="IV",-0.2,IF(H970="IP",-0.1,IF(H970="IM",0.1,IF(H970="SC",0.2,IF(H970="IC (cerebral)",-0.3,0)))))</f>
        <v>96.8</v>
      </c>
      <c r="D970" s="33" t="n">
        <f aca="false">VALUE(MID(AJ970,1,FIND(" ",AJ970)))</f>
        <v>1.95</v>
      </c>
      <c r="E970" s="34" t="n">
        <f aca="false">IF(G970="LD50 (median)",1,IF(G970="LDLo (lowest)",0,IF(G970="LD",-1,"")))</f>
        <v>1</v>
      </c>
      <c r="F970" s="34" t="n">
        <f aca="false">IF(O970="🐀 Rat",1,IF(O970="🐭 Mouse",2,IF(O970="🐕 Dog",3,IF(O970="🐵 Monkey",5,IF(O970="🐈 Cat",4,IF(O970="🐇 Rabbit",6,IF(O970="🕊 Pigeon",7,IF(O970="🐹 Guinea Pig",8,IF(O970="🐔 Chicken",9,IF(O970="🐸 Frog",10,IF(O970="🍼 Mammal",10,0)))))))))))</f>
        <v>2</v>
      </c>
      <c r="G970" s="39" t="s">
        <v>47</v>
      </c>
      <c r="H970" s="39" t="s">
        <v>15</v>
      </c>
      <c r="I970" s="14" t="str">
        <f aca="false">IF(H970="IC",-0.3,"")</f>
        <v/>
      </c>
      <c r="J970" s="14" t="n">
        <f aca="false">IF(H970="IV",-0.2,"")</f>
        <v>-0.2</v>
      </c>
      <c r="K970" s="14" t="str">
        <f aca="false">IF(H970="IP",-0.1,"")</f>
        <v/>
      </c>
      <c r="L970" s="14" t="str">
        <f aca="false">IF(H970="IM",0.1,"")</f>
        <v/>
      </c>
      <c r="M970" s="14" t="str">
        <f aca="false">IF(H970="SC",0.2,"")</f>
        <v/>
      </c>
      <c r="N970" s="15" t="str">
        <f aca="false">IF(H970="???",0.2,"")</f>
        <v/>
      </c>
      <c r="O970" s="40" t="s">
        <v>22</v>
      </c>
      <c r="P970" s="17" t="str">
        <f aca="false">IF(SUM(Q970:AI970)&gt;0,"",IF(SUM(Q970:AI970)=0,IF(O970&gt;0,1,"")))</f>
        <v/>
      </c>
      <c r="Q970" s="16" t="n">
        <f aca="false">IF(O970="🐭 Mouse",2,"")</f>
        <v>2</v>
      </c>
      <c r="R970" s="16" t="str">
        <f aca="false">IF(O970="🕊 Pigeon",7,"")</f>
        <v/>
      </c>
      <c r="S970" s="16" t="str">
        <f aca="false">IF(O970="🐇 Rabbit",6,"")</f>
        <v/>
      </c>
      <c r="T970" s="16" t="str">
        <f aca="false">IF(O970="🍼 Mammal",16,"")</f>
        <v/>
      </c>
      <c r="U970" s="16" t="str">
        <f aca="false">IF(O970="🐀 Rat",1,"")</f>
        <v/>
      </c>
      <c r="V970" s="16" t="str">
        <f aca="false">IF(O970="🐕 Dog",3,"")</f>
        <v/>
      </c>
      <c r="W970" s="16" t="str">
        <f aca="false">IF(O970="🐹 Guinea Pig",8,"")</f>
        <v/>
      </c>
      <c r="X970" s="16" t="str">
        <f aca="false">IF(O970="🐔 Chicken",9,"")</f>
        <v/>
      </c>
      <c r="Y970" s="16" t="str">
        <f aca="false">IF(O970="🐵 Monkey",5,"")</f>
        <v/>
      </c>
      <c r="Z970" s="16" t="str">
        <f aca="false">IF(O970="🐸 Frog",10,"")</f>
        <v/>
      </c>
      <c r="AA970" s="16" t="str">
        <f aca="false">IF(O970="🐈 Cat",4,"")</f>
        <v/>
      </c>
      <c r="AB970" s="16" t="str">
        <f aca="false">IF(O970="Gecko",15,"")</f>
        <v/>
      </c>
      <c r="AC970" s="16" t="str">
        <f aca="false">IF(O970="Skink",14,"")</f>
        <v/>
      </c>
      <c r="AD970" s="16" t="str">
        <f aca="false">IF(O970="🐄 Cattle",17,"")</f>
        <v/>
      </c>
      <c r="AE970" s="16" t="str">
        <f aca="false">IF(O970="🐷 Pig",19,"")</f>
        <v/>
      </c>
      <c r="AF970" s="16" t="str">
        <f aca="false">IF(O970="Squirrel",11,"")</f>
        <v/>
      </c>
      <c r="AG970" s="16" t="str">
        <f aca="false">IF(O970="🐝 Honey Bee",20,"")</f>
        <v/>
      </c>
      <c r="AH970" s="16" t="str">
        <f aca="false">IF(O970="🦆 Duck",12,"")</f>
        <v/>
      </c>
      <c r="AI970" s="16" t="str">
        <f aca="false">IF(O970="🐦 Bird",13,"")</f>
        <v/>
      </c>
      <c r="AJ970" s="41" t="s">
        <v>976</v>
      </c>
      <c r="AK970" s="40"/>
      <c r="AL970" s="42" t="s">
        <v>76</v>
      </c>
      <c r="AM970" s="40" t="s">
        <v>59</v>
      </c>
      <c r="AN970" s="40" t="s">
        <v>839</v>
      </c>
    </row>
    <row r="971" customFormat="false" ht="15.75" hidden="false" customHeight="false" outlineLevel="0" collapsed="false">
      <c r="C971" s="32"/>
      <c r="D971" s="33"/>
      <c r="E971" s="34"/>
      <c r="F971" s="34"/>
      <c r="G971" s="0"/>
      <c r="H971" s="0"/>
      <c r="I971" s="14" t="str">
        <f aca="false">IF(H971="IC",-0.3,"")</f>
        <v/>
      </c>
      <c r="J971" s="14" t="str">
        <f aca="false">IF(H971="IV",-0.2,"")</f>
        <v/>
      </c>
      <c r="K971" s="14" t="str">
        <f aca="false">IF(H971="IP",-0.1,"")</f>
        <v/>
      </c>
      <c r="L971" s="14" t="str">
        <f aca="false">IF(H971="IM",0.1,"")</f>
        <v/>
      </c>
      <c r="M971" s="14" t="str">
        <f aca="false">IF(H971="SC",0.2,"")</f>
        <v/>
      </c>
      <c r="N971" s="15" t="str">
        <f aca="false">IF(H971="???",0.2,"")</f>
        <v/>
      </c>
      <c r="O971" s="0"/>
      <c r="P971" s="17" t="str">
        <f aca="false">IF(SUM(Q971:AI971)&gt;0,"",IF(SUM(Q971:AI971)=0,IF(O971&gt;0,1,"")))</f>
        <v/>
      </c>
      <c r="Q971" s="16" t="str">
        <f aca="false">IF(O971="🐭 Mouse",2,"")</f>
        <v/>
      </c>
      <c r="R971" s="16" t="str">
        <f aca="false">IF(O971="🕊 Pigeon",7,"")</f>
        <v/>
      </c>
      <c r="S971" s="16" t="str">
        <f aca="false">IF(O971="🐇 Rabbit",6,"")</f>
        <v/>
      </c>
      <c r="T971" s="16" t="str">
        <f aca="false">IF(O971="🍼 Mammal",16,"")</f>
        <v/>
      </c>
      <c r="U971" s="16" t="str">
        <f aca="false">IF(O971="🐀 Rat",1,"")</f>
        <v/>
      </c>
      <c r="V971" s="16" t="str">
        <f aca="false">IF(O971="🐕 Dog",3,"")</f>
        <v/>
      </c>
      <c r="W971" s="16" t="str">
        <f aca="false">IF(O971="🐹 Guinea Pig",8,"")</f>
        <v/>
      </c>
      <c r="X971" s="16" t="str">
        <f aca="false">IF(O971="🐔 Chicken",9,"")</f>
        <v/>
      </c>
      <c r="Y971" s="16" t="str">
        <f aca="false">IF(O971="🐵 Monkey",5,"")</f>
        <v/>
      </c>
      <c r="Z971" s="16" t="str">
        <f aca="false">IF(O971="🐸 Frog",10,"")</f>
        <v/>
      </c>
      <c r="AA971" s="16" t="str">
        <f aca="false">IF(O971="🐈 Cat",4,"")</f>
        <v/>
      </c>
      <c r="AB971" s="16" t="str">
        <f aca="false">IF(O971="Gecko",15,"")</f>
        <v/>
      </c>
      <c r="AC971" s="16" t="str">
        <f aca="false">IF(O971="Skink",14,"")</f>
        <v/>
      </c>
      <c r="AD971" s="16" t="str">
        <f aca="false">IF(O971="🐄 Cattle",17,"")</f>
        <v/>
      </c>
      <c r="AE971" s="16" t="str">
        <f aca="false">IF(O971="🐷 Pig",19,"")</f>
        <v/>
      </c>
      <c r="AF971" s="16" t="str">
        <f aca="false">IF(O971="Squirrel",11,"")</f>
        <v/>
      </c>
      <c r="AG971" s="16" t="str">
        <f aca="false">IF(O971="🐝 Honey Bee",20,"")</f>
        <v/>
      </c>
      <c r="AH971" s="16" t="str">
        <f aca="false">IF(O971="🦆 Duck",12,"")</f>
        <v/>
      </c>
      <c r="AI971" s="16" t="str">
        <f aca="false">IF(O971="🐦 Bird",13,"")</f>
        <v/>
      </c>
      <c r="AJ971" s="0"/>
      <c r="AK971" s="0"/>
      <c r="AL971" s="0"/>
      <c r="AM971" s="0"/>
      <c r="AN971" s="0"/>
    </row>
    <row r="972" customFormat="false" ht="30.75" hidden="false" customHeight="false" outlineLevel="0" collapsed="false">
      <c r="A972" s="43" t="s">
        <v>977</v>
      </c>
      <c r="B972" s="43" t="n">
        <v>98</v>
      </c>
      <c r="C972" s="32" t="n">
        <f aca="false">B972+IF(H972="IV",-0.2,IF(H972="IP",-0.1,IF(H972="IM",0.1,IF(H972="SC",0.2,IF(H972="IC (cerebral)",-0.3,0)))))</f>
        <v>97.8</v>
      </c>
      <c r="D972" s="33" t="n">
        <f aca="false">VALUE(MID(AJ972,1,FIND(" ",AJ972)))</f>
        <v>0.286</v>
      </c>
      <c r="E972" s="34" t="n">
        <f aca="false">IF(G972="LD50 (median)",1,IF(G972="LDLo (lowest)",0,IF(G972="LD",-1,"")))</f>
        <v>1</v>
      </c>
      <c r="F972" s="34" t="n">
        <f aca="false">IF(O972="🐀 Rat",1,IF(O972="🐭 Mouse",2,IF(O972="🐕 Dog",3,IF(O972="🐵 Monkey",5,IF(O972="🐈 Cat",4,IF(O972="🐇 Rabbit",6,IF(O972="🕊 Pigeon",7,IF(O972="🐹 Guinea Pig",8,IF(O972="🐔 Chicken",9,IF(O972="🐸 Frog",10,IF(O972="🍼 Mammal",10,0)))))))))))</f>
        <v>7</v>
      </c>
      <c r="G972" s="44" t="s">
        <v>47</v>
      </c>
      <c r="H972" s="44" t="s">
        <v>15</v>
      </c>
      <c r="I972" s="14" t="str">
        <f aca="false">IF(H972="IC",-0.3,"")</f>
        <v/>
      </c>
      <c r="J972" s="14" t="n">
        <f aca="false">IF(H972="IV",-0.2,"")</f>
        <v>-0.2</v>
      </c>
      <c r="K972" s="14" t="str">
        <f aca="false">IF(H972="IP",-0.1,"")</f>
        <v/>
      </c>
      <c r="L972" s="14" t="str">
        <f aca="false">IF(H972="IM",0.1,"")</f>
        <v/>
      </c>
      <c r="M972" s="14" t="str">
        <f aca="false">IF(H972="SC",0.2,"")</f>
        <v/>
      </c>
      <c r="N972" s="15" t="str">
        <f aca="false">IF(H972="???",0.2,"")</f>
        <v/>
      </c>
      <c r="O972" s="45" t="s">
        <v>23</v>
      </c>
      <c r="P972" s="17" t="str">
        <f aca="false">IF(SUM(Q972:AI972)&gt;0,"",IF(SUM(Q972:AI972)=0,IF(O972&gt;0,1,"")))</f>
        <v/>
      </c>
      <c r="Q972" s="16" t="str">
        <f aca="false">IF(O972="🐭 Mouse",2,"")</f>
        <v/>
      </c>
      <c r="R972" s="16" t="n">
        <f aca="false">IF(O972="🕊 Pigeon",7,"")</f>
        <v>7</v>
      </c>
      <c r="S972" s="16" t="str">
        <f aca="false">IF(O972="🐇 Rabbit",6,"")</f>
        <v/>
      </c>
      <c r="T972" s="16" t="str">
        <f aca="false">IF(O972="🍼 Mammal",16,"")</f>
        <v/>
      </c>
      <c r="U972" s="16" t="str">
        <f aca="false">IF(O972="🐀 Rat",1,"")</f>
        <v/>
      </c>
      <c r="V972" s="16" t="str">
        <f aca="false">IF(O972="🐕 Dog",3,"")</f>
        <v/>
      </c>
      <c r="W972" s="16" t="str">
        <f aca="false">IF(O972="🐹 Guinea Pig",8,"")</f>
        <v/>
      </c>
      <c r="X972" s="16" t="str">
        <f aca="false">IF(O972="🐔 Chicken",9,"")</f>
        <v/>
      </c>
      <c r="Y972" s="16" t="str">
        <f aca="false">IF(O972="🐵 Monkey",5,"")</f>
        <v/>
      </c>
      <c r="Z972" s="16" t="str">
        <f aca="false">IF(O972="🐸 Frog",10,"")</f>
        <v/>
      </c>
      <c r="AA972" s="16" t="str">
        <f aca="false">IF(O972="🐈 Cat",4,"")</f>
        <v/>
      </c>
      <c r="AB972" s="16" t="str">
        <f aca="false">IF(O972="Gecko",15,"")</f>
        <v/>
      </c>
      <c r="AC972" s="16" t="str">
        <f aca="false">IF(O972="Skink",14,"")</f>
        <v/>
      </c>
      <c r="AD972" s="16" t="str">
        <f aca="false">IF(O972="🐄 Cattle",17,"")</f>
        <v/>
      </c>
      <c r="AE972" s="16" t="str">
        <f aca="false">IF(O972="🐷 Pig",19,"")</f>
        <v/>
      </c>
      <c r="AF972" s="16" t="str">
        <f aca="false">IF(O972="Squirrel",11,"")</f>
        <v/>
      </c>
      <c r="AG972" s="16" t="str">
        <f aca="false">IF(O972="🐝 Honey Bee",20,"")</f>
        <v/>
      </c>
      <c r="AH972" s="16" t="str">
        <f aca="false">IF(O972="🦆 Duck",12,"")</f>
        <v/>
      </c>
      <c r="AI972" s="16" t="str">
        <f aca="false">IF(O972="🐦 Bird",13,"")</f>
        <v/>
      </c>
      <c r="AJ972" s="46" t="s">
        <v>242</v>
      </c>
      <c r="AK972" s="45" t="s">
        <v>160</v>
      </c>
      <c r="AL972" s="47" t="s">
        <v>50</v>
      </c>
      <c r="AM972" s="45" t="s">
        <v>51</v>
      </c>
      <c r="AN972" s="45"/>
    </row>
    <row r="973" customFormat="false" ht="30" hidden="false" customHeight="true" outlineLevel="0" collapsed="false">
      <c r="A973" s="38" t="s">
        <v>978</v>
      </c>
      <c r="B973" s="43" t="n">
        <v>98</v>
      </c>
      <c r="C973" s="32" t="n">
        <f aca="false">B973+IF(H973="IV",-0.2,IF(H973="IP",-0.1,IF(H973="IM",0.1,IF(H973="SC",0.2,IF(H973="IC (cerebral)",-0.3,0)))))</f>
        <v>97.8</v>
      </c>
      <c r="D973" s="33" t="n">
        <f aca="false">VALUE(MID(AJ973,1,FIND(" ",AJ973)))</f>
        <v>0.286</v>
      </c>
      <c r="E973" s="34" t="n">
        <f aca="false">IF(G973="LD50 (median)",1,IF(G973="LDLo (lowest)",0,IF(G973="LD",-1,"")))</f>
        <v>1</v>
      </c>
      <c r="F973" s="34" t="n">
        <f aca="false">IF(O973="🐀 Rat",1,IF(O973="🐭 Mouse",2,IF(O973="🐕 Dog",3,IF(O973="🐵 Monkey",5,IF(O973="🐈 Cat",4,IF(O973="🐇 Rabbit",6,IF(O973="🕊 Pigeon",7,IF(O973="🐹 Guinea Pig",8,IF(O973="🐔 Chicken",9,IF(O973="🐸 Frog",10,IF(O973="🍼 Mammal",10,0)))))))))))</f>
        <v>7</v>
      </c>
      <c r="G973" s="39" t="s">
        <v>47</v>
      </c>
      <c r="H973" s="39" t="s">
        <v>15</v>
      </c>
      <c r="I973" s="14" t="str">
        <f aca="false">IF(H973="IC",-0.3,"")</f>
        <v/>
      </c>
      <c r="J973" s="14" t="n">
        <f aca="false">IF(H973="IV",-0.2,"")</f>
        <v>-0.2</v>
      </c>
      <c r="K973" s="14" t="str">
        <f aca="false">IF(H973="IP",-0.1,"")</f>
        <v/>
      </c>
      <c r="L973" s="14" t="str">
        <f aca="false">IF(H973="IM",0.1,"")</f>
        <v/>
      </c>
      <c r="M973" s="14" t="str">
        <f aca="false">IF(H973="SC",0.2,"")</f>
        <v/>
      </c>
      <c r="N973" s="15" t="str">
        <f aca="false">IF(H973="???",0.2,"")</f>
        <v/>
      </c>
      <c r="O973" s="40" t="s">
        <v>23</v>
      </c>
      <c r="P973" s="17" t="str">
        <f aca="false">IF(SUM(Q973:AI973)&gt;0,"",IF(SUM(Q973:AI973)=0,IF(O973&gt;0,1,"")))</f>
        <v/>
      </c>
      <c r="Q973" s="16" t="str">
        <f aca="false">IF(O973="🐭 Mouse",2,"")</f>
        <v/>
      </c>
      <c r="R973" s="16" t="n">
        <f aca="false">IF(O973="🕊 Pigeon",7,"")</f>
        <v>7</v>
      </c>
      <c r="S973" s="16" t="str">
        <f aca="false">IF(O973="🐇 Rabbit",6,"")</f>
        <v/>
      </c>
      <c r="T973" s="16" t="str">
        <f aca="false">IF(O973="🍼 Mammal",16,"")</f>
        <v/>
      </c>
      <c r="U973" s="16" t="str">
        <f aca="false">IF(O973="🐀 Rat",1,"")</f>
        <v/>
      </c>
      <c r="V973" s="16" t="str">
        <f aca="false">IF(O973="🐕 Dog",3,"")</f>
        <v/>
      </c>
      <c r="W973" s="16" t="str">
        <f aca="false">IF(O973="🐹 Guinea Pig",8,"")</f>
        <v/>
      </c>
      <c r="X973" s="16" t="str">
        <f aca="false">IF(O973="🐔 Chicken",9,"")</f>
        <v/>
      </c>
      <c r="Y973" s="16" t="str">
        <f aca="false">IF(O973="🐵 Monkey",5,"")</f>
        <v/>
      </c>
      <c r="Z973" s="16" t="str">
        <f aca="false">IF(O973="🐸 Frog",10,"")</f>
        <v/>
      </c>
      <c r="AA973" s="16" t="str">
        <f aca="false">IF(O973="🐈 Cat",4,"")</f>
        <v/>
      </c>
      <c r="AB973" s="16" t="str">
        <f aca="false">IF(O973="Gecko",15,"")</f>
        <v/>
      </c>
      <c r="AC973" s="16" t="str">
        <f aca="false">IF(O973="Skink",14,"")</f>
        <v/>
      </c>
      <c r="AD973" s="16" t="str">
        <f aca="false">IF(O973="🐄 Cattle",17,"")</f>
        <v/>
      </c>
      <c r="AE973" s="16" t="str">
        <f aca="false">IF(O973="🐷 Pig",19,"")</f>
        <v/>
      </c>
      <c r="AF973" s="16" t="str">
        <f aca="false">IF(O973="Squirrel",11,"")</f>
        <v/>
      </c>
      <c r="AG973" s="16" t="str">
        <f aca="false">IF(O973="🐝 Honey Bee",20,"")</f>
        <v/>
      </c>
      <c r="AH973" s="16" t="str">
        <f aca="false">IF(O973="🦆 Duck",12,"")</f>
        <v/>
      </c>
      <c r="AI973" s="16" t="str">
        <f aca="false">IF(O973="🐦 Bird",13,"")</f>
        <v/>
      </c>
      <c r="AJ973" s="41" t="s">
        <v>242</v>
      </c>
      <c r="AK973" s="40" t="s">
        <v>164</v>
      </c>
      <c r="AL973" s="42" t="s">
        <v>50</v>
      </c>
      <c r="AM973" s="40" t="s">
        <v>51</v>
      </c>
      <c r="AN973" s="40"/>
    </row>
    <row r="974" customFormat="false" ht="30" hidden="false" customHeight="true" outlineLevel="0" collapsed="false">
      <c r="A974" s="38" t="s">
        <v>978</v>
      </c>
      <c r="B974" s="43" t="n">
        <v>98</v>
      </c>
      <c r="C974" s="32" t="n">
        <f aca="false">B974+IF(H974="IV",-0.2,IF(H974="IP",-0.1,IF(H974="IM",0.1,IF(H974="SC",0.2,IF(H974="IC (cerebral)",-0.3,0)))))</f>
        <v>97.8</v>
      </c>
      <c r="D974" s="33" t="n">
        <f aca="false">VALUE(MID(AJ974,1,FIND(" ",AJ974)))</f>
        <v>1.61</v>
      </c>
      <c r="E974" s="34" t="n">
        <f aca="false">IF(G974="LD50 (median)",1,IF(G974="LDLo (lowest)",0,IF(G974="LD",-1,"")))</f>
        <v>1</v>
      </c>
      <c r="F974" s="34" t="n">
        <f aca="false">IF(O974="🐀 Rat",1,IF(O974="🐭 Mouse",2,IF(O974="🐕 Dog",3,IF(O974="🐵 Monkey",5,IF(O974="🐈 Cat",4,IF(O974="🐇 Rabbit",6,IF(O974="🕊 Pigeon",7,IF(O974="🐹 Guinea Pig",8,IF(O974="🐔 Chicken",9,IF(O974="🐸 Frog",10,IF(O974="🍼 Mammal",10,0)))))))))))</f>
        <v>2</v>
      </c>
      <c r="G974" s="39" t="s">
        <v>47</v>
      </c>
      <c r="H974" s="39" t="s">
        <v>15</v>
      </c>
      <c r="I974" s="14" t="str">
        <f aca="false">IF(H974="IC",-0.3,"")</f>
        <v/>
      </c>
      <c r="J974" s="14" t="n">
        <f aca="false">IF(H974="IV",-0.2,"")</f>
        <v>-0.2</v>
      </c>
      <c r="K974" s="14" t="str">
        <f aca="false">IF(H974="IP",-0.1,"")</f>
        <v/>
      </c>
      <c r="L974" s="14" t="str">
        <f aca="false">IF(H974="IM",0.1,"")</f>
        <v/>
      </c>
      <c r="M974" s="14" t="str">
        <f aca="false">IF(H974="SC",0.2,"")</f>
        <v/>
      </c>
      <c r="N974" s="15" t="str">
        <f aca="false">IF(H974="???",0.2,"")</f>
        <v/>
      </c>
      <c r="O974" s="40" t="s">
        <v>22</v>
      </c>
      <c r="P974" s="17" t="str">
        <f aca="false">IF(SUM(Q974:AI974)&gt;0,"",IF(SUM(Q974:AI974)=0,IF(O974&gt;0,1,"")))</f>
        <v/>
      </c>
      <c r="Q974" s="16" t="n">
        <f aca="false">IF(O974="🐭 Mouse",2,"")</f>
        <v>2</v>
      </c>
      <c r="R974" s="16" t="str">
        <f aca="false">IF(O974="🕊 Pigeon",7,"")</f>
        <v/>
      </c>
      <c r="S974" s="16" t="str">
        <f aca="false">IF(O974="🐇 Rabbit",6,"")</f>
        <v/>
      </c>
      <c r="T974" s="16" t="str">
        <f aca="false">IF(O974="🍼 Mammal",16,"")</f>
        <v/>
      </c>
      <c r="U974" s="16" t="str">
        <f aca="false">IF(O974="🐀 Rat",1,"")</f>
        <v/>
      </c>
      <c r="V974" s="16" t="str">
        <f aca="false">IF(O974="🐕 Dog",3,"")</f>
        <v/>
      </c>
      <c r="W974" s="16" t="str">
        <f aca="false">IF(O974="🐹 Guinea Pig",8,"")</f>
        <v/>
      </c>
      <c r="X974" s="16" t="str">
        <f aca="false">IF(O974="🐔 Chicken",9,"")</f>
        <v/>
      </c>
      <c r="Y974" s="16" t="str">
        <f aca="false">IF(O974="🐵 Monkey",5,"")</f>
        <v/>
      </c>
      <c r="Z974" s="16" t="str">
        <f aca="false">IF(O974="🐸 Frog",10,"")</f>
        <v/>
      </c>
      <c r="AA974" s="16" t="str">
        <f aca="false">IF(O974="🐈 Cat",4,"")</f>
        <v/>
      </c>
      <c r="AB974" s="16" t="str">
        <f aca="false">IF(O974="Gecko",15,"")</f>
        <v/>
      </c>
      <c r="AC974" s="16" t="str">
        <f aca="false">IF(O974="Skink",14,"")</f>
        <v/>
      </c>
      <c r="AD974" s="16" t="str">
        <f aca="false">IF(O974="🐄 Cattle",17,"")</f>
        <v/>
      </c>
      <c r="AE974" s="16" t="str">
        <f aca="false">IF(O974="🐷 Pig",19,"")</f>
        <v/>
      </c>
      <c r="AF974" s="16" t="str">
        <f aca="false">IF(O974="Squirrel",11,"")</f>
        <v/>
      </c>
      <c r="AG974" s="16" t="str">
        <f aca="false">IF(O974="🐝 Honey Bee",20,"")</f>
        <v/>
      </c>
      <c r="AH974" s="16" t="str">
        <f aca="false">IF(O974="🦆 Duck",12,"")</f>
        <v/>
      </c>
      <c r="AI974" s="16" t="str">
        <f aca="false">IF(O974="🐦 Bird",13,"")</f>
        <v/>
      </c>
      <c r="AJ974" s="41" t="s">
        <v>879</v>
      </c>
      <c r="AK974" s="40" t="s">
        <v>305</v>
      </c>
      <c r="AL974" s="42" t="s">
        <v>50</v>
      </c>
      <c r="AM974" s="40" t="s">
        <v>51</v>
      </c>
      <c r="AN974" s="40"/>
    </row>
    <row r="975" customFormat="false" ht="45" hidden="false" customHeight="true" outlineLevel="0" collapsed="false">
      <c r="A975" s="38" t="s">
        <v>977</v>
      </c>
      <c r="B975" s="43" t="n">
        <v>98</v>
      </c>
      <c r="C975" s="32" t="n">
        <f aca="false">B975+IF(H975="IV",-0.2,IF(H975="IP",-0.1,IF(H975="IM",0.1,IF(H975="SC",0.2,IF(H975="IC (cerebral)",-0.3,0)))))</f>
        <v>97.9</v>
      </c>
      <c r="D975" s="33" t="n">
        <f aca="false">VALUE(MID(AJ975,1,FIND(" ",AJ975)))</f>
        <v>12</v>
      </c>
      <c r="E975" s="34" t="n">
        <f aca="false">IF(G975="LD50 (median)",1,IF(G975="LDLo (lowest)",0,IF(G975="LD",-1,"")))</f>
        <v>1</v>
      </c>
      <c r="F975" s="34" t="n">
        <f aca="false">IF(O975="🐀 Rat",1,IF(O975="🐭 Mouse",2,IF(O975="🐕 Dog",3,IF(O975="🐵 Monkey",5,IF(O975="🐈 Cat",4,IF(O975="🐇 Rabbit",6,IF(O975="🕊 Pigeon",7,IF(O975="🐹 Guinea Pig",8,IF(O975="🐔 Chicken",9,IF(O975="🐸 Frog",10,IF(O975="🍼 Mammal",10,0)))))))))))</f>
        <v>2</v>
      </c>
      <c r="G975" s="39" t="s">
        <v>47</v>
      </c>
      <c r="H975" s="39" t="s">
        <v>16</v>
      </c>
      <c r="I975" s="14" t="str">
        <f aca="false">IF(H975="IC",-0.3,"")</f>
        <v/>
      </c>
      <c r="J975" s="14" t="str">
        <f aca="false">IF(H975="IV",-0.2,"")</f>
        <v/>
      </c>
      <c r="K975" s="14" t="n">
        <f aca="false">IF(H975="IP",-0.1,"")</f>
        <v>-0.1</v>
      </c>
      <c r="L975" s="14" t="str">
        <f aca="false">IF(H975="IM",0.1,"")</f>
        <v/>
      </c>
      <c r="M975" s="14" t="str">
        <f aca="false">IF(H975="SC",0.2,"")</f>
        <v/>
      </c>
      <c r="N975" s="15" t="str">
        <f aca="false">IF(H975="???",0.2,"")</f>
        <v/>
      </c>
      <c r="O975" s="40" t="s">
        <v>22</v>
      </c>
      <c r="P975" s="17" t="str">
        <f aca="false">IF(SUM(Q975:AI975)&gt;0,"",IF(SUM(Q975:AI975)=0,IF(O975&gt;0,1,"")))</f>
        <v/>
      </c>
      <c r="Q975" s="16" t="n">
        <f aca="false">IF(O975="🐭 Mouse",2,"")</f>
        <v>2</v>
      </c>
      <c r="R975" s="16" t="str">
        <f aca="false">IF(O975="🕊 Pigeon",7,"")</f>
        <v/>
      </c>
      <c r="S975" s="16" t="str">
        <f aca="false">IF(O975="🐇 Rabbit",6,"")</f>
        <v/>
      </c>
      <c r="T975" s="16" t="str">
        <f aca="false">IF(O975="🍼 Mammal",16,"")</f>
        <v/>
      </c>
      <c r="U975" s="16" t="str">
        <f aca="false">IF(O975="🐀 Rat",1,"")</f>
        <v/>
      </c>
      <c r="V975" s="16" t="str">
        <f aca="false">IF(O975="🐕 Dog",3,"")</f>
        <v/>
      </c>
      <c r="W975" s="16" t="str">
        <f aca="false">IF(O975="🐹 Guinea Pig",8,"")</f>
        <v/>
      </c>
      <c r="X975" s="16" t="str">
        <f aca="false">IF(O975="🐔 Chicken",9,"")</f>
        <v/>
      </c>
      <c r="Y975" s="16" t="str">
        <f aca="false">IF(O975="🐵 Monkey",5,"")</f>
        <v/>
      </c>
      <c r="Z975" s="16" t="str">
        <f aca="false">IF(O975="🐸 Frog",10,"")</f>
        <v/>
      </c>
      <c r="AA975" s="16" t="str">
        <f aca="false">IF(O975="🐈 Cat",4,"")</f>
        <v/>
      </c>
      <c r="AB975" s="16" t="str">
        <f aca="false">IF(O975="Gecko",15,"")</f>
        <v/>
      </c>
      <c r="AC975" s="16" t="str">
        <f aca="false">IF(O975="Skink",14,"")</f>
        <v/>
      </c>
      <c r="AD975" s="16" t="str">
        <f aca="false">IF(O975="🐄 Cattle",17,"")</f>
        <v/>
      </c>
      <c r="AE975" s="16" t="str">
        <f aca="false">IF(O975="🐷 Pig",19,"")</f>
        <v/>
      </c>
      <c r="AF975" s="16" t="str">
        <f aca="false">IF(O975="Squirrel",11,"")</f>
        <v/>
      </c>
      <c r="AG975" s="16" t="str">
        <f aca="false">IF(O975="🐝 Honey Bee",20,"")</f>
        <v/>
      </c>
      <c r="AH975" s="16" t="str">
        <f aca="false">IF(O975="🦆 Duck",12,"")</f>
        <v/>
      </c>
      <c r="AI975" s="16" t="str">
        <f aca="false">IF(O975="🐦 Bird",13,"")</f>
        <v/>
      </c>
      <c r="AJ975" s="41" t="s">
        <v>865</v>
      </c>
      <c r="AK975" s="40"/>
      <c r="AL975" s="42" t="s">
        <v>259</v>
      </c>
      <c r="AM975" s="40" t="s">
        <v>158</v>
      </c>
      <c r="AN975" s="40"/>
    </row>
    <row r="976" customFormat="false" ht="30" hidden="false" customHeight="true" outlineLevel="0" collapsed="false">
      <c r="A976" s="38" t="s">
        <v>978</v>
      </c>
      <c r="B976" s="43" t="n">
        <v>98</v>
      </c>
      <c r="C976" s="32" t="n">
        <f aca="false">B976+IF(H976="IV",-0.2,IF(H976="IP",-0.1,IF(H976="IM",0.1,IF(H976="SC",0.2,IF(H976="IC (cerebral)",-0.3,0)))))</f>
        <v>97.9</v>
      </c>
      <c r="D976" s="33" t="n">
        <f aca="false">VALUE(MID(AJ976,1,FIND(" ",AJ976)))</f>
        <v>12</v>
      </c>
      <c r="E976" s="34" t="n">
        <f aca="false">IF(G976="LD50 (median)",1,IF(G976="LDLo (lowest)",0,IF(G976="LD",-1,"")))</f>
        <v>0</v>
      </c>
      <c r="F976" s="34" t="n">
        <f aca="false">IF(O976="🐀 Rat",1,IF(O976="🐭 Mouse",2,IF(O976="🐕 Dog",3,IF(O976="🐵 Monkey",5,IF(O976="🐈 Cat",4,IF(O976="🐇 Rabbit",6,IF(O976="🕊 Pigeon",7,IF(O976="🐹 Guinea Pig",8,IF(O976="🐔 Chicken",9,IF(O976="🐸 Frog",10,IF(O976="🍼 Mammal",10,0)))))))))))</f>
        <v>2</v>
      </c>
      <c r="G976" s="39" t="s">
        <v>53</v>
      </c>
      <c r="H976" s="39" t="s">
        <v>16</v>
      </c>
      <c r="I976" s="14" t="str">
        <f aca="false">IF(H976="IC",-0.3,"")</f>
        <v/>
      </c>
      <c r="J976" s="14" t="str">
        <f aca="false">IF(H976="IV",-0.2,"")</f>
        <v/>
      </c>
      <c r="K976" s="14" t="n">
        <f aca="false">IF(H976="IP",-0.1,"")</f>
        <v>-0.1</v>
      </c>
      <c r="L976" s="14" t="str">
        <f aca="false">IF(H976="IM",0.1,"")</f>
        <v/>
      </c>
      <c r="M976" s="14" t="str">
        <f aca="false">IF(H976="SC",0.2,"")</f>
        <v/>
      </c>
      <c r="N976" s="15" t="str">
        <f aca="false">IF(H976="???",0.2,"")</f>
        <v/>
      </c>
      <c r="O976" s="40" t="s">
        <v>22</v>
      </c>
      <c r="P976" s="17" t="str">
        <f aca="false">IF(SUM(Q976:AI976)&gt;0,"",IF(SUM(Q976:AI976)=0,IF(O976&gt;0,1,"")))</f>
        <v/>
      </c>
      <c r="Q976" s="16" t="n">
        <f aca="false">IF(O976="🐭 Mouse",2,"")</f>
        <v>2</v>
      </c>
      <c r="R976" s="16" t="str">
        <f aca="false">IF(O976="🕊 Pigeon",7,"")</f>
        <v/>
      </c>
      <c r="S976" s="16" t="str">
        <f aca="false">IF(O976="🐇 Rabbit",6,"")</f>
        <v/>
      </c>
      <c r="T976" s="16" t="str">
        <f aca="false">IF(O976="🍼 Mammal",16,"")</f>
        <v/>
      </c>
      <c r="U976" s="16" t="str">
        <f aca="false">IF(O976="🐀 Rat",1,"")</f>
        <v/>
      </c>
      <c r="V976" s="16" t="str">
        <f aca="false">IF(O976="🐕 Dog",3,"")</f>
        <v/>
      </c>
      <c r="W976" s="16" t="str">
        <f aca="false">IF(O976="🐹 Guinea Pig",8,"")</f>
        <v/>
      </c>
      <c r="X976" s="16" t="str">
        <f aca="false">IF(O976="🐔 Chicken",9,"")</f>
        <v/>
      </c>
      <c r="Y976" s="16" t="str">
        <f aca="false">IF(O976="🐵 Monkey",5,"")</f>
        <v/>
      </c>
      <c r="Z976" s="16" t="str">
        <f aca="false">IF(O976="🐸 Frog",10,"")</f>
        <v/>
      </c>
      <c r="AA976" s="16" t="str">
        <f aca="false">IF(O976="🐈 Cat",4,"")</f>
        <v/>
      </c>
      <c r="AB976" s="16" t="str">
        <f aca="false">IF(O976="Gecko",15,"")</f>
        <v/>
      </c>
      <c r="AC976" s="16" t="str">
        <f aca="false">IF(O976="Skink",14,"")</f>
        <v/>
      </c>
      <c r="AD976" s="16" t="str">
        <f aca="false">IF(O976="🐄 Cattle",17,"")</f>
        <v/>
      </c>
      <c r="AE976" s="16" t="str">
        <f aca="false">IF(O976="🐷 Pig",19,"")</f>
        <v/>
      </c>
      <c r="AF976" s="16" t="str">
        <f aca="false">IF(O976="Squirrel",11,"")</f>
        <v/>
      </c>
      <c r="AG976" s="16" t="str">
        <f aca="false">IF(O976="🐝 Honey Bee",20,"")</f>
        <v/>
      </c>
      <c r="AH976" s="16" t="str">
        <f aca="false">IF(O976="🦆 Duck",12,"")</f>
        <v/>
      </c>
      <c r="AI976" s="16" t="str">
        <f aca="false">IF(O976="🐦 Bird",13,"")</f>
        <v/>
      </c>
      <c r="AJ976" s="41" t="s">
        <v>865</v>
      </c>
      <c r="AK976" s="40" t="s">
        <v>164</v>
      </c>
      <c r="AL976" s="42" t="s">
        <v>50</v>
      </c>
      <c r="AM976" s="40" t="s">
        <v>51</v>
      </c>
      <c r="AN976" s="40"/>
    </row>
    <row r="977" customFormat="false" ht="45" hidden="false" customHeight="true" outlineLevel="0" collapsed="false">
      <c r="A977" s="38" t="s">
        <v>978</v>
      </c>
      <c r="B977" s="43" t="n">
        <v>98</v>
      </c>
      <c r="C977" s="32" t="n">
        <f aca="false">B977+IF(H977="IV",-0.2,IF(H977="IP",-0.1,IF(H977="IM",0.1,IF(H977="SC",0.2,IF(H977="IC (cerebral)",-0.3,0)))))</f>
        <v>98.2</v>
      </c>
      <c r="D977" s="33" t="n">
        <f aca="false">VALUE(MID(AJ977,1,FIND(" ",AJ977)))</f>
        <v>16.5</v>
      </c>
      <c r="E977" s="34" t="n">
        <f aca="false">IF(G977="LD50 (median)",1,IF(G977="LDLo (lowest)",0,IF(G977="LD",-1,"")))</f>
        <v>0</v>
      </c>
      <c r="F977" s="34" t="n">
        <f aca="false">IF(O977="🐀 Rat",1,IF(O977="🐭 Mouse",2,IF(O977="🐕 Dog",3,IF(O977="🐵 Monkey",5,IF(O977="🐈 Cat",4,IF(O977="🐇 Rabbit",6,IF(O977="🕊 Pigeon",7,IF(O977="🐹 Guinea Pig",8,IF(O977="🐔 Chicken",9,IF(O977="🐸 Frog",10,IF(O977="🍼 Mammal",10,0)))))))))))</f>
        <v>2</v>
      </c>
      <c r="G977" s="39" t="s">
        <v>53</v>
      </c>
      <c r="H977" s="39" t="s">
        <v>18</v>
      </c>
      <c r="I977" s="14" t="str">
        <f aca="false">IF(H977="IC",-0.3,"")</f>
        <v/>
      </c>
      <c r="J977" s="14" t="str">
        <f aca="false">IF(H977="IV",-0.2,"")</f>
        <v/>
      </c>
      <c r="K977" s="14" t="str">
        <f aca="false">IF(H977="IP",-0.1,"")</f>
        <v/>
      </c>
      <c r="L977" s="14" t="str">
        <f aca="false">IF(H977="IM",0.1,"")</f>
        <v/>
      </c>
      <c r="M977" s="14" t="n">
        <f aca="false">IF(H977="SC",0.2,"")</f>
        <v>0.2</v>
      </c>
      <c r="N977" s="15" t="str">
        <f aca="false">IF(H977="???",0.2,"")</f>
        <v/>
      </c>
      <c r="O977" s="40" t="s">
        <v>22</v>
      </c>
      <c r="P977" s="17" t="str">
        <f aca="false">IF(SUM(Q977:AI977)&gt;0,"",IF(SUM(Q977:AI977)=0,IF(O977&gt;0,1,"")))</f>
        <v/>
      </c>
      <c r="Q977" s="16" t="n">
        <f aca="false">IF(O977="🐭 Mouse",2,"")</f>
        <v>2</v>
      </c>
      <c r="R977" s="16" t="str">
        <f aca="false">IF(O977="🕊 Pigeon",7,"")</f>
        <v/>
      </c>
      <c r="S977" s="16" t="str">
        <f aca="false">IF(O977="🐇 Rabbit",6,"")</f>
        <v/>
      </c>
      <c r="T977" s="16" t="str">
        <f aca="false">IF(O977="🍼 Mammal",16,"")</f>
        <v/>
      </c>
      <c r="U977" s="16" t="str">
        <f aca="false">IF(O977="🐀 Rat",1,"")</f>
        <v/>
      </c>
      <c r="V977" s="16" t="str">
        <f aca="false">IF(O977="🐕 Dog",3,"")</f>
        <v/>
      </c>
      <c r="W977" s="16" t="str">
        <f aca="false">IF(O977="🐹 Guinea Pig",8,"")</f>
        <v/>
      </c>
      <c r="X977" s="16" t="str">
        <f aca="false">IF(O977="🐔 Chicken",9,"")</f>
        <v/>
      </c>
      <c r="Y977" s="16" t="str">
        <f aca="false">IF(O977="🐵 Monkey",5,"")</f>
        <v/>
      </c>
      <c r="Z977" s="16" t="str">
        <f aca="false">IF(O977="🐸 Frog",10,"")</f>
        <v/>
      </c>
      <c r="AA977" s="16" t="str">
        <f aca="false">IF(O977="🐈 Cat",4,"")</f>
        <v/>
      </c>
      <c r="AB977" s="16" t="str">
        <f aca="false">IF(O977="Gecko",15,"")</f>
        <v/>
      </c>
      <c r="AC977" s="16" t="str">
        <f aca="false">IF(O977="Skink",14,"")</f>
        <v/>
      </c>
      <c r="AD977" s="16" t="str">
        <f aca="false">IF(O977="🐄 Cattle",17,"")</f>
        <v/>
      </c>
      <c r="AE977" s="16" t="str">
        <f aca="false">IF(O977="🐷 Pig",19,"")</f>
        <v/>
      </c>
      <c r="AF977" s="16" t="str">
        <f aca="false">IF(O977="Squirrel",11,"")</f>
        <v/>
      </c>
      <c r="AG977" s="16" t="str">
        <f aca="false">IF(O977="🐝 Honey Bee",20,"")</f>
        <v/>
      </c>
      <c r="AH977" s="16" t="str">
        <f aca="false">IF(O977="🦆 Duck",12,"")</f>
        <v/>
      </c>
      <c r="AI977" s="16" t="str">
        <f aca="false">IF(O977="🐦 Bird",13,"")</f>
        <v/>
      </c>
      <c r="AJ977" s="41" t="s">
        <v>979</v>
      </c>
      <c r="AK977" s="40" t="s">
        <v>305</v>
      </c>
      <c r="AL977" s="42" t="s">
        <v>50</v>
      </c>
      <c r="AM977" s="40" t="s">
        <v>51</v>
      </c>
      <c r="AN977" s="40"/>
    </row>
    <row r="978" customFormat="false" ht="15.75" hidden="false" customHeight="false" outlineLevel="0" collapsed="false">
      <c r="C978" s="32"/>
      <c r="D978" s="33"/>
      <c r="E978" s="34"/>
      <c r="F978" s="34"/>
      <c r="G978" s="0"/>
      <c r="H978" s="0"/>
      <c r="I978" s="14" t="str">
        <f aca="false">IF(H978="IC",-0.3,"")</f>
        <v/>
      </c>
      <c r="J978" s="14" t="str">
        <f aca="false">IF(H978="IV",-0.2,"")</f>
        <v/>
      </c>
      <c r="K978" s="14" t="str">
        <f aca="false">IF(H978="IP",-0.1,"")</f>
        <v/>
      </c>
      <c r="L978" s="14" t="str">
        <f aca="false">IF(H978="IM",0.1,"")</f>
        <v/>
      </c>
      <c r="M978" s="14" t="str">
        <f aca="false">IF(H978="SC",0.2,"")</f>
        <v/>
      </c>
      <c r="N978" s="15" t="str">
        <f aca="false">IF(H978="???",0.2,"")</f>
        <v/>
      </c>
      <c r="O978" s="0"/>
      <c r="P978" s="17" t="str">
        <f aca="false">IF(SUM(Q978:AI978)&gt;0,"",IF(SUM(Q978:AI978)=0,IF(O978&gt;0,1,"")))</f>
        <v/>
      </c>
      <c r="Q978" s="16" t="str">
        <f aca="false">IF(O978="🐭 Mouse",2,"")</f>
        <v/>
      </c>
      <c r="R978" s="16" t="str">
        <f aca="false">IF(O978="🕊 Pigeon",7,"")</f>
        <v/>
      </c>
      <c r="S978" s="16" t="str">
        <f aca="false">IF(O978="🐇 Rabbit",6,"")</f>
        <v/>
      </c>
      <c r="T978" s="16" t="str">
        <f aca="false">IF(O978="🍼 Mammal",16,"")</f>
        <v/>
      </c>
      <c r="U978" s="16" t="str">
        <f aca="false">IF(O978="🐀 Rat",1,"")</f>
        <v/>
      </c>
      <c r="V978" s="16" t="str">
        <f aca="false">IF(O978="🐕 Dog",3,"")</f>
        <v/>
      </c>
      <c r="W978" s="16" t="str">
        <f aca="false">IF(O978="🐹 Guinea Pig",8,"")</f>
        <v/>
      </c>
      <c r="X978" s="16" t="str">
        <f aca="false">IF(O978="🐔 Chicken",9,"")</f>
        <v/>
      </c>
      <c r="Y978" s="16" t="str">
        <f aca="false">IF(O978="🐵 Monkey",5,"")</f>
        <v/>
      </c>
      <c r="Z978" s="16" t="str">
        <f aca="false">IF(O978="🐸 Frog",10,"")</f>
        <v/>
      </c>
      <c r="AA978" s="16" t="str">
        <f aca="false">IF(O978="🐈 Cat",4,"")</f>
        <v/>
      </c>
      <c r="AB978" s="16" t="str">
        <f aca="false">IF(O978="Gecko",15,"")</f>
        <v/>
      </c>
      <c r="AC978" s="16" t="str">
        <f aca="false">IF(O978="Skink",14,"")</f>
        <v/>
      </c>
      <c r="AD978" s="16" t="str">
        <f aca="false">IF(O978="🐄 Cattle",17,"")</f>
        <v/>
      </c>
      <c r="AE978" s="16" t="str">
        <f aca="false">IF(O978="🐷 Pig",19,"")</f>
        <v/>
      </c>
      <c r="AF978" s="16" t="str">
        <f aca="false">IF(O978="Squirrel",11,"")</f>
        <v/>
      </c>
      <c r="AG978" s="16" t="str">
        <f aca="false">IF(O978="🐝 Honey Bee",20,"")</f>
        <v/>
      </c>
      <c r="AH978" s="16" t="str">
        <f aca="false">IF(O978="🦆 Duck",12,"")</f>
        <v/>
      </c>
      <c r="AI978" s="16" t="str">
        <f aca="false">IF(O978="🐦 Bird",13,"")</f>
        <v/>
      </c>
      <c r="AJ978" s="0"/>
      <c r="AK978" s="0"/>
      <c r="AL978" s="0"/>
      <c r="AM978" s="0"/>
      <c r="AN978" s="0"/>
    </row>
    <row r="979" customFormat="false" ht="15" hidden="false" customHeight="true" outlineLevel="0" collapsed="false">
      <c r="A979" s="38" t="s">
        <v>980</v>
      </c>
      <c r="B979" s="38" t="n">
        <v>99</v>
      </c>
      <c r="C979" s="32" t="n">
        <f aca="false">B979+IF(H979="IV",-0.2,IF(H979="IP",-0.1,IF(H979="IM",0.1,IF(H979="SC",0.2,IF(H979="IC (cerebral)",-0.3,0)))))</f>
        <v>99.1</v>
      </c>
      <c r="D979" s="33" t="n">
        <f aca="false">VALUE(MID(AJ979,1,FIND(" ",AJ979)))</f>
        <v>0.006</v>
      </c>
      <c r="E979" s="34" t="n">
        <f aca="false">IF(G979="LD50 (median)",1,IF(G979="LDLo (lowest)",0,IF(G979="LD",-1,"")))</f>
        <v>1</v>
      </c>
      <c r="F979" s="34" t="n">
        <f aca="false">IF(O979="🐀 Rat",1,IF(O979="🐭 Mouse",2,IF(O979="🐕 Dog",3,IF(O979="🐵 Monkey",5,IF(O979="🐈 Cat",4,IF(O979="🐇 Rabbit",6,IF(O979="🕊 Pigeon",7,IF(O979="🐹 Guinea Pig",8,IF(O979="🐔 Chicken",9,IF(O979="🐸 Frog",10,IF(O979="🍼 Mammal",10,0)))))))))))</f>
        <v>2</v>
      </c>
      <c r="G979" s="39" t="s">
        <v>47</v>
      </c>
      <c r="H979" s="39" t="s">
        <v>17</v>
      </c>
      <c r="I979" s="14" t="str">
        <f aca="false">IF(H979="IC",-0.3,"")</f>
        <v/>
      </c>
      <c r="J979" s="14" t="str">
        <f aca="false">IF(H979="IV",-0.2,"")</f>
        <v/>
      </c>
      <c r="K979" s="14" t="str">
        <f aca="false">IF(H979="IP",-0.1,"")</f>
        <v/>
      </c>
      <c r="L979" s="14" t="n">
        <f aca="false">IF(H979="IM",0.1,"")</f>
        <v>0.1</v>
      </c>
      <c r="M979" s="14" t="str">
        <f aca="false">IF(H979="SC",0.2,"")</f>
        <v/>
      </c>
      <c r="N979" s="15" t="str">
        <f aca="false">IF(H979="???",0.2,"")</f>
        <v/>
      </c>
      <c r="O979" s="40" t="s">
        <v>22</v>
      </c>
      <c r="P979" s="17" t="str">
        <f aca="false">IF(SUM(Q979:AI979)&gt;0,"",IF(SUM(Q979:AI979)=0,IF(O979&gt;0,1,"")))</f>
        <v/>
      </c>
      <c r="Q979" s="16" t="n">
        <f aca="false">IF(O979="🐭 Mouse",2,"")</f>
        <v>2</v>
      </c>
      <c r="R979" s="16" t="str">
        <f aca="false">IF(O979="🕊 Pigeon",7,"")</f>
        <v/>
      </c>
      <c r="S979" s="16" t="str">
        <f aca="false">IF(O979="🐇 Rabbit",6,"")</f>
        <v/>
      </c>
      <c r="T979" s="16" t="str">
        <f aca="false">IF(O979="🍼 Mammal",16,"")</f>
        <v/>
      </c>
      <c r="U979" s="16" t="str">
        <f aca="false">IF(O979="🐀 Rat",1,"")</f>
        <v/>
      </c>
      <c r="V979" s="16" t="str">
        <f aca="false">IF(O979="🐕 Dog",3,"")</f>
        <v/>
      </c>
      <c r="W979" s="16" t="str">
        <f aca="false">IF(O979="🐹 Guinea Pig",8,"")</f>
        <v/>
      </c>
      <c r="X979" s="16" t="str">
        <f aca="false">IF(O979="🐔 Chicken",9,"")</f>
        <v/>
      </c>
      <c r="Y979" s="16" t="str">
        <f aca="false">IF(O979="🐵 Monkey",5,"")</f>
        <v/>
      </c>
      <c r="Z979" s="16" t="str">
        <f aca="false">IF(O979="🐸 Frog",10,"")</f>
        <v/>
      </c>
      <c r="AA979" s="16" t="str">
        <f aca="false">IF(O979="🐈 Cat",4,"")</f>
        <v/>
      </c>
      <c r="AB979" s="16" t="str">
        <f aca="false">IF(O979="Gecko",15,"")</f>
        <v/>
      </c>
      <c r="AC979" s="16" t="str">
        <f aca="false">IF(O979="Skink",14,"")</f>
        <v/>
      </c>
      <c r="AD979" s="16" t="str">
        <f aca="false">IF(O979="🐄 Cattle",17,"")</f>
        <v/>
      </c>
      <c r="AE979" s="16" t="str">
        <f aca="false">IF(O979="🐷 Pig",19,"")</f>
        <v/>
      </c>
      <c r="AF979" s="16" t="str">
        <f aca="false">IF(O979="Squirrel",11,"")</f>
        <v/>
      </c>
      <c r="AG979" s="16" t="str">
        <f aca="false">IF(O979="🐝 Honey Bee",20,"")</f>
        <v/>
      </c>
      <c r="AH979" s="16" t="str">
        <f aca="false">IF(O979="🦆 Duck",12,"")</f>
        <v/>
      </c>
      <c r="AI979" s="16" t="str">
        <f aca="false">IF(O979="🐦 Bird",13,"")</f>
        <v/>
      </c>
      <c r="AJ979" s="41" t="s">
        <v>981</v>
      </c>
      <c r="AK979" s="40"/>
      <c r="AL979" s="42" t="s">
        <v>982</v>
      </c>
      <c r="AM979" s="40" t="s">
        <v>51</v>
      </c>
      <c r="AN979" s="40" t="s">
        <v>983</v>
      </c>
    </row>
    <row r="980" customFormat="false" ht="15" hidden="false" customHeight="true" outlineLevel="0" collapsed="false">
      <c r="A980" s="38" t="s">
        <v>980</v>
      </c>
      <c r="B980" s="38" t="n">
        <v>99</v>
      </c>
      <c r="C980" s="32" t="n">
        <f aca="false">B980+IF(H980="IV",-0.2,IF(H980="IP",-0.1,IF(H980="IM",0.1,IF(H980="SC",0.2,IF(H980="IC (cerebral)",-0.3,0)))))</f>
        <v>99.1</v>
      </c>
      <c r="D980" s="33" t="n">
        <f aca="false">VALUE(MID(AJ980,1,FIND(" ",AJ980)))</f>
        <v>0.006</v>
      </c>
      <c r="E980" s="34" t="n">
        <f aca="false">IF(G980="LD50 (median)",1,IF(G980="LDLo (lowest)",0,IF(G980="LD",-1,"")))</f>
        <v>1</v>
      </c>
      <c r="F980" s="34" t="n">
        <f aca="false">IF(O980="🐀 Rat",1,IF(O980="🐭 Mouse",2,IF(O980="🐕 Dog",3,IF(O980="🐵 Monkey",5,IF(O980="🐈 Cat",4,IF(O980="🐇 Rabbit",6,IF(O980="🕊 Pigeon",7,IF(O980="🐹 Guinea Pig",8,IF(O980="🐔 Chicken",9,IF(O980="🐸 Frog",10,IF(O980="🍼 Mammal",10,0)))))))))))</f>
        <v>2</v>
      </c>
      <c r="G980" s="39" t="s">
        <v>47</v>
      </c>
      <c r="H980" s="39" t="s">
        <v>17</v>
      </c>
      <c r="I980" s="14" t="str">
        <f aca="false">IF(H980="IC",-0.3,"")</f>
        <v/>
      </c>
      <c r="J980" s="14" t="str">
        <f aca="false">IF(H980="IV",-0.2,"")</f>
        <v/>
      </c>
      <c r="K980" s="14" t="str">
        <f aca="false">IF(H980="IP",-0.1,"")</f>
        <v/>
      </c>
      <c r="L980" s="14" t="n">
        <f aca="false">IF(H980="IM",0.1,"")</f>
        <v>0.1</v>
      </c>
      <c r="M980" s="14" t="str">
        <f aca="false">IF(H980="SC",0.2,"")</f>
        <v/>
      </c>
      <c r="N980" s="15" t="str">
        <f aca="false">IF(H980="???",0.2,"")</f>
        <v/>
      </c>
      <c r="O980" s="40" t="s">
        <v>22</v>
      </c>
      <c r="P980" s="17" t="str">
        <f aca="false">IF(SUM(Q980:AI980)&gt;0,"",IF(SUM(Q980:AI980)=0,IF(O980&gt;0,1,"")))</f>
        <v/>
      </c>
      <c r="Q980" s="16" t="n">
        <f aca="false">IF(O980="🐭 Mouse",2,"")</f>
        <v>2</v>
      </c>
      <c r="R980" s="16" t="str">
        <f aca="false">IF(O980="🕊 Pigeon",7,"")</f>
        <v/>
      </c>
      <c r="S980" s="16" t="str">
        <f aca="false">IF(O980="🐇 Rabbit",6,"")</f>
        <v/>
      </c>
      <c r="T980" s="16" t="str">
        <f aca="false">IF(O980="🍼 Mammal",16,"")</f>
        <v/>
      </c>
      <c r="U980" s="16" t="str">
        <f aca="false">IF(O980="🐀 Rat",1,"")</f>
        <v/>
      </c>
      <c r="V980" s="16" t="str">
        <f aca="false">IF(O980="🐕 Dog",3,"")</f>
        <v/>
      </c>
      <c r="W980" s="16" t="str">
        <f aca="false">IF(O980="🐹 Guinea Pig",8,"")</f>
        <v/>
      </c>
      <c r="X980" s="16" t="str">
        <f aca="false">IF(O980="🐔 Chicken",9,"")</f>
        <v/>
      </c>
      <c r="Y980" s="16" t="str">
        <f aca="false">IF(O980="🐵 Monkey",5,"")</f>
        <v/>
      </c>
      <c r="Z980" s="16" t="str">
        <f aca="false">IF(O980="🐸 Frog",10,"")</f>
        <v/>
      </c>
      <c r="AA980" s="16" t="str">
        <f aca="false">IF(O980="🐈 Cat",4,"")</f>
        <v/>
      </c>
      <c r="AB980" s="16" t="str">
        <f aca="false">IF(O980="Gecko",15,"")</f>
        <v/>
      </c>
      <c r="AC980" s="16" t="str">
        <f aca="false">IF(O980="Skink",14,"")</f>
        <v/>
      </c>
      <c r="AD980" s="16" t="str">
        <f aca="false">IF(O980="🐄 Cattle",17,"")</f>
        <v/>
      </c>
      <c r="AE980" s="16" t="str">
        <f aca="false">IF(O980="🐷 Pig",19,"")</f>
        <v/>
      </c>
      <c r="AF980" s="16" t="str">
        <f aca="false">IF(O980="Squirrel",11,"")</f>
        <v/>
      </c>
      <c r="AG980" s="16" t="str">
        <f aca="false">IF(O980="🐝 Honey Bee",20,"")</f>
        <v/>
      </c>
      <c r="AH980" s="16" t="str">
        <f aca="false">IF(O980="🦆 Duck",12,"")</f>
        <v/>
      </c>
      <c r="AI980" s="16" t="str">
        <f aca="false">IF(O980="🐦 Bird",13,"")</f>
        <v/>
      </c>
      <c r="AJ980" s="41" t="s">
        <v>981</v>
      </c>
      <c r="AK980" s="40" t="s">
        <v>984</v>
      </c>
      <c r="AL980" s="42" t="s">
        <v>50</v>
      </c>
      <c r="AM980" s="40" t="s">
        <v>51</v>
      </c>
      <c r="AN980" s="40"/>
    </row>
    <row r="981" customFormat="false" ht="15" hidden="false" customHeight="true" outlineLevel="0" collapsed="false">
      <c r="A981" s="38" t="s">
        <v>980</v>
      </c>
      <c r="B981" s="38" t="n">
        <v>99</v>
      </c>
      <c r="C981" s="32" t="n">
        <f aca="false">B981+IF(H981="IV",-0.2,IF(H981="IP",-0.1,IF(H981="IM",0.1,IF(H981="SC",0.2,IF(H981="IC (cerebral)",-0.3,0)))))</f>
        <v>99.1</v>
      </c>
      <c r="D981" s="33" t="n">
        <f aca="false">VALUE(MID(AJ981,1,FIND(" ",AJ981)))</f>
        <v>0.007</v>
      </c>
      <c r="E981" s="34" t="n">
        <f aca="false">IF(G981="LD50 (median)",1,IF(G981="LDLo (lowest)",0,IF(G981="LD",-1,"")))</f>
        <v>1</v>
      </c>
      <c r="F981" s="34" t="n">
        <f aca="false">IF(O981="🐀 Rat",1,IF(O981="🐭 Mouse",2,IF(O981="🐕 Dog",3,IF(O981="🐵 Monkey",5,IF(O981="🐈 Cat",4,IF(O981="🐇 Rabbit",6,IF(O981="🕊 Pigeon",7,IF(O981="🐹 Guinea Pig",8,IF(O981="🐔 Chicken",9,IF(O981="🐸 Frog",10,IF(O981="🍼 Mammal",10,0)))))))))))</f>
        <v>2</v>
      </c>
      <c r="G981" s="39" t="s">
        <v>47</v>
      </c>
      <c r="H981" s="39" t="s">
        <v>17</v>
      </c>
      <c r="I981" s="14" t="str">
        <f aca="false">IF(H981="IC",-0.3,"")</f>
        <v/>
      </c>
      <c r="J981" s="14" t="str">
        <f aca="false">IF(H981="IV",-0.2,"")</f>
        <v/>
      </c>
      <c r="K981" s="14" t="str">
        <f aca="false">IF(H981="IP",-0.1,"")</f>
        <v/>
      </c>
      <c r="L981" s="14" t="n">
        <f aca="false">IF(H981="IM",0.1,"")</f>
        <v>0.1</v>
      </c>
      <c r="M981" s="14" t="str">
        <f aca="false">IF(H981="SC",0.2,"")</f>
        <v/>
      </c>
      <c r="N981" s="15" t="str">
        <f aca="false">IF(H981="???",0.2,"")</f>
        <v/>
      </c>
      <c r="O981" s="40" t="s">
        <v>22</v>
      </c>
      <c r="P981" s="17" t="str">
        <f aca="false">IF(SUM(Q981:AI981)&gt;0,"",IF(SUM(Q981:AI981)=0,IF(O981&gt;0,1,"")))</f>
        <v/>
      </c>
      <c r="Q981" s="16" t="n">
        <f aca="false">IF(O981="🐭 Mouse",2,"")</f>
        <v>2</v>
      </c>
      <c r="R981" s="16" t="str">
        <f aca="false">IF(O981="🕊 Pigeon",7,"")</f>
        <v/>
      </c>
      <c r="S981" s="16" t="str">
        <f aca="false">IF(O981="🐇 Rabbit",6,"")</f>
        <v/>
      </c>
      <c r="T981" s="16" t="str">
        <f aca="false">IF(O981="🍼 Mammal",16,"")</f>
        <v/>
      </c>
      <c r="U981" s="16" t="str">
        <f aca="false">IF(O981="🐀 Rat",1,"")</f>
        <v/>
      </c>
      <c r="V981" s="16" t="str">
        <f aca="false">IF(O981="🐕 Dog",3,"")</f>
        <v/>
      </c>
      <c r="W981" s="16" t="str">
        <f aca="false">IF(O981="🐹 Guinea Pig",8,"")</f>
        <v/>
      </c>
      <c r="X981" s="16" t="str">
        <f aca="false">IF(O981="🐔 Chicken",9,"")</f>
        <v/>
      </c>
      <c r="Y981" s="16" t="str">
        <f aca="false">IF(O981="🐵 Monkey",5,"")</f>
        <v/>
      </c>
      <c r="Z981" s="16" t="str">
        <f aca="false">IF(O981="🐸 Frog",10,"")</f>
        <v/>
      </c>
      <c r="AA981" s="16" t="str">
        <f aca="false">IF(O981="🐈 Cat",4,"")</f>
        <v/>
      </c>
      <c r="AB981" s="16" t="str">
        <f aca="false">IF(O981="Gecko",15,"")</f>
        <v/>
      </c>
      <c r="AC981" s="16" t="str">
        <f aca="false">IF(O981="Skink",14,"")</f>
        <v/>
      </c>
      <c r="AD981" s="16" t="str">
        <f aca="false">IF(O981="🐄 Cattle",17,"")</f>
        <v/>
      </c>
      <c r="AE981" s="16" t="str">
        <f aca="false">IF(O981="🐷 Pig",19,"")</f>
        <v/>
      </c>
      <c r="AF981" s="16" t="str">
        <f aca="false">IF(O981="Squirrel",11,"")</f>
        <v/>
      </c>
      <c r="AG981" s="16" t="str">
        <f aca="false">IF(O981="🐝 Honey Bee",20,"")</f>
        <v/>
      </c>
      <c r="AH981" s="16" t="str">
        <f aca="false">IF(O981="🦆 Duck",12,"")</f>
        <v/>
      </c>
      <c r="AI981" s="16" t="str">
        <f aca="false">IF(O981="🐦 Bird",13,"")</f>
        <v/>
      </c>
      <c r="AJ981" s="41" t="s">
        <v>985</v>
      </c>
      <c r="AK981" s="40"/>
      <c r="AL981" s="42" t="s">
        <v>982</v>
      </c>
      <c r="AM981" s="40" t="s">
        <v>51</v>
      </c>
      <c r="AN981" s="40" t="s">
        <v>986</v>
      </c>
    </row>
    <row r="982" customFormat="false" ht="30" hidden="false" customHeight="true" outlineLevel="0" collapsed="false">
      <c r="A982" s="38" t="s">
        <v>980</v>
      </c>
      <c r="B982" s="38" t="n">
        <v>99</v>
      </c>
      <c r="C982" s="32" t="n">
        <f aca="false">B982+IF(H982="IV",-0.2,IF(H982="IP",-0.1,IF(H982="IM",0.1,IF(H982="SC",0.2,IF(H982="IC (cerebral)",-0.3,0)))))</f>
        <v>99.1</v>
      </c>
      <c r="D982" s="33" t="n">
        <f aca="false">VALUE(MID(AJ982,1,FIND(" ",AJ982)))</f>
        <v>0.009</v>
      </c>
      <c r="E982" s="34" t="n">
        <f aca="false">IF(G982="LD50 (median)",1,IF(G982="LDLo (lowest)",0,IF(G982="LD",-1,"")))</f>
        <v>1</v>
      </c>
      <c r="F982" s="34" t="n">
        <f aca="false">IF(O982="🐀 Rat",1,IF(O982="🐭 Mouse",2,IF(O982="🐕 Dog",3,IF(O982="🐵 Monkey",5,IF(O982="🐈 Cat",4,IF(O982="🐇 Rabbit",6,IF(O982="🕊 Pigeon",7,IF(O982="🐹 Guinea Pig",8,IF(O982="🐔 Chicken",9,IF(O982="🐸 Frog",10,IF(O982="🍼 Mammal",10,0)))))))))))</f>
        <v>2</v>
      </c>
      <c r="G982" s="39" t="s">
        <v>47</v>
      </c>
      <c r="H982" s="39" t="s">
        <v>17</v>
      </c>
      <c r="I982" s="14" t="str">
        <f aca="false">IF(H982="IC",-0.3,"")</f>
        <v/>
      </c>
      <c r="J982" s="14" t="str">
        <f aca="false">IF(H982="IV",-0.2,"")</f>
        <v/>
      </c>
      <c r="K982" s="14" t="str">
        <f aca="false">IF(H982="IP",-0.1,"")</f>
        <v/>
      </c>
      <c r="L982" s="14" t="n">
        <f aca="false">IF(H982="IM",0.1,"")</f>
        <v>0.1</v>
      </c>
      <c r="M982" s="14" t="str">
        <f aca="false">IF(H982="SC",0.2,"")</f>
        <v/>
      </c>
      <c r="N982" s="15" t="str">
        <f aca="false">IF(H982="???",0.2,"")</f>
        <v/>
      </c>
      <c r="O982" s="40" t="s">
        <v>22</v>
      </c>
      <c r="P982" s="17" t="str">
        <f aca="false">IF(SUM(Q982:AI982)&gt;0,"",IF(SUM(Q982:AI982)=0,IF(O982&gt;0,1,"")))</f>
        <v/>
      </c>
      <c r="Q982" s="16" t="n">
        <f aca="false">IF(O982="🐭 Mouse",2,"")</f>
        <v>2</v>
      </c>
      <c r="R982" s="16" t="str">
        <f aca="false">IF(O982="🕊 Pigeon",7,"")</f>
        <v/>
      </c>
      <c r="S982" s="16" t="str">
        <f aca="false">IF(O982="🐇 Rabbit",6,"")</f>
        <v/>
      </c>
      <c r="T982" s="16" t="str">
        <f aca="false">IF(O982="🍼 Mammal",16,"")</f>
        <v/>
      </c>
      <c r="U982" s="16" t="str">
        <f aca="false">IF(O982="🐀 Rat",1,"")</f>
        <v/>
      </c>
      <c r="V982" s="16" t="str">
        <f aca="false">IF(O982="🐕 Dog",3,"")</f>
        <v/>
      </c>
      <c r="W982" s="16" t="str">
        <f aca="false">IF(O982="🐹 Guinea Pig",8,"")</f>
        <v/>
      </c>
      <c r="X982" s="16" t="str">
        <f aca="false">IF(O982="🐔 Chicken",9,"")</f>
        <v/>
      </c>
      <c r="Y982" s="16" t="str">
        <f aca="false">IF(O982="🐵 Monkey",5,"")</f>
        <v/>
      </c>
      <c r="Z982" s="16" t="str">
        <f aca="false">IF(O982="🐸 Frog",10,"")</f>
        <v/>
      </c>
      <c r="AA982" s="16" t="str">
        <f aca="false">IF(O982="🐈 Cat",4,"")</f>
        <v/>
      </c>
      <c r="AB982" s="16" t="str">
        <f aca="false">IF(O982="Gecko",15,"")</f>
        <v/>
      </c>
      <c r="AC982" s="16" t="str">
        <f aca="false">IF(O982="Skink",14,"")</f>
        <v/>
      </c>
      <c r="AD982" s="16" t="str">
        <f aca="false">IF(O982="🐄 Cattle",17,"")</f>
        <v/>
      </c>
      <c r="AE982" s="16" t="str">
        <f aca="false">IF(O982="🐷 Pig",19,"")</f>
        <v/>
      </c>
      <c r="AF982" s="16" t="str">
        <f aca="false">IF(O982="Squirrel",11,"")</f>
        <v/>
      </c>
      <c r="AG982" s="16" t="str">
        <f aca="false">IF(O982="🐝 Honey Bee",20,"")</f>
        <v/>
      </c>
      <c r="AH982" s="16" t="str">
        <f aca="false">IF(O982="🦆 Duck",12,"")</f>
        <v/>
      </c>
      <c r="AI982" s="16" t="str">
        <f aca="false">IF(O982="🐦 Bird",13,"")</f>
        <v/>
      </c>
      <c r="AJ982" s="41" t="s">
        <v>495</v>
      </c>
      <c r="AK982" s="40"/>
      <c r="AL982" s="42" t="s">
        <v>982</v>
      </c>
      <c r="AM982" s="40" t="s">
        <v>51</v>
      </c>
      <c r="AN982" s="40" t="s">
        <v>987</v>
      </c>
    </row>
    <row r="983" customFormat="false" ht="45" hidden="false" customHeight="true" outlineLevel="0" collapsed="false">
      <c r="A983" s="38" t="s">
        <v>980</v>
      </c>
      <c r="B983" s="38" t="n">
        <v>99</v>
      </c>
      <c r="C983" s="32" t="n">
        <f aca="false">B983+IF(H983="IV",-0.2,IF(H983="IP",-0.1,IF(H983="IM",0.1,IF(H983="SC",0.2,IF(H983="IC (cerebral)",-0.3,0)))))</f>
        <v>98.8</v>
      </c>
      <c r="D983" s="33" t="n">
        <f aca="false">VALUE(MID(AJ983,1,FIND(" ",AJ983)))</f>
        <v>0.057</v>
      </c>
      <c r="E983" s="34" t="n">
        <f aca="false">IF(G983="LD50 (median)",1,IF(G983="LDLo (lowest)",0,IF(G983="LD",-1,"")))</f>
        <v>0</v>
      </c>
      <c r="F983" s="34" t="n">
        <f aca="false">IF(O983="🐀 Rat",1,IF(O983="🐭 Mouse",2,IF(O983="🐕 Dog",3,IF(O983="🐵 Monkey",5,IF(O983="🐈 Cat",4,IF(O983="🐇 Rabbit",6,IF(O983="🕊 Pigeon",7,IF(O983="🐹 Guinea Pig",8,IF(O983="🐔 Chicken",9,IF(O983="🐸 Frog",10,IF(O983="🍼 Mammal",10,0)))))))))))</f>
        <v>7</v>
      </c>
      <c r="G983" s="39" t="s">
        <v>53</v>
      </c>
      <c r="H983" s="39" t="s">
        <v>15</v>
      </c>
      <c r="I983" s="14" t="str">
        <f aca="false">IF(H983="IC",-0.3,"")</f>
        <v/>
      </c>
      <c r="J983" s="14" t="n">
        <f aca="false">IF(H983="IV",-0.2,"")</f>
        <v>-0.2</v>
      </c>
      <c r="K983" s="14" t="str">
        <f aca="false">IF(H983="IP",-0.1,"")</f>
        <v/>
      </c>
      <c r="L983" s="14" t="str">
        <f aca="false">IF(H983="IM",0.1,"")</f>
        <v/>
      </c>
      <c r="M983" s="14" t="str">
        <f aca="false">IF(H983="SC",0.2,"")</f>
        <v/>
      </c>
      <c r="N983" s="15" t="str">
        <f aca="false">IF(H983="???",0.2,"")</f>
        <v/>
      </c>
      <c r="O983" s="40" t="s">
        <v>23</v>
      </c>
      <c r="P983" s="17" t="str">
        <f aca="false">IF(SUM(Q983:AI983)&gt;0,"",IF(SUM(Q983:AI983)=0,IF(O983&gt;0,1,"")))</f>
        <v/>
      </c>
      <c r="Q983" s="16" t="str">
        <f aca="false">IF(O983="🐭 Mouse",2,"")</f>
        <v/>
      </c>
      <c r="R983" s="16" t="n">
        <f aca="false">IF(O983="🕊 Pigeon",7,"")</f>
        <v>7</v>
      </c>
      <c r="S983" s="16" t="str">
        <f aca="false">IF(O983="🐇 Rabbit",6,"")</f>
        <v/>
      </c>
      <c r="T983" s="16" t="str">
        <f aca="false">IF(O983="🍼 Mammal",16,"")</f>
        <v/>
      </c>
      <c r="U983" s="16" t="str">
        <f aca="false">IF(O983="🐀 Rat",1,"")</f>
        <v/>
      </c>
      <c r="V983" s="16" t="str">
        <f aca="false">IF(O983="🐕 Dog",3,"")</f>
        <v/>
      </c>
      <c r="W983" s="16" t="str">
        <f aca="false">IF(O983="🐹 Guinea Pig",8,"")</f>
        <v/>
      </c>
      <c r="X983" s="16" t="str">
        <f aca="false">IF(O983="🐔 Chicken",9,"")</f>
        <v/>
      </c>
      <c r="Y983" s="16" t="str">
        <f aca="false">IF(O983="🐵 Monkey",5,"")</f>
        <v/>
      </c>
      <c r="Z983" s="16" t="str">
        <f aca="false">IF(O983="🐸 Frog",10,"")</f>
        <v/>
      </c>
      <c r="AA983" s="16" t="str">
        <f aca="false">IF(O983="🐈 Cat",4,"")</f>
        <v/>
      </c>
      <c r="AB983" s="16" t="str">
        <f aca="false">IF(O983="Gecko",15,"")</f>
        <v/>
      </c>
      <c r="AC983" s="16" t="str">
        <f aca="false">IF(O983="Skink",14,"")</f>
        <v/>
      </c>
      <c r="AD983" s="16" t="str">
        <f aca="false">IF(O983="🐄 Cattle",17,"")</f>
        <v/>
      </c>
      <c r="AE983" s="16" t="str">
        <f aca="false">IF(O983="🐷 Pig",19,"")</f>
        <v/>
      </c>
      <c r="AF983" s="16" t="str">
        <f aca="false">IF(O983="Squirrel",11,"")</f>
        <v/>
      </c>
      <c r="AG983" s="16" t="str">
        <f aca="false">IF(O983="🐝 Honey Bee",20,"")</f>
        <v/>
      </c>
      <c r="AH983" s="16" t="str">
        <f aca="false">IF(O983="🦆 Duck",12,"")</f>
        <v/>
      </c>
      <c r="AI983" s="16" t="str">
        <f aca="false">IF(O983="🐦 Bird",13,"")</f>
        <v/>
      </c>
      <c r="AJ983" s="41" t="s">
        <v>988</v>
      </c>
      <c r="AK983" s="40" t="s">
        <v>164</v>
      </c>
      <c r="AL983" s="42" t="s">
        <v>50</v>
      </c>
      <c r="AM983" s="40" t="s">
        <v>51</v>
      </c>
      <c r="AN983" s="40"/>
    </row>
    <row r="984" customFormat="false" ht="30" hidden="false" customHeight="true" outlineLevel="0" collapsed="false">
      <c r="A984" s="38" t="s">
        <v>980</v>
      </c>
      <c r="B984" s="38" t="n">
        <v>99</v>
      </c>
      <c r="C984" s="32" t="n">
        <f aca="false">B984+IF(H984="IV",-0.2,IF(H984="IP",-0.1,IF(H984="IM",0.1,IF(H984="SC",0.2,IF(H984="IC (cerebral)",-0.3,0)))))</f>
        <v>98.8</v>
      </c>
      <c r="D984" s="33" t="n">
        <f aca="false">VALUE(MID(AJ984,1,FIND(" ",AJ984)))</f>
        <v>0.134</v>
      </c>
      <c r="E984" s="34" t="n">
        <f aca="false">IF(G984="LD50 (median)",1,IF(G984="LDLo (lowest)",0,IF(G984="LD",-1,"")))</f>
        <v>1</v>
      </c>
      <c r="F984" s="34" t="n">
        <f aca="false">IF(O984="🐀 Rat",1,IF(O984="🐭 Mouse",2,IF(O984="🐕 Dog",3,IF(O984="🐵 Monkey",5,IF(O984="🐈 Cat",4,IF(O984="🐇 Rabbit",6,IF(O984="🕊 Pigeon",7,IF(O984="🐹 Guinea Pig",8,IF(O984="🐔 Chicken",9,IF(O984="🐸 Frog",10,IF(O984="🍼 Mammal",10,0)))))))))))</f>
        <v>7</v>
      </c>
      <c r="G984" s="39" t="s">
        <v>47</v>
      </c>
      <c r="H984" s="39" t="s">
        <v>15</v>
      </c>
      <c r="I984" s="14" t="str">
        <f aca="false">IF(H984="IC",-0.3,"")</f>
        <v/>
      </c>
      <c r="J984" s="14" t="n">
        <f aca="false">IF(H984="IV",-0.2,"")</f>
        <v>-0.2</v>
      </c>
      <c r="K984" s="14" t="str">
        <f aca="false">IF(H984="IP",-0.1,"")</f>
        <v/>
      </c>
      <c r="L984" s="14" t="str">
        <f aca="false">IF(H984="IM",0.1,"")</f>
        <v/>
      </c>
      <c r="M984" s="14" t="str">
        <f aca="false">IF(H984="SC",0.2,"")</f>
        <v/>
      </c>
      <c r="N984" s="15" t="str">
        <f aca="false">IF(H984="???",0.2,"")</f>
        <v/>
      </c>
      <c r="O984" s="40" t="s">
        <v>23</v>
      </c>
      <c r="P984" s="17" t="str">
        <f aca="false">IF(SUM(Q984:AI984)&gt;0,"",IF(SUM(Q984:AI984)=0,IF(O984&gt;0,1,"")))</f>
        <v/>
      </c>
      <c r="Q984" s="16" t="str">
        <f aca="false">IF(O984="🐭 Mouse",2,"")</f>
        <v/>
      </c>
      <c r="R984" s="16" t="n">
        <f aca="false">IF(O984="🕊 Pigeon",7,"")</f>
        <v>7</v>
      </c>
      <c r="S984" s="16" t="str">
        <f aca="false">IF(O984="🐇 Rabbit",6,"")</f>
        <v/>
      </c>
      <c r="T984" s="16" t="str">
        <f aca="false">IF(O984="🍼 Mammal",16,"")</f>
        <v/>
      </c>
      <c r="U984" s="16" t="str">
        <f aca="false">IF(O984="🐀 Rat",1,"")</f>
        <v/>
      </c>
      <c r="V984" s="16" t="str">
        <f aca="false">IF(O984="🐕 Dog",3,"")</f>
        <v/>
      </c>
      <c r="W984" s="16" t="str">
        <f aca="false">IF(O984="🐹 Guinea Pig",8,"")</f>
        <v/>
      </c>
      <c r="X984" s="16" t="str">
        <f aca="false">IF(O984="🐔 Chicken",9,"")</f>
        <v/>
      </c>
      <c r="Y984" s="16" t="str">
        <f aca="false">IF(O984="🐵 Monkey",5,"")</f>
        <v/>
      </c>
      <c r="Z984" s="16" t="str">
        <f aca="false">IF(O984="🐸 Frog",10,"")</f>
        <v/>
      </c>
      <c r="AA984" s="16" t="str">
        <f aca="false">IF(O984="🐈 Cat",4,"")</f>
        <v/>
      </c>
      <c r="AB984" s="16" t="str">
        <f aca="false">IF(O984="Gecko",15,"")</f>
        <v/>
      </c>
      <c r="AC984" s="16" t="str">
        <f aca="false">IF(O984="Skink",14,"")</f>
        <v/>
      </c>
      <c r="AD984" s="16" t="str">
        <f aca="false">IF(O984="🐄 Cattle",17,"")</f>
        <v/>
      </c>
      <c r="AE984" s="16" t="str">
        <f aca="false">IF(O984="🐷 Pig",19,"")</f>
        <v/>
      </c>
      <c r="AF984" s="16" t="str">
        <f aca="false">IF(O984="Squirrel",11,"")</f>
        <v/>
      </c>
      <c r="AG984" s="16" t="str">
        <f aca="false">IF(O984="🐝 Honey Bee",20,"")</f>
        <v/>
      </c>
      <c r="AH984" s="16" t="str">
        <f aca="false">IF(O984="🦆 Duck",12,"")</f>
        <v/>
      </c>
      <c r="AI984" s="16" t="str">
        <f aca="false">IF(O984="🐦 Bird",13,"")</f>
        <v/>
      </c>
      <c r="AJ984" s="41" t="s">
        <v>989</v>
      </c>
      <c r="AK984" s="40" t="s">
        <v>160</v>
      </c>
      <c r="AL984" s="42" t="s">
        <v>50</v>
      </c>
      <c r="AM984" s="40" t="s">
        <v>51</v>
      </c>
      <c r="AN984" s="40"/>
    </row>
    <row r="985" customFormat="false" ht="30" hidden="false" customHeight="true" outlineLevel="0" collapsed="false">
      <c r="A985" s="38" t="s">
        <v>980</v>
      </c>
      <c r="B985" s="38" t="n">
        <v>99</v>
      </c>
      <c r="C985" s="32" t="n">
        <f aca="false">B985+IF(H985="IV",-0.2,IF(H985="IP",-0.1,IF(H985="IM",0.1,IF(H985="SC",0.2,IF(H985="IC (cerebral)",-0.3,0)))))</f>
        <v>98.9</v>
      </c>
      <c r="D985" s="33" t="n">
        <f aca="false">VALUE(MID(AJ985,1,FIND(" ",AJ985)))</f>
        <v>0.225</v>
      </c>
      <c r="E985" s="34" t="n">
        <f aca="false">IF(G985="LD50 (median)",1,IF(G985="LDLo (lowest)",0,IF(G985="LD",-1,"")))</f>
        <v>1</v>
      </c>
      <c r="F985" s="34" t="n">
        <f aca="false">IF(O985="🐀 Rat",1,IF(O985="🐭 Mouse",2,IF(O985="🐕 Dog",3,IF(O985="🐵 Monkey",5,IF(O985="🐈 Cat",4,IF(O985="🐇 Rabbit",6,IF(O985="🕊 Pigeon",7,IF(O985="🐹 Guinea Pig",8,IF(O985="🐔 Chicken",9,IF(O985="🐸 Frog",10,IF(O985="🍼 Mammal",10,0)))))))))))</f>
        <v>2</v>
      </c>
      <c r="G985" s="39" t="s">
        <v>47</v>
      </c>
      <c r="H985" s="39" t="s">
        <v>16</v>
      </c>
      <c r="I985" s="14" t="str">
        <f aca="false">IF(H985="IC",-0.3,"")</f>
        <v/>
      </c>
      <c r="J985" s="14" t="str">
        <f aca="false">IF(H985="IV",-0.2,"")</f>
        <v/>
      </c>
      <c r="K985" s="14" t="n">
        <f aca="false">IF(H985="IP",-0.1,"")</f>
        <v>-0.1</v>
      </c>
      <c r="L985" s="14" t="str">
        <f aca="false">IF(H985="IM",0.1,"")</f>
        <v/>
      </c>
      <c r="M985" s="14" t="str">
        <f aca="false">IF(H985="SC",0.2,"")</f>
        <v/>
      </c>
      <c r="N985" s="15" t="str">
        <f aca="false">IF(H985="???",0.2,"")</f>
        <v/>
      </c>
      <c r="O985" s="40" t="s">
        <v>22</v>
      </c>
      <c r="P985" s="17" t="str">
        <f aca="false">IF(SUM(Q985:AI985)&gt;0,"",IF(SUM(Q985:AI985)=0,IF(O985&gt;0,1,"")))</f>
        <v/>
      </c>
      <c r="Q985" s="16" t="n">
        <f aca="false">IF(O985="🐭 Mouse",2,"")</f>
        <v>2</v>
      </c>
      <c r="R985" s="16" t="str">
        <f aca="false">IF(O985="🕊 Pigeon",7,"")</f>
        <v/>
      </c>
      <c r="S985" s="16" t="str">
        <f aca="false">IF(O985="🐇 Rabbit",6,"")</f>
        <v/>
      </c>
      <c r="T985" s="16" t="str">
        <f aca="false">IF(O985="🍼 Mammal",16,"")</f>
        <v/>
      </c>
      <c r="U985" s="16" t="str">
        <f aca="false">IF(O985="🐀 Rat",1,"")</f>
        <v/>
      </c>
      <c r="V985" s="16" t="str">
        <f aca="false">IF(O985="🐕 Dog",3,"")</f>
        <v/>
      </c>
      <c r="W985" s="16" t="str">
        <f aca="false">IF(O985="🐹 Guinea Pig",8,"")</f>
        <v/>
      </c>
      <c r="X985" s="16" t="str">
        <f aca="false">IF(O985="🐔 Chicken",9,"")</f>
        <v/>
      </c>
      <c r="Y985" s="16" t="str">
        <f aca="false">IF(O985="🐵 Monkey",5,"")</f>
        <v/>
      </c>
      <c r="Z985" s="16" t="str">
        <f aca="false">IF(O985="🐸 Frog",10,"")</f>
        <v/>
      </c>
      <c r="AA985" s="16" t="str">
        <f aca="false">IF(O985="🐈 Cat",4,"")</f>
        <v/>
      </c>
      <c r="AB985" s="16" t="str">
        <f aca="false">IF(O985="Gecko",15,"")</f>
        <v/>
      </c>
      <c r="AC985" s="16" t="str">
        <f aca="false">IF(O985="Skink",14,"")</f>
        <v/>
      </c>
      <c r="AD985" s="16" t="str">
        <f aca="false">IF(O985="🐄 Cattle",17,"")</f>
        <v/>
      </c>
      <c r="AE985" s="16" t="str">
        <f aca="false">IF(O985="🐷 Pig",19,"")</f>
        <v/>
      </c>
      <c r="AF985" s="16" t="str">
        <f aca="false">IF(O985="Squirrel",11,"")</f>
        <v/>
      </c>
      <c r="AG985" s="16" t="str">
        <f aca="false">IF(O985="🐝 Honey Bee",20,"")</f>
        <v/>
      </c>
      <c r="AH985" s="16" t="str">
        <f aca="false">IF(O985="🦆 Duck",12,"")</f>
        <v/>
      </c>
      <c r="AI985" s="16" t="str">
        <f aca="false">IF(O985="🐦 Bird",13,"")</f>
        <v/>
      </c>
      <c r="AJ985" s="41" t="s">
        <v>90</v>
      </c>
      <c r="AK985" s="40" t="s">
        <v>990</v>
      </c>
      <c r="AL985" s="42" t="s">
        <v>50</v>
      </c>
      <c r="AM985" s="40" t="s">
        <v>51</v>
      </c>
      <c r="AN985" s="40"/>
    </row>
    <row r="986" customFormat="false" ht="30" hidden="false" customHeight="true" outlineLevel="0" collapsed="false">
      <c r="A986" s="38" t="s">
        <v>980</v>
      </c>
      <c r="B986" s="38" t="n">
        <v>99</v>
      </c>
      <c r="C986" s="32" t="n">
        <f aca="false">B986+IF(H986="IV",-0.2,IF(H986="IP",-0.1,IF(H986="IM",0.1,IF(H986="SC",0.2,IF(H986="IC (cerebral)",-0.3,0)))))</f>
        <v>98.8</v>
      </c>
      <c r="D986" s="33" t="n">
        <f aca="false">VALUE(MID(AJ986,1,FIND(" ",AJ986)))</f>
        <v>0.5</v>
      </c>
      <c r="E986" s="34" t="n">
        <f aca="false">IF(G986="LD50 (median)",1,IF(G986="LDLo (lowest)",0,IF(G986="LD",-1,"")))</f>
        <v>0</v>
      </c>
      <c r="F986" s="34" t="n">
        <f aca="false">IF(O986="🐀 Rat",1,IF(O986="🐭 Mouse",2,IF(O986="🐕 Dog",3,IF(O986="🐵 Monkey",5,IF(O986="🐈 Cat",4,IF(O986="🐇 Rabbit",6,IF(O986="🕊 Pigeon",7,IF(O986="🐹 Guinea Pig",8,IF(O986="🐔 Chicken",9,IF(O986="🐸 Frog",10,IF(O986="🍼 Mammal",10,0)))))))))))</f>
        <v>3</v>
      </c>
      <c r="G986" s="39" t="s">
        <v>53</v>
      </c>
      <c r="H986" s="39" t="s">
        <v>15</v>
      </c>
      <c r="I986" s="14" t="str">
        <f aca="false">IF(H986="IC",-0.3,"")</f>
        <v/>
      </c>
      <c r="J986" s="14" t="n">
        <f aca="false">IF(H986="IV",-0.2,"")</f>
        <v>-0.2</v>
      </c>
      <c r="K986" s="14" t="str">
        <f aca="false">IF(H986="IP",-0.1,"")</f>
        <v/>
      </c>
      <c r="L986" s="14" t="str">
        <f aca="false">IF(H986="IM",0.1,"")</f>
        <v/>
      </c>
      <c r="M986" s="14" t="str">
        <f aca="false">IF(H986="SC",0.2,"")</f>
        <v/>
      </c>
      <c r="N986" s="15" t="str">
        <f aca="false">IF(H986="???",0.2,"")</f>
        <v/>
      </c>
      <c r="O986" s="40" t="s">
        <v>27</v>
      </c>
      <c r="P986" s="17" t="str">
        <f aca="false">IF(SUM(Q986:AI986)&gt;0,"",IF(SUM(Q986:AI986)=0,IF(O986&gt;0,1,"")))</f>
        <v/>
      </c>
      <c r="Q986" s="16" t="str">
        <f aca="false">IF(O986="🐭 Mouse",2,"")</f>
        <v/>
      </c>
      <c r="R986" s="16" t="str">
        <f aca="false">IF(O986="🕊 Pigeon",7,"")</f>
        <v/>
      </c>
      <c r="S986" s="16" t="str">
        <f aca="false">IF(O986="🐇 Rabbit",6,"")</f>
        <v/>
      </c>
      <c r="T986" s="16" t="str">
        <f aca="false">IF(O986="🍼 Mammal",16,"")</f>
        <v/>
      </c>
      <c r="U986" s="16" t="str">
        <f aca="false">IF(O986="🐀 Rat",1,"")</f>
        <v/>
      </c>
      <c r="V986" s="16" t="n">
        <f aca="false">IF(O986="🐕 Dog",3,"")</f>
        <v>3</v>
      </c>
      <c r="W986" s="16" t="str">
        <f aca="false">IF(O986="🐹 Guinea Pig",8,"")</f>
        <v/>
      </c>
      <c r="X986" s="16" t="str">
        <f aca="false">IF(O986="🐔 Chicken",9,"")</f>
        <v/>
      </c>
      <c r="Y986" s="16" t="str">
        <f aca="false">IF(O986="🐵 Monkey",5,"")</f>
        <v/>
      </c>
      <c r="Z986" s="16" t="str">
        <f aca="false">IF(O986="🐸 Frog",10,"")</f>
        <v/>
      </c>
      <c r="AA986" s="16" t="str">
        <f aca="false">IF(O986="🐈 Cat",4,"")</f>
        <v/>
      </c>
      <c r="AB986" s="16" t="str">
        <f aca="false">IF(O986="Gecko",15,"")</f>
        <v/>
      </c>
      <c r="AC986" s="16" t="str">
        <f aca="false">IF(O986="Skink",14,"")</f>
        <v/>
      </c>
      <c r="AD986" s="16" t="str">
        <f aca="false">IF(O986="🐄 Cattle",17,"")</f>
        <v/>
      </c>
      <c r="AE986" s="16" t="str">
        <f aca="false">IF(O986="🐷 Pig",19,"")</f>
        <v/>
      </c>
      <c r="AF986" s="16" t="str">
        <f aca="false">IF(O986="Squirrel",11,"")</f>
        <v/>
      </c>
      <c r="AG986" s="16" t="str">
        <f aca="false">IF(O986="🐝 Honey Bee",20,"")</f>
        <v/>
      </c>
      <c r="AH986" s="16" t="str">
        <f aca="false">IF(O986="🦆 Duck",12,"")</f>
        <v/>
      </c>
      <c r="AI986" s="16" t="str">
        <f aca="false">IF(O986="🐦 Bird",13,"")</f>
        <v/>
      </c>
      <c r="AJ986" s="41" t="s">
        <v>66</v>
      </c>
      <c r="AK986" s="40" t="s">
        <v>991</v>
      </c>
      <c r="AL986" s="42" t="s">
        <v>50</v>
      </c>
      <c r="AM986" s="40" t="s">
        <v>51</v>
      </c>
      <c r="AN986" s="40"/>
    </row>
    <row r="987" customFormat="false" ht="30" hidden="false" customHeight="true" outlineLevel="0" collapsed="false">
      <c r="A987" s="38" t="s">
        <v>980</v>
      </c>
      <c r="B987" s="38" t="n">
        <v>99</v>
      </c>
      <c r="C987" s="32" t="n">
        <f aca="false">B987+IF(H987="IV",-0.2,IF(H987="IP",-0.1,IF(H987="IM",0.1,IF(H987="SC",0.2,IF(H987="IC (cerebral)",-0.3,0)))))</f>
        <v>99</v>
      </c>
      <c r="D987" s="33" t="n">
        <f aca="false">VALUE(MID(AJ987,1,FIND(" ",AJ987)))</f>
        <v>0.7</v>
      </c>
      <c r="E987" s="34" t="n">
        <f aca="false">IF(G987="LD50 (median)",1,IF(G987="LDLo (lowest)",0,IF(G987="LD",-1,"")))</f>
        <v>0</v>
      </c>
      <c r="F987" s="34" t="n">
        <f aca="false">IF(O987="🐀 Rat",1,IF(O987="🐭 Mouse",2,IF(O987="🐕 Dog",3,IF(O987="🐵 Monkey",5,IF(O987="🐈 Cat",4,IF(O987="🐇 Rabbit",6,IF(O987="🕊 Pigeon",7,IF(O987="🐹 Guinea Pig",8,IF(O987="🐔 Chicken",9,IF(O987="🐸 Frog",10,IF(O987="🍼 Mammal",10,0)))))))))))</f>
        <v>10</v>
      </c>
      <c r="G987" s="39" t="s">
        <v>53</v>
      </c>
      <c r="H987" s="39" t="s">
        <v>93</v>
      </c>
      <c r="I987" s="14" t="str">
        <f aca="false">IF(H987="IC",-0.3,"")</f>
        <v/>
      </c>
      <c r="J987" s="14" t="str">
        <f aca="false">IF(H987="IV",-0.2,"")</f>
        <v/>
      </c>
      <c r="K987" s="14" t="str">
        <f aca="false">IF(H987="IP",-0.1,"")</f>
        <v/>
      </c>
      <c r="L987" s="14" t="str">
        <f aca="false">IF(H987="IM",0.1,"")</f>
        <v/>
      </c>
      <c r="M987" s="14" t="str">
        <f aca="false">IF(H987="SC",0.2,"")</f>
        <v/>
      </c>
      <c r="N987" s="15" t="n">
        <f aca="false">IF(H987="???",0.2,"")</f>
        <v>0.2</v>
      </c>
      <c r="O987" s="40" t="s">
        <v>25</v>
      </c>
      <c r="P987" s="17" t="str">
        <f aca="false">IF(SUM(Q987:AI987)&gt;0,"",IF(SUM(Q987:AI987)=0,IF(O987&gt;0,1,"")))</f>
        <v/>
      </c>
      <c r="Q987" s="16" t="str">
        <f aca="false">IF(O987="🐭 Mouse",2,"")</f>
        <v/>
      </c>
      <c r="R987" s="16" t="str">
        <f aca="false">IF(O987="🕊 Pigeon",7,"")</f>
        <v/>
      </c>
      <c r="S987" s="16" t="str">
        <f aca="false">IF(O987="🐇 Rabbit",6,"")</f>
        <v/>
      </c>
      <c r="T987" s="16" t="n">
        <f aca="false">IF(O987="🍼 Mammal",16,"")</f>
        <v>16</v>
      </c>
      <c r="U987" s="16" t="str">
        <f aca="false">IF(O987="🐀 Rat",1,"")</f>
        <v/>
      </c>
      <c r="V987" s="16" t="str">
        <f aca="false">IF(O987="🐕 Dog",3,"")</f>
        <v/>
      </c>
      <c r="W987" s="16" t="str">
        <f aca="false">IF(O987="🐹 Guinea Pig",8,"")</f>
        <v/>
      </c>
      <c r="X987" s="16" t="str">
        <f aca="false">IF(O987="🐔 Chicken",9,"")</f>
        <v/>
      </c>
      <c r="Y987" s="16" t="str">
        <f aca="false">IF(O987="🐵 Monkey",5,"")</f>
        <v/>
      </c>
      <c r="Z987" s="16" t="str">
        <f aca="false">IF(O987="🐸 Frog",10,"")</f>
        <v/>
      </c>
      <c r="AA987" s="16" t="str">
        <f aca="false">IF(O987="🐈 Cat",4,"")</f>
        <v/>
      </c>
      <c r="AB987" s="16" t="str">
        <f aca="false">IF(O987="Gecko",15,"")</f>
        <v/>
      </c>
      <c r="AC987" s="16" t="str">
        <f aca="false">IF(O987="Skink",14,"")</f>
        <v/>
      </c>
      <c r="AD987" s="16" t="str">
        <f aca="false">IF(O987="🐄 Cattle",17,"")</f>
        <v/>
      </c>
      <c r="AE987" s="16" t="str">
        <f aca="false">IF(O987="🐷 Pig",19,"")</f>
        <v/>
      </c>
      <c r="AF987" s="16" t="str">
        <f aca="false">IF(O987="Squirrel",11,"")</f>
        <v/>
      </c>
      <c r="AG987" s="16" t="str">
        <f aca="false">IF(O987="🐝 Honey Bee",20,"")</f>
        <v/>
      </c>
      <c r="AH987" s="16" t="str">
        <f aca="false">IF(O987="🦆 Duck",12,"")</f>
        <v/>
      </c>
      <c r="AI987" s="16" t="str">
        <f aca="false">IF(O987="🐦 Bird",13,"")</f>
        <v/>
      </c>
      <c r="AJ987" s="41" t="s">
        <v>177</v>
      </c>
      <c r="AK987" s="40" t="s">
        <v>178</v>
      </c>
      <c r="AL987" s="42" t="s">
        <v>50</v>
      </c>
      <c r="AM987" s="40" t="s">
        <v>51</v>
      </c>
      <c r="AN987" s="40"/>
    </row>
    <row r="988" customFormat="false" ht="45" hidden="false" customHeight="true" outlineLevel="0" collapsed="false">
      <c r="A988" s="38" t="s">
        <v>980</v>
      </c>
      <c r="B988" s="38" t="n">
        <v>99</v>
      </c>
      <c r="C988" s="32" t="n">
        <f aca="false">B988+IF(H988="IV",-0.2,IF(H988="IP",-0.1,IF(H988="IM",0.1,IF(H988="SC",0.2,IF(H988="IC (cerebral)",-0.3,0)))))</f>
        <v>98.8</v>
      </c>
      <c r="D988" s="33" t="n">
        <f aca="false">VALUE(MID(AJ988,1,FIND(" ",AJ988)))</f>
        <v>1.644</v>
      </c>
      <c r="E988" s="34" t="n">
        <f aca="false">IF(G988="LD50 (median)",1,IF(G988="LDLo (lowest)",0,IF(G988="LD",-1,"")))</f>
        <v>1</v>
      </c>
      <c r="F988" s="34" t="n">
        <f aca="false">IF(O988="🐀 Rat",1,IF(O988="🐭 Mouse",2,IF(O988="🐕 Dog",3,IF(O988="🐵 Monkey",5,IF(O988="🐈 Cat",4,IF(O988="🐇 Rabbit",6,IF(O988="🕊 Pigeon",7,IF(O988="🐹 Guinea Pig",8,IF(O988="🐔 Chicken",9,IF(O988="🐸 Frog",10,IF(O988="🍼 Mammal",10,0)))))))))))</f>
        <v>2</v>
      </c>
      <c r="G988" s="39" t="s">
        <v>47</v>
      </c>
      <c r="H988" s="39" t="s">
        <v>15</v>
      </c>
      <c r="I988" s="14" t="str">
        <f aca="false">IF(H988="IC",-0.3,"")</f>
        <v/>
      </c>
      <c r="J988" s="14" t="n">
        <f aca="false">IF(H988="IV",-0.2,"")</f>
        <v>-0.2</v>
      </c>
      <c r="K988" s="14" t="str">
        <f aca="false">IF(H988="IP",-0.1,"")</f>
        <v/>
      </c>
      <c r="L988" s="14" t="str">
        <f aca="false">IF(H988="IM",0.1,"")</f>
        <v/>
      </c>
      <c r="M988" s="14" t="str">
        <f aca="false">IF(H988="SC",0.2,"")</f>
        <v/>
      </c>
      <c r="N988" s="15" t="str">
        <f aca="false">IF(H988="???",0.2,"")</f>
        <v/>
      </c>
      <c r="O988" s="40" t="s">
        <v>22</v>
      </c>
      <c r="P988" s="17" t="str">
        <f aca="false">IF(SUM(Q988:AI988)&gt;0,"",IF(SUM(Q988:AI988)=0,IF(O988&gt;0,1,"")))</f>
        <v/>
      </c>
      <c r="Q988" s="16" t="n">
        <f aca="false">IF(O988="🐭 Mouse",2,"")</f>
        <v>2</v>
      </c>
      <c r="R988" s="16" t="str">
        <f aca="false">IF(O988="🕊 Pigeon",7,"")</f>
        <v/>
      </c>
      <c r="S988" s="16" t="str">
        <f aca="false">IF(O988="🐇 Rabbit",6,"")</f>
        <v/>
      </c>
      <c r="T988" s="16" t="str">
        <f aca="false">IF(O988="🍼 Mammal",16,"")</f>
        <v/>
      </c>
      <c r="U988" s="16" t="str">
        <f aca="false">IF(O988="🐀 Rat",1,"")</f>
        <v/>
      </c>
      <c r="V988" s="16" t="str">
        <f aca="false">IF(O988="🐕 Dog",3,"")</f>
        <v/>
      </c>
      <c r="W988" s="16" t="str">
        <f aca="false">IF(O988="🐹 Guinea Pig",8,"")</f>
        <v/>
      </c>
      <c r="X988" s="16" t="str">
        <f aca="false">IF(O988="🐔 Chicken",9,"")</f>
        <v/>
      </c>
      <c r="Y988" s="16" t="str">
        <f aca="false">IF(O988="🐵 Monkey",5,"")</f>
        <v/>
      </c>
      <c r="Z988" s="16" t="str">
        <f aca="false">IF(O988="🐸 Frog",10,"")</f>
        <v/>
      </c>
      <c r="AA988" s="16" t="str">
        <f aca="false">IF(O988="🐈 Cat",4,"")</f>
        <v/>
      </c>
      <c r="AB988" s="16" t="str">
        <f aca="false">IF(O988="Gecko",15,"")</f>
        <v/>
      </c>
      <c r="AC988" s="16" t="str">
        <f aca="false">IF(O988="Skink",14,"")</f>
        <v/>
      </c>
      <c r="AD988" s="16" t="str">
        <f aca="false">IF(O988="🐄 Cattle",17,"")</f>
        <v/>
      </c>
      <c r="AE988" s="16" t="str">
        <f aca="false">IF(O988="🐷 Pig",19,"")</f>
        <v/>
      </c>
      <c r="AF988" s="16" t="str">
        <f aca="false">IF(O988="Squirrel",11,"")</f>
        <v/>
      </c>
      <c r="AG988" s="16" t="str">
        <f aca="false">IF(O988="🐝 Honey Bee",20,"")</f>
        <v/>
      </c>
      <c r="AH988" s="16" t="str">
        <f aca="false">IF(O988="🦆 Duck",12,"")</f>
        <v/>
      </c>
      <c r="AI988" s="16" t="str">
        <f aca="false">IF(O988="🐦 Bird",13,"")</f>
        <v/>
      </c>
      <c r="AJ988" s="41" t="s">
        <v>992</v>
      </c>
      <c r="AK988" s="40" t="s">
        <v>168</v>
      </c>
      <c r="AL988" s="42" t="s">
        <v>50</v>
      </c>
      <c r="AM988" s="40" t="s">
        <v>51</v>
      </c>
      <c r="AN988" s="40"/>
    </row>
    <row r="989" customFormat="false" ht="45" hidden="false" customHeight="true" outlineLevel="0" collapsed="false">
      <c r="A989" s="38" t="s">
        <v>980</v>
      </c>
      <c r="B989" s="38" t="n">
        <v>99</v>
      </c>
      <c r="C989" s="32" t="n">
        <f aca="false">B989+IF(H989="IV",-0.2,IF(H989="IP",-0.1,IF(H989="IM",0.1,IF(H989="SC",0.2,IF(H989="IC (cerebral)",-0.3,0)))))</f>
        <v>99.2</v>
      </c>
      <c r="D989" s="33" t="n">
        <f aca="false">VALUE(MID(AJ989,1,FIND(" ",AJ989)))</f>
        <v>2.25</v>
      </c>
      <c r="E989" s="34" t="n">
        <f aca="false">IF(G989="LD50 (median)",1,IF(G989="LDLo (lowest)",0,IF(G989="LD",-1,"")))</f>
        <v>1</v>
      </c>
      <c r="F989" s="34" t="n">
        <f aca="false">IF(O989="🐀 Rat",1,IF(O989="🐭 Mouse",2,IF(O989="🐕 Dog",3,IF(O989="🐵 Monkey",5,IF(O989="🐈 Cat",4,IF(O989="🐇 Rabbit",6,IF(O989="🕊 Pigeon",7,IF(O989="🐹 Guinea Pig",8,IF(O989="🐔 Chicken",9,IF(O989="🐸 Frog",10,IF(O989="🍼 Mammal",10,0)))))))))))</f>
        <v>2</v>
      </c>
      <c r="G989" s="39" t="s">
        <v>47</v>
      </c>
      <c r="H989" s="39" t="s">
        <v>18</v>
      </c>
      <c r="I989" s="14" t="str">
        <f aca="false">IF(H989="IC",-0.3,"")</f>
        <v/>
      </c>
      <c r="J989" s="14" t="str">
        <f aca="false">IF(H989="IV",-0.2,"")</f>
        <v/>
      </c>
      <c r="K989" s="14" t="str">
        <f aca="false">IF(H989="IP",-0.1,"")</f>
        <v/>
      </c>
      <c r="L989" s="14" t="str">
        <f aca="false">IF(H989="IM",0.1,"")</f>
        <v/>
      </c>
      <c r="M989" s="14" t="n">
        <f aca="false">IF(H989="SC",0.2,"")</f>
        <v>0.2</v>
      </c>
      <c r="N989" s="15" t="str">
        <f aca="false">IF(H989="???",0.2,"")</f>
        <v/>
      </c>
      <c r="O989" s="40" t="s">
        <v>22</v>
      </c>
      <c r="P989" s="17" t="str">
        <f aca="false">IF(SUM(Q989:AI989)&gt;0,"",IF(SUM(Q989:AI989)=0,IF(O989&gt;0,1,"")))</f>
        <v/>
      </c>
      <c r="Q989" s="16" t="n">
        <f aca="false">IF(O989="🐭 Mouse",2,"")</f>
        <v>2</v>
      </c>
      <c r="R989" s="16" t="str">
        <f aca="false">IF(O989="🕊 Pigeon",7,"")</f>
        <v/>
      </c>
      <c r="S989" s="16" t="str">
        <f aca="false">IF(O989="🐇 Rabbit",6,"")</f>
        <v/>
      </c>
      <c r="T989" s="16" t="str">
        <f aca="false">IF(O989="🍼 Mammal",16,"")</f>
        <v/>
      </c>
      <c r="U989" s="16" t="str">
        <f aca="false">IF(O989="🐀 Rat",1,"")</f>
        <v/>
      </c>
      <c r="V989" s="16" t="str">
        <f aca="false">IF(O989="🐕 Dog",3,"")</f>
        <v/>
      </c>
      <c r="W989" s="16" t="str">
        <f aca="false">IF(O989="🐹 Guinea Pig",8,"")</f>
        <v/>
      </c>
      <c r="X989" s="16" t="str">
        <f aca="false">IF(O989="🐔 Chicken",9,"")</f>
        <v/>
      </c>
      <c r="Y989" s="16" t="str">
        <f aca="false">IF(O989="🐵 Monkey",5,"")</f>
        <v/>
      </c>
      <c r="Z989" s="16" t="str">
        <f aca="false">IF(O989="🐸 Frog",10,"")</f>
        <v/>
      </c>
      <c r="AA989" s="16" t="str">
        <f aca="false">IF(O989="🐈 Cat",4,"")</f>
        <v/>
      </c>
      <c r="AB989" s="16" t="str">
        <f aca="false">IF(O989="Gecko",15,"")</f>
        <v/>
      </c>
      <c r="AC989" s="16" t="str">
        <f aca="false">IF(O989="Skink",14,"")</f>
        <v/>
      </c>
      <c r="AD989" s="16" t="str">
        <f aca="false">IF(O989="🐄 Cattle",17,"")</f>
        <v/>
      </c>
      <c r="AE989" s="16" t="str">
        <f aca="false">IF(O989="🐷 Pig",19,"")</f>
        <v/>
      </c>
      <c r="AF989" s="16" t="str">
        <f aca="false">IF(O989="Squirrel",11,"")</f>
        <v/>
      </c>
      <c r="AG989" s="16" t="str">
        <f aca="false">IF(O989="🐝 Honey Bee",20,"")</f>
        <v/>
      </c>
      <c r="AH989" s="16" t="str">
        <f aca="false">IF(O989="🦆 Duck",12,"")</f>
        <v/>
      </c>
      <c r="AI989" s="16" t="str">
        <f aca="false">IF(O989="🐦 Bird",13,"")</f>
        <v/>
      </c>
      <c r="AJ989" s="41" t="s">
        <v>881</v>
      </c>
      <c r="AK989" s="40" t="s">
        <v>990</v>
      </c>
      <c r="AL989" s="42" t="s">
        <v>50</v>
      </c>
      <c r="AM989" s="40" t="s">
        <v>51</v>
      </c>
      <c r="AN989" s="40"/>
    </row>
    <row r="990" customFormat="false" ht="30" hidden="false" customHeight="true" outlineLevel="0" collapsed="false">
      <c r="A990" s="38" t="s">
        <v>980</v>
      </c>
      <c r="B990" s="38" t="n">
        <v>99</v>
      </c>
      <c r="C990" s="32" t="n">
        <f aca="false">B990+IF(H990="IV",-0.2,IF(H990="IP",-0.1,IF(H990="IM",0.1,IF(H990="SC",0.2,IF(H990="IC (cerebral)",-0.3,0)))))</f>
        <v>98.8</v>
      </c>
      <c r="D990" s="33" t="n">
        <f aca="false">VALUE(MID(AJ990,1,FIND(" ",AJ990)))</f>
        <v>2.63</v>
      </c>
      <c r="E990" s="34" t="n">
        <f aca="false">IF(G990="LD50 (median)",1,IF(G990="LDLo (lowest)",0,IF(G990="LD",-1,"")))</f>
        <v>1</v>
      </c>
      <c r="F990" s="34" t="n">
        <f aca="false">IF(O990="🐀 Rat",1,IF(O990="🐭 Mouse",2,IF(O990="🐕 Dog",3,IF(O990="🐵 Monkey",5,IF(O990="🐈 Cat",4,IF(O990="🐇 Rabbit",6,IF(O990="🕊 Pigeon",7,IF(O990="🐹 Guinea Pig",8,IF(O990="🐔 Chicken",9,IF(O990="🐸 Frog",10,IF(O990="🍼 Mammal",10,0)))))))))))</f>
        <v>10</v>
      </c>
      <c r="G990" s="39" t="s">
        <v>47</v>
      </c>
      <c r="H990" s="39" t="s">
        <v>15</v>
      </c>
      <c r="I990" s="14" t="str">
        <f aca="false">IF(H990="IC",-0.3,"")</f>
        <v/>
      </c>
      <c r="J990" s="14" t="n">
        <f aca="false">IF(H990="IV",-0.2,"")</f>
        <v>-0.2</v>
      </c>
      <c r="K990" s="14" t="str">
        <f aca="false">IF(H990="IP",-0.1,"")</f>
        <v/>
      </c>
      <c r="L990" s="14" t="str">
        <f aca="false">IF(H990="IM",0.1,"")</f>
        <v/>
      </c>
      <c r="M990" s="14" t="str">
        <f aca="false">IF(H990="SC",0.2,"")</f>
        <v/>
      </c>
      <c r="N990" s="15" t="str">
        <f aca="false">IF(H990="???",0.2,"")</f>
        <v/>
      </c>
      <c r="O990" s="40" t="s">
        <v>25</v>
      </c>
      <c r="P990" s="17" t="str">
        <f aca="false">IF(SUM(Q990:AI990)&gt;0,"",IF(SUM(Q990:AI990)=0,IF(O990&gt;0,1,"")))</f>
        <v/>
      </c>
      <c r="Q990" s="16" t="str">
        <f aca="false">IF(O990="🐭 Mouse",2,"")</f>
        <v/>
      </c>
      <c r="R990" s="16" t="str">
        <f aca="false">IF(O990="🕊 Pigeon",7,"")</f>
        <v/>
      </c>
      <c r="S990" s="16" t="str">
        <f aca="false">IF(O990="🐇 Rabbit",6,"")</f>
        <v/>
      </c>
      <c r="T990" s="16" t="n">
        <f aca="false">IF(O990="🍼 Mammal",16,"")</f>
        <v>16</v>
      </c>
      <c r="U990" s="16" t="str">
        <f aca="false">IF(O990="🐀 Rat",1,"")</f>
        <v/>
      </c>
      <c r="V990" s="16" t="str">
        <f aca="false">IF(O990="🐕 Dog",3,"")</f>
        <v/>
      </c>
      <c r="W990" s="16" t="str">
        <f aca="false">IF(O990="🐹 Guinea Pig",8,"")</f>
        <v/>
      </c>
      <c r="X990" s="16" t="str">
        <f aca="false">IF(O990="🐔 Chicken",9,"")</f>
        <v/>
      </c>
      <c r="Y990" s="16" t="str">
        <f aca="false">IF(O990="🐵 Monkey",5,"")</f>
        <v/>
      </c>
      <c r="Z990" s="16" t="str">
        <f aca="false">IF(O990="🐸 Frog",10,"")</f>
        <v/>
      </c>
      <c r="AA990" s="16" t="str">
        <f aca="false">IF(O990="🐈 Cat",4,"")</f>
        <v/>
      </c>
      <c r="AB990" s="16" t="str">
        <f aca="false">IF(O990="Gecko",15,"")</f>
        <v/>
      </c>
      <c r="AC990" s="16" t="str">
        <f aca="false">IF(O990="Skink",14,"")</f>
        <v/>
      </c>
      <c r="AD990" s="16" t="str">
        <f aca="false">IF(O990="🐄 Cattle",17,"")</f>
        <v/>
      </c>
      <c r="AE990" s="16" t="str">
        <f aca="false">IF(O990="🐷 Pig",19,"")</f>
        <v/>
      </c>
      <c r="AF990" s="16" t="str">
        <f aca="false">IF(O990="Squirrel",11,"")</f>
        <v/>
      </c>
      <c r="AG990" s="16" t="str">
        <f aca="false">IF(O990="🐝 Honey Bee",20,"")</f>
        <v/>
      </c>
      <c r="AH990" s="16" t="str">
        <f aca="false">IF(O990="🦆 Duck",12,"")</f>
        <v/>
      </c>
      <c r="AI990" s="16" t="str">
        <f aca="false">IF(O990="🐦 Bird",13,"")</f>
        <v/>
      </c>
      <c r="AJ990" s="41" t="s">
        <v>993</v>
      </c>
      <c r="AK990" s="40" t="s">
        <v>79</v>
      </c>
      <c r="AL990" s="42" t="s">
        <v>50</v>
      </c>
      <c r="AM990" s="40" t="s">
        <v>51</v>
      </c>
      <c r="AN990" s="40"/>
    </row>
    <row r="991" customFormat="false" ht="45" hidden="false" customHeight="true" outlineLevel="0" collapsed="false">
      <c r="A991" s="38" t="s">
        <v>980</v>
      </c>
      <c r="B991" s="38" t="n">
        <v>99</v>
      </c>
      <c r="C991" s="32" t="n">
        <f aca="false">B991+IF(H991="IV",-0.2,IF(H991="IP",-0.1,IF(H991="IM",0.1,IF(H991="SC",0.2,IF(H991="IC (cerebral)",-0.3,0)))))</f>
        <v>98.8</v>
      </c>
      <c r="D991" s="33" t="n">
        <f aca="false">VALUE(MID(AJ991,1,FIND(" ",AJ991)))</f>
        <v>2.63</v>
      </c>
      <c r="E991" s="34" t="n">
        <f aca="false">IF(G991="LD50 (median)",1,IF(G991="LDLo (lowest)",0,IF(G991="LD",-1,"")))</f>
        <v>1</v>
      </c>
      <c r="F991" s="34" t="n">
        <f aca="false">IF(O991="🐀 Rat",1,IF(O991="🐭 Mouse",2,IF(O991="🐕 Dog",3,IF(O991="🐵 Monkey",5,IF(O991="🐈 Cat",4,IF(O991="🐇 Rabbit",6,IF(O991="🕊 Pigeon",7,IF(O991="🐹 Guinea Pig",8,IF(O991="🐔 Chicken",9,IF(O991="🐸 Frog",10,IF(O991="🍼 Mammal",10,0)))))))))))</f>
        <v>2</v>
      </c>
      <c r="G991" s="39" t="s">
        <v>47</v>
      </c>
      <c r="H991" s="39" t="s">
        <v>15</v>
      </c>
      <c r="I991" s="14" t="str">
        <f aca="false">IF(H991="IC",-0.3,"")</f>
        <v/>
      </c>
      <c r="J991" s="14" t="n">
        <f aca="false">IF(H991="IV",-0.2,"")</f>
        <v>-0.2</v>
      </c>
      <c r="K991" s="14" t="str">
        <f aca="false">IF(H991="IP",-0.1,"")</f>
        <v/>
      </c>
      <c r="L991" s="14" t="str">
        <f aca="false">IF(H991="IM",0.1,"")</f>
        <v/>
      </c>
      <c r="M991" s="14" t="str">
        <f aca="false">IF(H991="SC",0.2,"")</f>
        <v/>
      </c>
      <c r="N991" s="15" t="str">
        <f aca="false">IF(H991="???",0.2,"")</f>
        <v/>
      </c>
      <c r="O991" s="40" t="s">
        <v>22</v>
      </c>
      <c r="P991" s="17" t="str">
        <f aca="false">IF(SUM(Q991:AI991)&gt;0,"",IF(SUM(Q991:AI991)=0,IF(O991&gt;0,1,"")))</f>
        <v/>
      </c>
      <c r="Q991" s="16" t="n">
        <f aca="false">IF(O991="🐭 Mouse",2,"")</f>
        <v>2</v>
      </c>
      <c r="R991" s="16" t="str">
        <f aca="false">IF(O991="🕊 Pigeon",7,"")</f>
        <v/>
      </c>
      <c r="S991" s="16" t="str">
        <f aca="false">IF(O991="🐇 Rabbit",6,"")</f>
        <v/>
      </c>
      <c r="T991" s="16" t="str">
        <f aca="false">IF(O991="🍼 Mammal",16,"")</f>
        <v/>
      </c>
      <c r="U991" s="16" t="str">
        <f aca="false">IF(O991="🐀 Rat",1,"")</f>
        <v/>
      </c>
      <c r="V991" s="16" t="str">
        <f aca="false">IF(O991="🐕 Dog",3,"")</f>
        <v/>
      </c>
      <c r="W991" s="16" t="str">
        <f aca="false">IF(O991="🐹 Guinea Pig",8,"")</f>
        <v/>
      </c>
      <c r="X991" s="16" t="str">
        <f aca="false">IF(O991="🐔 Chicken",9,"")</f>
        <v/>
      </c>
      <c r="Y991" s="16" t="str">
        <f aca="false">IF(O991="🐵 Monkey",5,"")</f>
        <v/>
      </c>
      <c r="Z991" s="16" t="str">
        <f aca="false">IF(O991="🐸 Frog",10,"")</f>
        <v/>
      </c>
      <c r="AA991" s="16" t="str">
        <f aca="false">IF(O991="🐈 Cat",4,"")</f>
        <v/>
      </c>
      <c r="AB991" s="16" t="str">
        <f aca="false">IF(O991="Gecko",15,"")</f>
        <v/>
      </c>
      <c r="AC991" s="16" t="str">
        <f aca="false">IF(O991="Skink",14,"")</f>
        <v/>
      </c>
      <c r="AD991" s="16" t="str">
        <f aca="false">IF(O991="🐄 Cattle",17,"")</f>
        <v/>
      </c>
      <c r="AE991" s="16" t="str">
        <f aca="false">IF(O991="🐷 Pig",19,"")</f>
        <v/>
      </c>
      <c r="AF991" s="16" t="str">
        <f aca="false">IF(O991="Squirrel",11,"")</f>
        <v/>
      </c>
      <c r="AG991" s="16" t="str">
        <f aca="false">IF(O991="🐝 Honey Bee",20,"")</f>
        <v/>
      </c>
      <c r="AH991" s="16" t="str">
        <f aca="false">IF(O991="🦆 Duck",12,"")</f>
        <v/>
      </c>
      <c r="AI991" s="16" t="str">
        <f aca="false">IF(O991="🐦 Bird",13,"")</f>
        <v/>
      </c>
      <c r="AJ991" s="41" t="s">
        <v>993</v>
      </c>
      <c r="AK991" s="40" t="s">
        <v>539</v>
      </c>
      <c r="AL991" s="42" t="s">
        <v>50</v>
      </c>
      <c r="AM991" s="40" t="s">
        <v>51</v>
      </c>
      <c r="AN991" s="40"/>
    </row>
    <row r="992" customFormat="false" ht="30" hidden="false" customHeight="true" outlineLevel="0" collapsed="false">
      <c r="A992" s="38" t="s">
        <v>980</v>
      </c>
      <c r="B992" s="38" t="n">
        <v>99</v>
      </c>
      <c r="C992" s="32" t="n">
        <f aca="false">B992+IF(H992="IV",-0.2,IF(H992="IP",-0.1,IF(H992="IM",0.1,IF(H992="SC",0.2,IF(H992="IC (cerebral)",-0.3,0)))))</f>
        <v>98.9</v>
      </c>
      <c r="D992" s="33" t="n">
        <f aca="false">VALUE(MID(AJ992,1,FIND(" ",AJ992)))</f>
        <v>2.844</v>
      </c>
      <c r="E992" s="34" t="n">
        <f aca="false">IF(G992="LD50 (median)",1,IF(G992="LDLo (lowest)",0,IF(G992="LD",-1,"")))</f>
        <v>1</v>
      </c>
      <c r="F992" s="34" t="n">
        <f aca="false">IF(O992="🐀 Rat",1,IF(O992="🐭 Mouse",2,IF(O992="🐕 Dog",3,IF(O992="🐵 Monkey",5,IF(O992="🐈 Cat",4,IF(O992="🐇 Rabbit",6,IF(O992="🕊 Pigeon",7,IF(O992="🐹 Guinea Pig",8,IF(O992="🐔 Chicken",9,IF(O992="🐸 Frog",10,IF(O992="🍼 Mammal",10,0)))))))))))</f>
        <v>2</v>
      </c>
      <c r="G992" s="39" t="s">
        <v>47</v>
      </c>
      <c r="H992" s="39" t="s">
        <v>16</v>
      </c>
      <c r="I992" s="14" t="str">
        <f aca="false">IF(H992="IC",-0.3,"")</f>
        <v/>
      </c>
      <c r="J992" s="14" t="str">
        <f aca="false">IF(H992="IV",-0.2,"")</f>
        <v/>
      </c>
      <c r="K992" s="14" t="n">
        <f aca="false">IF(H992="IP",-0.1,"")</f>
        <v>-0.1</v>
      </c>
      <c r="L992" s="14" t="str">
        <f aca="false">IF(H992="IM",0.1,"")</f>
        <v/>
      </c>
      <c r="M992" s="14" t="str">
        <f aca="false">IF(H992="SC",0.2,"")</f>
        <v/>
      </c>
      <c r="N992" s="15" t="str">
        <f aca="false">IF(H992="???",0.2,"")</f>
        <v/>
      </c>
      <c r="O992" s="40" t="s">
        <v>22</v>
      </c>
      <c r="P992" s="17" t="str">
        <f aca="false">IF(SUM(Q992:AI992)&gt;0,"",IF(SUM(Q992:AI992)=0,IF(O992&gt;0,1,"")))</f>
        <v/>
      </c>
      <c r="Q992" s="16" t="n">
        <f aca="false">IF(O992="🐭 Mouse",2,"")</f>
        <v>2</v>
      </c>
      <c r="R992" s="16" t="str">
        <f aca="false">IF(O992="🕊 Pigeon",7,"")</f>
        <v/>
      </c>
      <c r="S992" s="16" t="str">
        <f aca="false">IF(O992="🐇 Rabbit",6,"")</f>
        <v/>
      </c>
      <c r="T992" s="16" t="str">
        <f aca="false">IF(O992="🍼 Mammal",16,"")</f>
        <v/>
      </c>
      <c r="U992" s="16" t="str">
        <f aca="false">IF(O992="🐀 Rat",1,"")</f>
        <v/>
      </c>
      <c r="V992" s="16" t="str">
        <f aca="false">IF(O992="🐕 Dog",3,"")</f>
        <v/>
      </c>
      <c r="W992" s="16" t="str">
        <f aca="false">IF(O992="🐹 Guinea Pig",8,"")</f>
        <v/>
      </c>
      <c r="X992" s="16" t="str">
        <f aca="false">IF(O992="🐔 Chicken",9,"")</f>
        <v/>
      </c>
      <c r="Y992" s="16" t="str">
        <f aca="false">IF(O992="🐵 Monkey",5,"")</f>
        <v/>
      </c>
      <c r="Z992" s="16" t="str">
        <f aca="false">IF(O992="🐸 Frog",10,"")</f>
        <v/>
      </c>
      <c r="AA992" s="16" t="str">
        <f aca="false">IF(O992="🐈 Cat",4,"")</f>
        <v/>
      </c>
      <c r="AB992" s="16" t="str">
        <f aca="false">IF(O992="Gecko",15,"")</f>
        <v/>
      </c>
      <c r="AC992" s="16" t="str">
        <f aca="false">IF(O992="Skink",14,"")</f>
        <v/>
      </c>
      <c r="AD992" s="16" t="str">
        <f aca="false">IF(O992="🐄 Cattle",17,"")</f>
        <v/>
      </c>
      <c r="AE992" s="16" t="str">
        <f aca="false">IF(O992="🐷 Pig",19,"")</f>
        <v/>
      </c>
      <c r="AF992" s="16" t="str">
        <f aca="false">IF(O992="Squirrel",11,"")</f>
        <v/>
      </c>
      <c r="AG992" s="16" t="str">
        <f aca="false">IF(O992="🐝 Honey Bee",20,"")</f>
        <v/>
      </c>
      <c r="AH992" s="16" t="str">
        <f aca="false">IF(O992="🦆 Duck",12,"")</f>
        <v/>
      </c>
      <c r="AI992" s="16" t="str">
        <f aca="false">IF(O992="🐦 Bird",13,"")</f>
        <v/>
      </c>
      <c r="AJ992" s="41" t="s">
        <v>916</v>
      </c>
      <c r="AK992" s="40" t="s">
        <v>168</v>
      </c>
      <c r="AL992" s="42" t="s">
        <v>50</v>
      </c>
      <c r="AM992" s="40" t="s">
        <v>51</v>
      </c>
      <c r="AN992" s="40"/>
    </row>
    <row r="993" customFormat="false" ht="45" hidden="false" customHeight="true" outlineLevel="0" collapsed="false">
      <c r="A993" s="38" t="s">
        <v>980</v>
      </c>
      <c r="B993" s="38" t="n">
        <v>99</v>
      </c>
      <c r="C993" s="32" t="n">
        <f aca="false">B993+IF(H993="IV",-0.2,IF(H993="IP",-0.1,IF(H993="IM",0.1,IF(H993="SC",0.2,IF(H993="IC (cerebral)",-0.3,0)))))</f>
        <v>98.9</v>
      </c>
      <c r="D993" s="33" t="n">
        <f aca="false">VALUE(MID(AJ993,1,FIND(" ",AJ993)))</f>
        <v>2.91</v>
      </c>
      <c r="E993" s="34" t="n">
        <f aca="false">IF(G993="LD50 (median)",1,IF(G993="LDLo (lowest)",0,IF(G993="LD",-1,"")))</f>
        <v>1</v>
      </c>
      <c r="F993" s="34" t="n">
        <f aca="false">IF(O993="🐀 Rat",1,IF(O993="🐭 Mouse",2,IF(O993="🐕 Dog",3,IF(O993="🐵 Monkey",5,IF(O993="🐈 Cat",4,IF(O993="🐇 Rabbit",6,IF(O993="🕊 Pigeon",7,IF(O993="🐹 Guinea Pig",8,IF(O993="🐔 Chicken",9,IF(O993="🐸 Frog",10,IF(O993="🍼 Mammal",10,0)))))))))))</f>
        <v>10</v>
      </c>
      <c r="G993" s="39" t="s">
        <v>47</v>
      </c>
      <c r="H993" s="39" t="s">
        <v>16</v>
      </c>
      <c r="I993" s="14" t="str">
        <f aca="false">IF(H993="IC",-0.3,"")</f>
        <v/>
      </c>
      <c r="J993" s="14" t="str">
        <f aca="false">IF(H993="IV",-0.2,"")</f>
        <v/>
      </c>
      <c r="K993" s="14" t="n">
        <f aca="false">IF(H993="IP",-0.1,"")</f>
        <v>-0.1</v>
      </c>
      <c r="L993" s="14" t="str">
        <f aca="false">IF(H993="IM",0.1,"")</f>
        <v/>
      </c>
      <c r="M993" s="14" t="str">
        <f aca="false">IF(H993="SC",0.2,"")</f>
        <v/>
      </c>
      <c r="N993" s="15" t="str">
        <f aca="false">IF(H993="???",0.2,"")</f>
        <v/>
      </c>
      <c r="O993" s="40" t="s">
        <v>25</v>
      </c>
      <c r="P993" s="17" t="str">
        <f aca="false">IF(SUM(Q993:AI993)&gt;0,"",IF(SUM(Q993:AI993)=0,IF(O993&gt;0,1,"")))</f>
        <v/>
      </c>
      <c r="Q993" s="16" t="str">
        <f aca="false">IF(O993="🐭 Mouse",2,"")</f>
        <v/>
      </c>
      <c r="R993" s="16" t="str">
        <f aca="false">IF(O993="🕊 Pigeon",7,"")</f>
        <v/>
      </c>
      <c r="S993" s="16" t="str">
        <f aca="false">IF(O993="🐇 Rabbit",6,"")</f>
        <v/>
      </c>
      <c r="T993" s="16" t="n">
        <f aca="false">IF(O993="🍼 Mammal",16,"")</f>
        <v>16</v>
      </c>
      <c r="U993" s="16" t="str">
        <f aca="false">IF(O993="🐀 Rat",1,"")</f>
        <v/>
      </c>
      <c r="V993" s="16" t="str">
        <f aca="false">IF(O993="🐕 Dog",3,"")</f>
        <v/>
      </c>
      <c r="W993" s="16" t="str">
        <f aca="false">IF(O993="🐹 Guinea Pig",8,"")</f>
        <v/>
      </c>
      <c r="X993" s="16" t="str">
        <f aca="false">IF(O993="🐔 Chicken",9,"")</f>
        <v/>
      </c>
      <c r="Y993" s="16" t="str">
        <f aca="false">IF(O993="🐵 Monkey",5,"")</f>
        <v/>
      </c>
      <c r="Z993" s="16" t="str">
        <f aca="false">IF(O993="🐸 Frog",10,"")</f>
        <v/>
      </c>
      <c r="AA993" s="16" t="str">
        <f aca="false">IF(O993="🐈 Cat",4,"")</f>
        <v/>
      </c>
      <c r="AB993" s="16" t="str">
        <f aca="false">IF(O993="Gecko",15,"")</f>
        <v/>
      </c>
      <c r="AC993" s="16" t="str">
        <f aca="false">IF(O993="Skink",14,"")</f>
        <v/>
      </c>
      <c r="AD993" s="16" t="str">
        <f aca="false">IF(O993="🐄 Cattle",17,"")</f>
        <v/>
      </c>
      <c r="AE993" s="16" t="str">
        <f aca="false">IF(O993="🐷 Pig",19,"")</f>
        <v/>
      </c>
      <c r="AF993" s="16" t="str">
        <f aca="false">IF(O993="Squirrel",11,"")</f>
        <v/>
      </c>
      <c r="AG993" s="16" t="str">
        <f aca="false">IF(O993="🐝 Honey Bee",20,"")</f>
        <v/>
      </c>
      <c r="AH993" s="16" t="str">
        <f aca="false">IF(O993="🦆 Duck",12,"")</f>
        <v/>
      </c>
      <c r="AI993" s="16" t="str">
        <f aca="false">IF(O993="🐦 Bird",13,"")</f>
        <v/>
      </c>
      <c r="AJ993" s="41" t="s">
        <v>994</v>
      </c>
      <c r="AK993" s="40" t="s">
        <v>79</v>
      </c>
      <c r="AL993" s="42" t="s">
        <v>50</v>
      </c>
      <c r="AM993" s="40" t="s">
        <v>51</v>
      </c>
      <c r="AN993" s="40"/>
    </row>
    <row r="994" customFormat="false" ht="30" hidden="false" customHeight="true" outlineLevel="0" collapsed="false">
      <c r="A994" s="38" t="s">
        <v>980</v>
      </c>
      <c r="B994" s="38" t="n">
        <v>99</v>
      </c>
      <c r="C994" s="32" t="n">
        <f aca="false">B994+IF(H994="IV",-0.2,IF(H994="IP",-0.1,IF(H994="IM",0.1,IF(H994="SC",0.2,IF(H994="IC (cerebral)",-0.3,0)))))</f>
        <v>98.9</v>
      </c>
      <c r="D994" s="33" t="n">
        <f aca="false">VALUE(MID(AJ994,1,FIND(" ",AJ994)))</f>
        <v>2.94</v>
      </c>
      <c r="E994" s="34" t="n">
        <f aca="false">IF(G994="LD50 (median)",1,IF(G994="LDLo (lowest)",0,IF(G994="LD",-1,"")))</f>
        <v>1</v>
      </c>
      <c r="F994" s="34" t="n">
        <f aca="false">IF(O994="🐀 Rat",1,IF(O994="🐭 Mouse",2,IF(O994="🐕 Dog",3,IF(O994="🐵 Monkey",5,IF(O994="🐈 Cat",4,IF(O994="🐇 Rabbit",6,IF(O994="🕊 Pigeon",7,IF(O994="🐹 Guinea Pig",8,IF(O994="🐔 Chicken",9,IF(O994="🐸 Frog",10,IF(O994="🍼 Mammal",10,0)))))))))))</f>
        <v>2</v>
      </c>
      <c r="G994" s="39" t="s">
        <v>47</v>
      </c>
      <c r="H994" s="39" t="s">
        <v>16</v>
      </c>
      <c r="I994" s="14" t="str">
        <f aca="false">IF(H994="IC",-0.3,"")</f>
        <v/>
      </c>
      <c r="J994" s="14" t="str">
        <f aca="false">IF(H994="IV",-0.2,"")</f>
        <v/>
      </c>
      <c r="K994" s="14" t="n">
        <f aca="false">IF(H994="IP",-0.1,"")</f>
        <v>-0.1</v>
      </c>
      <c r="L994" s="14" t="str">
        <f aca="false">IF(H994="IM",0.1,"")</f>
        <v/>
      </c>
      <c r="M994" s="14" t="str">
        <f aca="false">IF(H994="SC",0.2,"")</f>
        <v/>
      </c>
      <c r="N994" s="15" t="str">
        <f aca="false">IF(H994="???",0.2,"")</f>
        <v/>
      </c>
      <c r="O994" s="40" t="s">
        <v>22</v>
      </c>
      <c r="P994" s="17" t="str">
        <f aca="false">IF(SUM(Q994:AI994)&gt;0,"",IF(SUM(Q994:AI994)=0,IF(O994&gt;0,1,"")))</f>
        <v/>
      </c>
      <c r="Q994" s="16" t="n">
        <f aca="false">IF(O994="🐭 Mouse",2,"")</f>
        <v>2</v>
      </c>
      <c r="R994" s="16" t="str">
        <f aca="false">IF(O994="🕊 Pigeon",7,"")</f>
        <v/>
      </c>
      <c r="S994" s="16" t="str">
        <f aca="false">IF(O994="🐇 Rabbit",6,"")</f>
        <v/>
      </c>
      <c r="T994" s="16" t="str">
        <f aca="false">IF(O994="🍼 Mammal",16,"")</f>
        <v/>
      </c>
      <c r="U994" s="16" t="str">
        <f aca="false">IF(O994="🐀 Rat",1,"")</f>
        <v/>
      </c>
      <c r="V994" s="16" t="str">
        <f aca="false">IF(O994="🐕 Dog",3,"")</f>
        <v/>
      </c>
      <c r="W994" s="16" t="str">
        <f aca="false">IF(O994="🐹 Guinea Pig",8,"")</f>
        <v/>
      </c>
      <c r="X994" s="16" t="str">
        <f aca="false">IF(O994="🐔 Chicken",9,"")</f>
        <v/>
      </c>
      <c r="Y994" s="16" t="str">
        <f aca="false">IF(O994="🐵 Monkey",5,"")</f>
        <v/>
      </c>
      <c r="Z994" s="16" t="str">
        <f aca="false">IF(O994="🐸 Frog",10,"")</f>
        <v/>
      </c>
      <c r="AA994" s="16" t="str">
        <f aca="false">IF(O994="🐈 Cat",4,"")</f>
        <v/>
      </c>
      <c r="AB994" s="16" t="str">
        <f aca="false">IF(O994="Gecko",15,"")</f>
        <v/>
      </c>
      <c r="AC994" s="16" t="str">
        <f aca="false">IF(O994="Skink",14,"")</f>
        <v/>
      </c>
      <c r="AD994" s="16" t="str">
        <f aca="false">IF(O994="🐄 Cattle",17,"")</f>
        <v/>
      </c>
      <c r="AE994" s="16" t="str">
        <f aca="false">IF(O994="🐷 Pig",19,"")</f>
        <v/>
      </c>
      <c r="AF994" s="16" t="str">
        <f aca="false">IF(O994="Squirrel",11,"")</f>
        <v/>
      </c>
      <c r="AG994" s="16" t="str">
        <f aca="false">IF(O994="🐝 Honey Bee",20,"")</f>
        <v/>
      </c>
      <c r="AH994" s="16" t="str">
        <f aca="false">IF(O994="🦆 Duck",12,"")</f>
        <v/>
      </c>
      <c r="AI994" s="16" t="str">
        <f aca="false">IF(O994="🐦 Bird",13,"")</f>
        <v/>
      </c>
      <c r="AJ994" s="41" t="s">
        <v>995</v>
      </c>
      <c r="AK994" s="40" t="s">
        <v>539</v>
      </c>
      <c r="AL994" s="42" t="s">
        <v>50</v>
      </c>
      <c r="AM994" s="40" t="s">
        <v>51</v>
      </c>
      <c r="AN994" s="40"/>
    </row>
    <row r="995" customFormat="false" ht="30" hidden="false" customHeight="true" outlineLevel="0" collapsed="false">
      <c r="A995" s="38" t="s">
        <v>980</v>
      </c>
      <c r="B995" s="38" t="n">
        <v>99</v>
      </c>
      <c r="C995" s="32" t="n">
        <f aca="false">B995+IF(H995="IV",-0.2,IF(H995="IP",-0.1,IF(H995="IM",0.1,IF(H995="SC",0.2,IF(H995="IC (cerebral)",-0.3,0)))))</f>
        <v>99.1</v>
      </c>
      <c r="D995" s="33" t="n">
        <f aca="false">VALUE(MID(AJ995,1,FIND(" ",AJ995)))</f>
        <v>5.5</v>
      </c>
      <c r="E995" s="34" t="n">
        <f aca="false">IF(G995="LD50 (median)",1,IF(G995="LDLo (lowest)",0,IF(G995="LD",-1,"")))</f>
        <v>1</v>
      </c>
      <c r="F995" s="34" t="n">
        <f aca="false">IF(O995="🐀 Rat",1,IF(O995="🐭 Mouse",2,IF(O995="🐕 Dog",3,IF(O995="🐵 Monkey",5,IF(O995="🐈 Cat",4,IF(O995="🐇 Rabbit",6,IF(O995="🕊 Pigeon",7,IF(O995="🐹 Guinea Pig",8,IF(O995="🐔 Chicken",9,IF(O995="🐸 Frog",10,IF(O995="🍼 Mammal",10,0)))))))))))</f>
        <v>10</v>
      </c>
      <c r="G995" s="39" t="s">
        <v>47</v>
      </c>
      <c r="H995" s="39" t="s">
        <v>17</v>
      </c>
      <c r="I995" s="14" t="str">
        <f aca="false">IF(H995="IC",-0.3,"")</f>
        <v/>
      </c>
      <c r="J995" s="14" t="str">
        <f aca="false">IF(H995="IV",-0.2,"")</f>
        <v/>
      </c>
      <c r="K995" s="14" t="str">
        <f aca="false">IF(H995="IP",-0.1,"")</f>
        <v/>
      </c>
      <c r="L995" s="14" t="n">
        <f aca="false">IF(H995="IM",0.1,"")</f>
        <v>0.1</v>
      </c>
      <c r="M995" s="14" t="str">
        <f aca="false">IF(H995="SC",0.2,"")</f>
        <v/>
      </c>
      <c r="N995" s="15" t="str">
        <f aca="false">IF(H995="???",0.2,"")</f>
        <v/>
      </c>
      <c r="O995" s="40" t="s">
        <v>25</v>
      </c>
      <c r="P995" s="17" t="str">
        <f aca="false">IF(SUM(Q995:AI995)&gt;0,"",IF(SUM(Q995:AI995)=0,IF(O995&gt;0,1,"")))</f>
        <v/>
      </c>
      <c r="Q995" s="16" t="str">
        <f aca="false">IF(O995="🐭 Mouse",2,"")</f>
        <v/>
      </c>
      <c r="R995" s="16" t="str">
        <f aca="false">IF(O995="🕊 Pigeon",7,"")</f>
        <v/>
      </c>
      <c r="S995" s="16" t="str">
        <f aca="false">IF(O995="🐇 Rabbit",6,"")</f>
        <v/>
      </c>
      <c r="T995" s="16" t="n">
        <f aca="false">IF(O995="🍼 Mammal",16,"")</f>
        <v>16</v>
      </c>
      <c r="U995" s="16" t="str">
        <f aca="false">IF(O995="🐀 Rat",1,"")</f>
        <v/>
      </c>
      <c r="V995" s="16" t="str">
        <f aca="false">IF(O995="🐕 Dog",3,"")</f>
        <v/>
      </c>
      <c r="W995" s="16" t="str">
        <f aca="false">IF(O995="🐹 Guinea Pig",8,"")</f>
        <v/>
      </c>
      <c r="X995" s="16" t="str">
        <f aca="false">IF(O995="🐔 Chicken",9,"")</f>
        <v/>
      </c>
      <c r="Y995" s="16" t="str">
        <f aca="false">IF(O995="🐵 Monkey",5,"")</f>
        <v/>
      </c>
      <c r="Z995" s="16" t="str">
        <f aca="false">IF(O995="🐸 Frog",10,"")</f>
        <v/>
      </c>
      <c r="AA995" s="16" t="str">
        <f aca="false">IF(O995="🐈 Cat",4,"")</f>
        <v/>
      </c>
      <c r="AB995" s="16" t="str">
        <f aca="false">IF(O995="Gecko",15,"")</f>
        <v/>
      </c>
      <c r="AC995" s="16" t="str">
        <f aca="false">IF(O995="Skink",14,"")</f>
        <v/>
      </c>
      <c r="AD995" s="16" t="str">
        <f aca="false">IF(O995="🐄 Cattle",17,"")</f>
        <v/>
      </c>
      <c r="AE995" s="16" t="str">
        <f aca="false">IF(O995="🐷 Pig",19,"")</f>
        <v/>
      </c>
      <c r="AF995" s="16" t="str">
        <f aca="false">IF(O995="Squirrel",11,"")</f>
        <v/>
      </c>
      <c r="AG995" s="16" t="str">
        <f aca="false">IF(O995="🐝 Honey Bee",20,"")</f>
        <v/>
      </c>
      <c r="AH995" s="16" t="str">
        <f aca="false">IF(O995="🦆 Duck",12,"")</f>
        <v/>
      </c>
      <c r="AI995" s="16" t="str">
        <f aca="false">IF(O995="🐦 Bird",13,"")</f>
        <v/>
      </c>
      <c r="AJ995" s="41" t="s">
        <v>418</v>
      </c>
      <c r="AK995" s="40" t="s">
        <v>996</v>
      </c>
      <c r="AL995" s="42" t="s">
        <v>50</v>
      </c>
      <c r="AM995" s="40" t="s">
        <v>51</v>
      </c>
      <c r="AN995" s="40"/>
    </row>
    <row r="996" customFormat="false" ht="30" hidden="false" customHeight="true" outlineLevel="0" collapsed="false">
      <c r="A996" s="38" t="s">
        <v>980</v>
      </c>
      <c r="B996" s="38" t="n">
        <v>99</v>
      </c>
      <c r="C996" s="32" t="n">
        <f aca="false">B996+IF(H996="IV",-0.2,IF(H996="IP",-0.1,IF(H996="IM",0.1,IF(H996="SC",0.2,IF(H996="IC (cerebral)",-0.3,0)))))</f>
        <v>99.2</v>
      </c>
      <c r="D996" s="33" t="n">
        <f aca="false">VALUE(MID(AJ996,1,FIND(" ",AJ996)))</f>
        <v>9.15</v>
      </c>
      <c r="E996" s="34" t="n">
        <f aca="false">IF(G996="LD50 (median)",1,IF(G996="LDLo (lowest)",0,IF(G996="LD",-1,"")))</f>
        <v>1</v>
      </c>
      <c r="F996" s="34" t="n">
        <f aca="false">IF(O996="🐀 Rat",1,IF(O996="🐭 Mouse",2,IF(O996="🐕 Dog",3,IF(O996="🐵 Monkey",5,IF(O996="🐈 Cat",4,IF(O996="🐇 Rabbit",6,IF(O996="🕊 Pigeon",7,IF(O996="🐹 Guinea Pig",8,IF(O996="🐔 Chicken",9,IF(O996="🐸 Frog",10,IF(O996="🍼 Mammal",10,0)))))))))))</f>
        <v>2</v>
      </c>
      <c r="G996" s="39" t="s">
        <v>47</v>
      </c>
      <c r="H996" s="39" t="s">
        <v>18</v>
      </c>
      <c r="I996" s="14" t="str">
        <f aca="false">IF(H996="IC",-0.3,"")</f>
        <v/>
      </c>
      <c r="J996" s="14" t="str">
        <f aca="false">IF(H996="IV",-0.2,"")</f>
        <v/>
      </c>
      <c r="K996" s="14" t="str">
        <f aca="false">IF(H996="IP",-0.1,"")</f>
        <v/>
      </c>
      <c r="L996" s="14" t="str">
        <f aca="false">IF(H996="IM",0.1,"")</f>
        <v/>
      </c>
      <c r="M996" s="14" t="n">
        <f aca="false">IF(H996="SC",0.2,"")</f>
        <v>0.2</v>
      </c>
      <c r="N996" s="15" t="str">
        <f aca="false">IF(H996="???",0.2,"")</f>
        <v/>
      </c>
      <c r="O996" s="40" t="s">
        <v>22</v>
      </c>
      <c r="P996" s="17" t="str">
        <f aca="false">IF(SUM(Q996:AI996)&gt;0,"",IF(SUM(Q996:AI996)=0,IF(O996&gt;0,1,"")))</f>
        <v/>
      </c>
      <c r="Q996" s="16" t="n">
        <f aca="false">IF(O996="🐭 Mouse",2,"")</f>
        <v>2</v>
      </c>
      <c r="R996" s="16" t="str">
        <f aca="false">IF(O996="🕊 Pigeon",7,"")</f>
        <v/>
      </c>
      <c r="S996" s="16" t="str">
        <f aca="false">IF(O996="🐇 Rabbit",6,"")</f>
        <v/>
      </c>
      <c r="T996" s="16" t="str">
        <f aca="false">IF(O996="🍼 Mammal",16,"")</f>
        <v/>
      </c>
      <c r="U996" s="16" t="str">
        <f aca="false">IF(O996="🐀 Rat",1,"")</f>
        <v/>
      </c>
      <c r="V996" s="16" t="str">
        <f aca="false">IF(O996="🐕 Dog",3,"")</f>
        <v/>
      </c>
      <c r="W996" s="16" t="str">
        <f aca="false">IF(O996="🐹 Guinea Pig",8,"")</f>
        <v/>
      </c>
      <c r="X996" s="16" t="str">
        <f aca="false">IF(O996="🐔 Chicken",9,"")</f>
        <v/>
      </c>
      <c r="Y996" s="16" t="str">
        <f aca="false">IF(O996="🐵 Monkey",5,"")</f>
        <v/>
      </c>
      <c r="Z996" s="16" t="str">
        <f aca="false">IF(O996="🐸 Frog",10,"")</f>
        <v/>
      </c>
      <c r="AA996" s="16" t="str">
        <f aca="false">IF(O996="🐈 Cat",4,"")</f>
        <v/>
      </c>
      <c r="AB996" s="16" t="str">
        <f aca="false">IF(O996="Gecko",15,"")</f>
        <v/>
      </c>
      <c r="AC996" s="16" t="str">
        <f aca="false">IF(O996="Skink",14,"")</f>
        <v/>
      </c>
      <c r="AD996" s="16" t="str">
        <f aca="false">IF(O996="🐄 Cattle",17,"")</f>
        <v/>
      </c>
      <c r="AE996" s="16" t="str">
        <f aca="false">IF(O996="🐷 Pig",19,"")</f>
        <v/>
      </c>
      <c r="AF996" s="16" t="str">
        <f aca="false">IF(O996="Squirrel",11,"")</f>
        <v/>
      </c>
      <c r="AG996" s="16" t="str">
        <f aca="false">IF(O996="🐝 Honey Bee",20,"")</f>
        <v/>
      </c>
      <c r="AH996" s="16" t="str">
        <f aca="false">IF(O996="🦆 Duck",12,"")</f>
        <v/>
      </c>
      <c r="AI996" s="16" t="str">
        <f aca="false">IF(O996="🐦 Bird",13,"")</f>
        <v/>
      </c>
      <c r="AJ996" s="41" t="s">
        <v>997</v>
      </c>
      <c r="AK996" s="40" t="s">
        <v>253</v>
      </c>
      <c r="AL996" s="42" t="s">
        <v>50</v>
      </c>
      <c r="AM996" s="40" t="s">
        <v>51</v>
      </c>
      <c r="AN996" s="40"/>
    </row>
    <row r="997" customFormat="false" ht="30" hidden="false" customHeight="true" outlineLevel="0" collapsed="false">
      <c r="A997" s="38" t="s">
        <v>980</v>
      </c>
      <c r="B997" s="38" t="n">
        <v>99</v>
      </c>
      <c r="C997" s="32" t="n">
        <f aca="false">B997+IF(H997="IV",-0.2,IF(H997="IP",-0.1,IF(H997="IM",0.1,IF(H997="SC",0.2,IF(H997="IC (cerebral)",-0.3,0)))))</f>
        <v>99.2</v>
      </c>
      <c r="D997" s="33" t="n">
        <f aca="false">VALUE(MID(AJ997,1,FIND(" ",AJ997)))</f>
        <v>24.9</v>
      </c>
      <c r="E997" s="34" t="n">
        <f aca="false">IF(G997="LD50 (median)",1,IF(G997="LDLo (lowest)",0,IF(G997="LD",-1,"")))</f>
        <v>1</v>
      </c>
      <c r="F997" s="34" t="n">
        <f aca="false">IF(O997="🐀 Rat",1,IF(O997="🐭 Mouse",2,IF(O997="🐕 Dog",3,IF(O997="🐵 Monkey",5,IF(O997="🐈 Cat",4,IF(O997="🐇 Rabbit",6,IF(O997="🕊 Pigeon",7,IF(O997="🐹 Guinea Pig",8,IF(O997="🐔 Chicken",9,IF(O997="🐸 Frog",10,IF(O997="🍼 Mammal",10,0)))))))))))</f>
        <v>2</v>
      </c>
      <c r="G997" s="39" t="s">
        <v>47</v>
      </c>
      <c r="H997" s="39" t="s">
        <v>18</v>
      </c>
      <c r="I997" s="14" t="str">
        <f aca="false">IF(H997="IC",-0.3,"")</f>
        <v/>
      </c>
      <c r="J997" s="14" t="str">
        <f aca="false">IF(H997="IV",-0.2,"")</f>
        <v/>
      </c>
      <c r="K997" s="14" t="str">
        <f aca="false">IF(H997="IP",-0.1,"")</f>
        <v/>
      </c>
      <c r="L997" s="14" t="str">
        <f aca="false">IF(H997="IM",0.1,"")</f>
        <v/>
      </c>
      <c r="M997" s="14" t="n">
        <f aca="false">IF(H997="SC",0.2,"")</f>
        <v>0.2</v>
      </c>
      <c r="N997" s="15" t="str">
        <f aca="false">IF(H997="???",0.2,"")</f>
        <v/>
      </c>
      <c r="O997" s="40" t="s">
        <v>22</v>
      </c>
      <c r="P997" s="17" t="str">
        <f aca="false">IF(SUM(Q997:AI997)&gt;0,"",IF(SUM(Q997:AI997)=0,IF(O997&gt;0,1,"")))</f>
        <v/>
      </c>
      <c r="Q997" s="16" t="n">
        <f aca="false">IF(O997="🐭 Mouse",2,"")</f>
        <v>2</v>
      </c>
      <c r="R997" s="16" t="str">
        <f aca="false">IF(O997="🕊 Pigeon",7,"")</f>
        <v/>
      </c>
      <c r="S997" s="16" t="str">
        <f aca="false">IF(O997="🐇 Rabbit",6,"")</f>
        <v/>
      </c>
      <c r="T997" s="16" t="str">
        <f aca="false">IF(O997="🍼 Mammal",16,"")</f>
        <v/>
      </c>
      <c r="U997" s="16" t="str">
        <f aca="false">IF(O997="🐀 Rat",1,"")</f>
        <v/>
      </c>
      <c r="V997" s="16" t="str">
        <f aca="false">IF(O997="🐕 Dog",3,"")</f>
        <v/>
      </c>
      <c r="W997" s="16" t="str">
        <f aca="false">IF(O997="🐹 Guinea Pig",8,"")</f>
        <v/>
      </c>
      <c r="X997" s="16" t="str">
        <f aca="false">IF(O997="🐔 Chicken",9,"")</f>
        <v/>
      </c>
      <c r="Y997" s="16" t="str">
        <f aca="false">IF(O997="🐵 Monkey",5,"")</f>
        <v/>
      </c>
      <c r="Z997" s="16" t="str">
        <f aca="false">IF(O997="🐸 Frog",10,"")</f>
        <v/>
      </c>
      <c r="AA997" s="16" t="str">
        <f aca="false">IF(O997="🐈 Cat",4,"")</f>
        <v/>
      </c>
      <c r="AB997" s="16" t="str">
        <f aca="false">IF(O997="Gecko",15,"")</f>
        <v/>
      </c>
      <c r="AC997" s="16" t="str">
        <f aca="false">IF(O997="Skink",14,"")</f>
        <v/>
      </c>
      <c r="AD997" s="16" t="str">
        <f aca="false">IF(O997="🐄 Cattle",17,"")</f>
        <v/>
      </c>
      <c r="AE997" s="16" t="str">
        <f aca="false">IF(O997="🐷 Pig",19,"")</f>
        <v/>
      </c>
      <c r="AF997" s="16" t="str">
        <f aca="false">IF(O997="Squirrel",11,"")</f>
        <v/>
      </c>
      <c r="AG997" s="16" t="str">
        <f aca="false">IF(O997="🐝 Honey Bee",20,"")</f>
        <v/>
      </c>
      <c r="AH997" s="16" t="str">
        <f aca="false">IF(O997="🦆 Duck",12,"")</f>
        <v/>
      </c>
      <c r="AI997" s="16" t="str">
        <f aca="false">IF(O997="🐦 Bird",13,"")</f>
        <v/>
      </c>
      <c r="AJ997" s="41" t="s">
        <v>998</v>
      </c>
      <c r="AK997" s="40" t="s">
        <v>294</v>
      </c>
      <c r="AL997" s="42" t="s">
        <v>50</v>
      </c>
      <c r="AM997" s="40" t="s">
        <v>51</v>
      </c>
      <c r="AN997" s="40"/>
    </row>
    <row r="998" customFormat="false" ht="45" hidden="false" customHeight="true" outlineLevel="0" collapsed="false">
      <c r="A998" s="38" t="s">
        <v>980</v>
      </c>
      <c r="B998" s="38" t="n">
        <v>99</v>
      </c>
      <c r="C998" s="32" t="n">
        <f aca="false">B998+IF(H998="IV",-0.2,IF(H998="IP",-0.1,IF(H998="IM",0.1,IF(H998="SC",0.2,IF(H998="IC (cerebral)",-0.3,0)))))</f>
        <v>99.2</v>
      </c>
      <c r="D998" s="33" t="n">
        <f aca="false">VALUE(MID(AJ998,1,FIND(" ",AJ998)))</f>
        <v>60</v>
      </c>
      <c r="E998" s="34" t="n">
        <f aca="false">IF(G998="LD50 (median)",1,IF(G998="LDLo (lowest)",0,IF(G998="LD",-1,"")))</f>
        <v>0</v>
      </c>
      <c r="F998" s="34" t="n">
        <f aca="false">IF(O998="🐀 Rat",1,IF(O998="🐭 Mouse",2,IF(O998="🐕 Dog",3,IF(O998="🐵 Monkey",5,IF(O998="🐈 Cat",4,IF(O998="🐇 Rabbit",6,IF(O998="🕊 Pigeon",7,IF(O998="🐹 Guinea Pig",8,IF(O998="🐔 Chicken",9,IF(O998="🐸 Frog",10,IF(O998="🍼 Mammal",10,0)))))))))))</f>
        <v>10</v>
      </c>
      <c r="G998" s="39" t="s">
        <v>53</v>
      </c>
      <c r="H998" s="39" t="s">
        <v>18</v>
      </c>
      <c r="I998" s="14" t="str">
        <f aca="false">IF(H998="IC",-0.3,"")</f>
        <v/>
      </c>
      <c r="J998" s="14" t="str">
        <f aca="false">IF(H998="IV",-0.2,"")</f>
        <v/>
      </c>
      <c r="K998" s="14" t="str">
        <f aca="false">IF(H998="IP",-0.1,"")</f>
        <v/>
      </c>
      <c r="L998" s="14" t="str">
        <f aca="false">IF(H998="IM",0.1,"")</f>
        <v/>
      </c>
      <c r="M998" s="14" t="n">
        <f aca="false">IF(H998="SC",0.2,"")</f>
        <v>0.2</v>
      </c>
      <c r="N998" s="15" t="str">
        <f aca="false">IF(H998="???",0.2,"")</f>
        <v/>
      </c>
      <c r="O998" s="40" t="s">
        <v>25</v>
      </c>
      <c r="P998" s="17" t="str">
        <f aca="false">IF(SUM(Q998:AI998)&gt;0,"",IF(SUM(Q998:AI998)=0,IF(O998&gt;0,1,"")))</f>
        <v/>
      </c>
      <c r="Q998" s="16" t="str">
        <f aca="false">IF(O998="🐭 Mouse",2,"")</f>
        <v/>
      </c>
      <c r="R998" s="16" t="str">
        <f aca="false">IF(O998="🕊 Pigeon",7,"")</f>
        <v/>
      </c>
      <c r="S998" s="16" t="str">
        <f aca="false">IF(O998="🐇 Rabbit",6,"")</f>
        <v/>
      </c>
      <c r="T998" s="16" t="n">
        <f aca="false">IF(O998="🍼 Mammal",16,"")</f>
        <v>16</v>
      </c>
      <c r="U998" s="16" t="str">
        <f aca="false">IF(O998="🐀 Rat",1,"")</f>
        <v/>
      </c>
      <c r="V998" s="16" t="str">
        <f aca="false">IF(O998="🐕 Dog",3,"")</f>
        <v/>
      </c>
      <c r="W998" s="16" t="str">
        <f aca="false">IF(O998="🐹 Guinea Pig",8,"")</f>
        <v/>
      </c>
      <c r="X998" s="16" t="str">
        <f aca="false">IF(O998="🐔 Chicken",9,"")</f>
        <v/>
      </c>
      <c r="Y998" s="16" t="str">
        <f aca="false">IF(O998="🐵 Monkey",5,"")</f>
        <v/>
      </c>
      <c r="Z998" s="16" t="str">
        <f aca="false">IF(O998="🐸 Frog",10,"")</f>
        <v/>
      </c>
      <c r="AA998" s="16" t="str">
        <f aca="false">IF(O998="🐈 Cat",4,"")</f>
        <v/>
      </c>
      <c r="AB998" s="16" t="str">
        <f aca="false">IF(O998="Gecko",15,"")</f>
        <v/>
      </c>
      <c r="AC998" s="16" t="str">
        <f aca="false">IF(O998="Skink",14,"")</f>
        <v/>
      </c>
      <c r="AD998" s="16" t="str">
        <f aca="false">IF(O998="🐄 Cattle",17,"")</f>
        <v/>
      </c>
      <c r="AE998" s="16" t="str">
        <f aca="false">IF(O998="🐷 Pig",19,"")</f>
        <v/>
      </c>
      <c r="AF998" s="16" t="str">
        <f aca="false">IF(O998="Squirrel",11,"")</f>
        <v/>
      </c>
      <c r="AG998" s="16" t="str">
        <f aca="false">IF(O998="🐝 Honey Bee",20,"")</f>
        <v/>
      </c>
      <c r="AH998" s="16" t="str">
        <f aca="false">IF(O998="🦆 Duck",12,"")</f>
        <v/>
      </c>
      <c r="AI998" s="16" t="str">
        <f aca="false">IF(O998="🐦 Bird",13,"")</f>
        <v/>
      </c>
      <c r="AJ998" s="41" t="s">
        <v>999</v>
      </c>
      <c r="AK998" s="40" t="s">
        <v>991</v>
      </c>
      <c r="AL998" s="42" t="s">
        <v>50</v>
      </c>
      <c r="AM998" s="40" t="s">
        <v>51</v>
      </c>
      <c r="AN998" s="40"/>
    </row>
    <row r="999" customFormat="false" ht="15.75" hidden="false" customHeight="false" outlineLevel="0" collapsed="false">
      <c r="C999" s="32"/>
      <c r="D999" s="33"/>
      <c r="E999" s="34"/>
      <c r="F999" s="34"/>
      <c r="G999" s="0"/>
      <c r="H999" s="0"/>
      <c r="I999" s="14" t="str">
        <f aca="false">IF(H999="IC",-0.3,"")</f>
        <v/>
      </c>
      <c r="J999" s="14" t="str">
        <f aca="false">IF(H999="IV",-0.2,"")</f>
        <v/>
      </c>
      <c r="K999" s="14" t="str">
        <f aca="false">IF(H999="IP",-0.1,"")</f>
        <v/>
      </c>
      <c r="L999" s="14" t="str">
        <f aca="false">IF(H999="IM",0.1,"")</f>
        <v/>
      </c>
      <c r="M999" s="14" t="str">
        <f aca="false">IF(H999="SC",0.2,"")</f>
        <v/>
      </c>
      <c r="N999" s="15" t="str">
        <f aca="false">IF(H999="???",0.2,"")</f>
        <v/>
      </c>
      <c r="O999" s="0"/>
      <c r="P999" s="17" t="str">
        <f aca="false">IF(SUM(Q999:AI999)&gt;0,"",IF(SUM(Q999:AI999)=0,IF(O999&gt;0,1,"")))</f>
        <v/>
      </c>
      <c r="Q999" s="16" t="str">
        <f aca="false">IF(O999="🐭 Mouse",2,"")</f>
        <v/>
      </c>
      <c r="R999" s="16" t="str">
        <f aca="false">IF(O999="🕊 Pigeon",7,"")</f>
        <v/>
      </c>
      <c r="S999" s="16" t="str">
        <f aca="false">IF(O999="🐇 Rabbit",6,"")</f>
        <v/>
      </c>
      <c r="T999" s="16" t="str">
        <f aca="false">IF(O999="🍼 Mammal",16,"")</f>
        <v/>
      </c>
      <c r="U999" s="16" t="str">
        <f aca="false">IF(O999="🐀 Rat",1,"")</f>
        <v/>
      </c>
      <c r="V999" s="16" t="str">
        <f aca="false">IF(O999="🐕 Dog",3,"")</f>
        <v/>
      </c>
      <c r="W999" s="16" t="str">
        <f aca="false">IF(O999="🐹 Guinea Pig",8,"")</f>
        <v/>
      </c>
      <c r="X999" s="16" t="str">
        <f aca="false">IF(O999="🐔 Chicken",9,"")</f>
        <v/>
      </c>
      <c r="Y999" s="16" t="str">
        <f aca="false">IF(O999="🐵 Monkey",5,"")</f>
        <v/>
      </c>
      <c r="Z999" s="16" t="str">
        <f aca="false">IF(O999="🐸 Frog",10,"")</f>
        <v/>
      </c>
      <c r="AA999" s="16" t="str">
        <f aca="false">IF(O999="🐈 Cat",4,"")</f>
        <v/>
      </c>
      <c r="AB999" s="16" t="str">
        <f aca="false">IF(O999="Gecko",15,"")</f>
        <v/>
      </c>
      <c r="AC999" s="16" t="str">
        <f aca="false">IF(O999="Skink",14,"")</f>
        <v/>
      </c>
      <c r="AD999" s="16" t="str">
        <f aca="false">IF(O999="🐄 Cattle",17,"")</f>
        <v/>
      </c>
      <c r="AE999" s="16" t="str">
        <f aca="false">IF(O999="🐷 Pig",19,"")</f>
        <v/>
      </c>
      <c r="AF999" s="16" t="str">
        <f aca="false">IF(O999="Squirrel",11,"")</f>
        <v/>
      </c>
      <c r="AG999" s="16" t="str">
        <f aca="false">IF(O999="🐝 Honey Bee",20,"")</f>
        <v/>
      </c>
      <c r="AH999" s="16" t="str">
        <f aca="false">IF(O999="🦆 Duck",12,"")</f>
        <v/>
      </c>
      <c r="AI999" s="16" t="str">
        <f aca="false">IF(O999="🐦 Bird",13,"")</f>
        <v/>
      </c>
      <c r="AJ999" s="0"/>
      <c r="AK999" s="0"/>
      <c r="AL999" s="0"/>
      <c r="AM999" s="0"/>
      <c r="AN999" s="0"/>
    </row>
    <row r="1000" customFormat="false" ht="30" hidden="false" customHeight="true" outlineLevel="0" collapsed="false">
      <c r="A1000" s="38" t="s">
        <v>1000</v>
      </c>
      <c r="B1000" s="38" t="n">
        <v>100</v>
      </c>
      <c r="C1000" s="32" t="n">
        <f aca="false">B1000+IF(H1000="IV",-0.2,IF(H1000="IP",-0.1,IF(H1000="IM",0.1,IF(H1000="SC",0.2,IF(H1000="IC (cerebral)",-0.3,0)))))</f>
        <v>100</v>
      </c>
      <c r="D1000" s="33" t="n">
        <f aca="false">VALUE(MID(AJ1000,1,FIND(" ",AJ1000)))</f>
        <v>0.59</v>
      </c>
      <c r="E1000" s="34" t="n">
        <f aca="false">IF(G1000="LD50 (median)",1,IF(G1000="LDLo (lowest)",0,IF(G1000="LD",-1,"")))</f>
        <v>1</v>
      </c>
      <c r="F1000" s="34" t="n">
        <f aca="false">IF(O1000="🐀 Rat",1,IF(O1000="🐭 Mouse",2,IF(O1000="🐕 Dog",3,IF(O1000="🐵 Monkey",5,IF(O1000="🐈 Cat",4,IF(O1000="🐇 Rabbit",6,IF(O1000="🕊 Pigeon",7,IF(O1000="🐹 Guinea Pig",8,IF(O1000="🐔 Chicken",9,IF(O1000="🐸 Frog",10,IF(O1000="🍼 Mammal",10,0)))))))))))</f>
        <v>2</v>
      </c>
      <c r="G1000" s="39" t="s">
        <v>47</v>
      </c>
      <c r="H1000" s="39" t="s">
        <v>14</v>
      </c>
      <c r="I1000" s="14" t="n">
        <f aca="false">IF(H1000="IC",-0.3,"")</f>
        <v>-0.3</v>
      </c>
      <c r="J1000" s="14" t="str">
        <f aca="false">IF(H1000="IV",-0.2,"")</f>
        <v/>
      </c>
      <c r="K1000" s="14" t="str">
        <f aca="false">IF(H1000="IP",-0.1,"")</f>
        <v/>
      </c>
      <c r="L1000" s="14" t="str">
        <f aca="false">IF(H1000="IM",0.1,"")</f>
        <v/>
      </c>
      <c r="M1000" s="14" t="str">
        <f aca="false">IF(H1000="SC",0.2,"")</f>
        <v/>
      </c>
      <c r="N1000" s="15" t="str">
        <f aca="false">IF(H1000="???",0.2,"")</f>
        <v/>
      </c>
      <c r="O1000" s="40" t="s">
        <v>22</v>
      </c>
      <c r="P1000" s="17" t="str">
        <f aca="false">IF(SUM(Q1000:AI1000)&gt;0,"",IF(SUM(Q1000:AI1000)=0,IF(O1000&gt;0,1,"")))</f>
        <v/>
      </c>
      <c r="Q1000" s="16" t="n">
        <f aca="false">IF(O1000="🐭 Mouse",2,"")</f>
        <v>2</v>
      </c>
      <c r="R1000" s="16" t="str">
        <f aca="false">IF(O1000="🕊 Pigeon",7,"")</f>
        <v/>
      </c>
      <c r="S1000" s="16" t="str">
        <f aca="false">IF(O1000="🐇 Rabbit",6,"")</f>
        <v/>
      </c>
      <c r="T1000" s="16" t="str">
        <f aca="false">IF(O1000="🍼 Mammal",16,"")</f>
        <v/>
      </c>
      <c r="U1000" s="16" t="str">
        <f aca="false">IF(O1000="🐀 Rat",1,"")</f>
        <v/>
      </c>
      <c r="V1000" s="16" t="str">
        <f aca="false">IF(O1000="🐕 Dog",3,"")</f>
        <v/>
      </c>
      <c r="W1000" s="16" t="str">
        <f aca="false">IF(O1000="🐹 Guinea Pig",8,"")</f>
        <v/>
      </c>
      <c r="X1000" s="16" t="str">
        <f aca="false">IF(O1000="🐔 Chicken",9,"")</f>
        <v/>
      </c>
      <c r="Y1000" s="16" t="str">
        <f aca="false">IF(O1000="🐵 Monkey",5,"")</f>
        <v/>
      </c>
      <c r="Z1000" s="16" t="str">
        <f aca="false">IF(O1000="🐸 Frog",10,"")</f>
        <v/>
      </c>
      <c r="AA1000" s="16" t="str">
        <f aca="false">IF(O1000="🐈 Cat",4,"")</f>
        <v/>
      </c>
      <c r="AB1000" s="16" t="str">
        <f aca="false">IF(O1000="Gecko",15,"")</f>
        <v/>
      </c>
      <c r="AC1000" s="16" t="str">
        <f aca="false">IF(O1000="Skink",14,"")</f>
        <v/>
      </c>
      <c r="AD1000" s="16" t="str">
        <f aca="false">IF(O1000="🐄 Cattle",17,"")</f>
        <v/>
      </c>
      <c r="AE1000" s="16" t="str">
        <f aca="false">IF(O1000="🐷 Pig",19,"")</f>
        <v/>
      </c>
      <c r="AF1000" s="16" t="str">
        <f aca="false">IF(O1000="Squirrel",11,"")</f>
        <v/>
      </c>
      <c r="AG1000" s="16" t="str">
        <f aca="false">IF(O1000="🐝 Honey Bee",20,"")</f>
        <v/>
      </c>
      <c r="AH1000" s="16" t="str">
        <f aca="false">IF(O1000="🦆 Duck",12,"")</f>
        <v/>
      </c>
      <c r="AI1000" s="16" t="str">
        <f aca="false">IF(O1000="🐦 Bird",13,"")</f>
        <v/>
      </c>
      <c r="AJ1000" s="41" t="s">
        <v>746</v>
      </c>
      <c r="AK1000" s="40" t="s">
        <v>78</v>
      </c>
      <c r="AL1000" s="42" t="s">
        <v>50</v>
      </c>
      <c r="AM1000" s="40" t="s">
        <v>51</v>
      </c>
      <c r="AN1000" s="40"/>
    </row>
    <row r="1001" customFormat="false" ht="30" hidden="false" customHeight="true" outlineLevel="0" collapsed="false">
      <c r="A1001" s="38" t="s">
        <v>1000</v>
      </c>
      <c r="B1001" s="38" t="n">
        <v>100</v>
      </c>
      <c r="C1001" s="32" t="n">
        <f aca="false">B1001+IF(H1001="IV",-0.2,IF(H1001="IP",-0.1,IF(H1001="IM",0.1,IF(H1001="SC",0.2,IF(H1001="IC (cerebral)",-0.3,0)))))</f>
        <v>99.8</v>
      </c>
      <c r="D1001" s="33" t="n">
        <f aca="false">VALUE(MID(AJ1001,1,FIND(" ",AJ1001)))</f>
        <v>1.8</v>
      </c>
      <c r="E1001" s="34" t="n">
        <f aca="false">IF(G1001="LD50 (median)",1,IF(G1001="LDLo (lowest)",0,IF(G1001="LD",-1,"")))</f>
        <v>1</v>
      </c>
      <c r="F1001" s="34" t="n">
        <f aca="false">IF(O1001="🐀 Rat",1,IF(O1001="🐭 Mouse",2,IF(O1001="🐕 Dog",3,IF(O1001="🐵 Monkey",5,IF(O1001="🐈 Cat",4,IF(O1001="🐇 Rabbit",6,IF(O1001="🕊 Pigeon",7,IF(O1001="🐹 Guinea Pig",8,IF(O1001="🐔 Chicken",9,IF(O1001="🐸 Frog",10,IF(O1001="🍼 Mammal",10,0)))))))))))</f>
        <v>2</v>
      </c>
      <c r="G1001" s="39" t="s">
        <v>47</v>
      </c>
      <c r="H1001" s="39" t="s">
        <v>15</v>
      </c>
      <c r="I1001" s="14" t="str">
        <f aca="false">IF(H1001="IC",-0.3,"")</f>
        <v/>
      </c>
      <c r="J1001" s="14" t="n">
        <f aca="false">IF(H1001="IV",-0.2,"")</f>
        <v>-0.2</v>
      </c>
      <c r="K1001" s="14" t="str">
        <f aca="false">IF(H1001="IP",-0.1,"")</f>
        <v/>
      </c>
      <c r="L1001" s="14" t="str">
        <f aca="false">IF(H1001="IM",0.1,"")</f>
        <v/>
      </c>
      <c r="M1001" s="14" t="str">
        <f aca="false">IF(H1001="SC",0.2,"")</f>
        <v/>
      </c>
      <c r="N1001" s="15" t="str">
        <f aca="false">IF(H1001="???",0.2,"")</f>
        <v/>
      </c>
      <c r="O1001" s="40" t="s">
        <v>22</v>
      </c>
      <c r="P1001" s="17" t="str">
        <f aca="false">IF(SUM(Q1001:AI1001)&gt;0,"",IF(SUM(Q1001:AI1001)=0,IF(O1001&gt;0,1,"")))</f>
        <v/>
      </c>
      <c r="Q1001" s="16" t="n">
        <f aca="false">IF(O1001="🐭 Mouse",2,"")</f>
        <v>2</v>
      </c>
      <c r="R1001" s="16" t="str">
        <f aca="false">IF(O1001="🕊 Pigeon",7,"")</f>
        <v/>
      </c>
      <c r="S1001" s="16" t="str">
        <f aca="false">IF(O1001="🐇 Rabbit",6,"")</f>
        <v/>
      </c>
      <c r="T1001" s="16" t="str">
        <f aca="false">IF(O1001="🍼 Mammal",16,"")</f>
        <v/>
      </c>
      <c r="U1001" s="16" t="str">
        <f aca="false">IF(O1001="🐀 Rat",1,"")</f>
        <v/>
      </c>
      <c r="V1001" s="16" t="str">
        <f aca="false">IF(O1001="🐕 Dog",3,"")</f>
        <v/>
      </c>
      <c r="W1001" s="16" t="str">
        <f aca="false">IF(O1001="🐹 Guinea Pig",8,"")</f>
        <v/>
      </c>
      <c r="X1001" s="16" t="str">
        <f aca="false">IF(O1001="🐔 Chicken",9,"")</f>
        <v/>
      </c>
      <c r="Y1001" s="16" t="str">
        <f aca="false">IF(O1001="🐵 Monkey",5,"")</f>
        <v/>
      </c>
      <c r="Z1001" s="16" t="str">
        <f aca="false">IF(O1001="🐸 Frog",10,"")</f>
        <v/>
      </c>
      <c r="AA1001" s="16" t="str">
        <f aca="false">IF(O1001="🐈 Cat",4,"")</f>
        <v/>
      </c>
      <c r="AB1001" s="16" t="str">
        <f aca="false">IF(O1001="Gecko",15,"")</f>
        <v/>
      </c>
      <c r="AC1001" s="16" t="str">
        <f aca="false">IF(O1001="Skink",14,"")</f>
        <v/>
      </c>
      <c r="AD1001" s="16" t="str">
        <f aca="false">IF(O1001="🐄 Cattle",17,"")</f>
        <v/>
      </c>
      <c r="AE1001" s="16" t="str">
        <f aca="false">IF(O1001="🐷 Pig",19,"")</f>
        <v/>
      </c>
      <c r="AF1001" s="16" t="str">
        <f aca="false">IF(O1001="Squirrel",11,"")</f>
        <v/>
      </c>
      <c r="AG1001" s="16" t="str">
        <f aca="false">IF(O1001="🐝 Honey Bee",20,"")</f>
        <v/>
      </c>
      <c r="AH1001" s="16" t="str">
        <f aca="false">IF(O1001="🦆 Duck",12,"")</f>
        <v/>
      </c>
      <c r="AI1001" s="16" t="str">
        <f aca="false">IF(O1001="🐦 Bird",13,"")</f>
        <v/>
      </c>
      <c r="AJ1001" s="41" t="s">
        <v>322</v>
      </c>
      <c r="AK1001" s="40" t="s">
        <v>78</v>
      </c>
      <c r="AL1001" s="42" t="s">
        <v>50</v>
      </c>
      <c r="AM1001" s="40" t="s">
        <v>51</v>
      </c>
      <c r="AN1001" s="40"/>
    </row>
    <row r="1002" customFormat="false" ht="30" hidden="false" customHeight="true" outlineLevel="0" collapsed="false">
      <c r="A1002" s="38" t="s">
        <v>1000</v>
      </c>
      <c r="B1002" s="38" t="n">
        <v>100</v>
      </c>
      <c r="C1002" s="32" t="n">
        <f aca="false">B1002+IF(H1002="IV",-0.2,IF(H1002="IP",-0.1,IF(H1002="IM",0.1,IF(H1002="SC",0.2,IF(H1002="IC (cerebral)",-0.3,0)))))</f>
        <v>99.9</v>
      </c>
      <c r="D1002" s="33" t="n">
        <f aca="false">VALUE(MID(AJ1002,1,FIND(" ",AJ1002)))</f>
        <v>3.03</v>
      </c>
      <c r="E1002" s="34" t="n">
        <f aca="false">IF(G1002="LD50 (median)",1,IF(G1002="LDLo (lowest)",0,IF(G1002="LD",-1,"")))</f>
        <v>1</v>
      </c>
      <c r="F1002" s="34" t="n">
        <f aca="false">IF(O1002="🐀 Rat",1,IF(O1002="🐭 Mouse",2,IF(O1002="🐕 Dog",3,IF(O1002="🐵 Monkey",5,IF(O1002="🐈 Cat",4,IF(O1002="🐇 Rabbit",6,IF(O1002="🕊 Pigeon",7,IF(O1002="🐹 Guinea Pig",8,IF(O1002="🐔 Chicken",9,IF(O1002="🐸 Frog",10,IF(O1002="🍼 Mammal",10,0)))))))))))</f>
        <v>2</v>
      </c>
      <c r="G1002" s="39" t="s">
        <v>47</v>
      </c>
      <c r="H1002" s="39" t="s">
        <v>16</v>
      </c>
      <c r="I1002" s="14" t="str">
        <f aca="false">IF(H1002="IC",-0.3,"")</f>
        <v/>
      </c>
      <c r="J1002" s="14" t="str">
        <f aca="false">IF(H1002="IV",-0.2,"")</f>
        <v/>
      </c>
      <c r="K1002" s="14" t="n">
        <f aca="false">IF(H1002="IP",-0.1,"")</f>
        <v>-0.1</v>
      </c>
      <c r="L1002" s="14" t="str">
        <f aca="false">IF(H1002="IM",0.1,"")</f>
        <v/>
      </c>
      <c r="M1002" s="14" t="str">
        <f aca="false">IF(H1002="SC",0.2,"")</f>
        <v/>
      </c>
      <c r="N1002" s="15" t="str">
        <f aca="false">IF(H1002="???",0.2,"")</f>
        <v/>
      </c>
      <c r="O1002" s="40" t="s">
        <v>22</v>
      </c>
      <c r="P1002" s="17" t="str">
        <f aca="false">IF(SUM(Q1002:AI1002)&gt;0,"",IF(SUM(Q1002:AI1002)=0,IF(O1002&gt;0,1,"")))</f>
        <v/>
      </c>
      <c r="Q1002" s="16" t="n">
        <f aca="false">IF(O1002="🐭 Mouse",2,"")</f>
        <v>2</v>
      </c>
      <c r="R1002" s="16" t="str">
        <f aca="false">IF(O1002="🕊 Pigeon",7,"")</f>
        <v/>
      </c>
      <c r="S1002" s="16" t="str">
        <f aca="false">IF(O1002="🐇 Rabbit",6,"")</f>
        <v/>
      </c>
      <c r="T1002" s="16" t="str">
        <f aca="false">IF(O1002="🍼 Mammal",16,"")</f>
        <v/>
      </c>
      <c r="U1002" s="16" t="str">
        <f aca="false">IF(O1002="🐀 Rat",1,"")</f>
        <v/>
      </c>
      <c r="V1002" s="16" t="str">
        <f aca="false">IF(O1002="🐕 Dog",3,"")</f>
        <v/>
      </c>
      <c r="W1002" s="16" t="str">
        <f aca="false">IF(O1002="🐹 Guinea Pig",8,"")</f>
        <v/>
      </c>
      <c r="X1002" s="16" t="str">
        <f aca="false">IF(O1002="🐔 Chicken",9,"")</f>
        <v/>
      </c>
      <c r="Y1002" s="16" t="str">
        <f aca="false">IF(O1002="🐵 Monkey",5,"")</f>
        <v/>
      </c>
      <c r="Z1002" s="16" t="str">
        <f aca="false">IF(O1002="🐸 Frog",10,"")</f>
        <v/>
      </c>
      <c r="AA1002" s="16" t="str">
        <f aca="false">IF(O1002="🐈 Cat",4,"")</f>
        <v/>
      </c>
      <c r="AB1002" s="16" t="str">
        <f aca="false">IF(O1002="Gecko",15,"")</f>
        <v/>
      </c>
      <c r="AC1002" s="16" t="str">
        <f aca="false">IF(O1002="Skink",14,"")</f>
        <v/>
      </c>
      <c r="AD1002" s="16" t="str">
        <f aca="false">IF(O1002="🐄 Cattle",17,"")</f>
        <v/>
      </c>
      <c r="AE1002" s="16" t="str">
        <f aca="false">IF(O1002="🐷 Pig",19,"")</f>
        <v/>
      </c>
      <c r="AF1002" s="16" t="str">
        <f aca="false">IF(O1002="Squirrel",11,"")</f>
        <v/>
      </c>
      <c r="AG1002" s="16" t="str">
        <f aca="false">IF(O1002="🐝 Honey Bee",20,"")</f>
        <v/>
      </c>
      <c r="AH1002" s="16" t="str">
        <f aca="false">IF(O1002="🦆 Duck",12,"")</f>
        <v/>
      </c>
      <c r="AI1002" s="16" t="str">
        <f aca="false">IF(O1002="🐦 Bird",13,"")</f>
        <v/>
      </c>
      <c r="AJ1002" s="41" t="s">
        <v>1001</v>
      </c>
      <c r="AK1002" s="40" t="s">
        <v>484</v>
      </c>
      <c r="AL1002" s="42" t="s">
        <v>50</v>
      </c>
      <c r="AM1002" s="40" t="s">
        <v>51</v>
      </c>
      <c r="AN1002" s="40"/>
    </row>
    <row r="1003" customFormat="false" ht="15.75" hidden="false" customHeight="false" outlineLevel="0" collapsed="false">
      <c r="C1003" s="32"/>
      <c r="D1003" s="33"/>
      <c r="E1003" s="34"/>
      <c r="F1003" s="34"/>
      <c r="G1003" s="0"/>
      <c r="H1003" s="0"/>
      <c r="I1003" s="14" t="str">
        <f aca="false">IF(H1003="IC",-0.3,"")</f>
        <v/>
      </c>
      <c r="J1003" s="14" t="str">
        <f aca="false">IF(H1003="IV",-0.2,"")</f>
        <v/>
      </c>
      <c r="K1003" s="14" t="str">
        <f aca="false">IF(H1003="IP",-0.1,"")</f>
        <v/>
      </c>
      <c r="L1003" s="14" t="str">
        <f aca="false">IF(H1003="IM",0.1,"")</f>
        <v/>
      </c>
      <c r="M1003" s="14" t="str">
        <f aca="false">IF(H1003="SC",0.2,"")</f>
        <v/>
      </c>
      <c r="N1003" s="15" t="str">
        <f aca="false">IF(H1003="???",0.2,"")</f>
        <v/>
      </c>
      <c r="O1003" s="0"/>
      <c r="P1003" s="17" t="str">
        <f aca="false">IF(SUM(Q1003:AI1003)&gt;0,"",IF(SUM(Q1003:AI1003)=0,IF(O1003&gt;0,1,"")))</f>
        <v/>
      </c>
      <c r="Q1003" s="16" t="str">
        <f aca="false">IF(O1003="🐭 Mouse",2,"")</f>
        <v/>
      </c>
      <c r="R1003" s="16" t="str">
        <f aca="false">IF(O1003="🕊 Pigeon",7,"")</f>
        <v/>
      </c>
      <c r="S1003" s="16" t="str">
        <f aca="false">IF(O1003="🐇 Rabbit",6,"")</f>
        <v/>
      </c>
      <c r="T1003" s="16" t="str">
        <f aca="false">IF(O1003="🍼 Mammal",16,"")</f>
        <v/>
      </c>
      <c r="U1003" s="16" t="str">
        <f aca="false">IF(O1003="🐀 Rat",1,"")</f>
        <v/>
      </c>
      <c r="V1003" s="16" t="str">
        <f aca="false">IF(O1003="🐕 Dog",3,"")</f>
        <v/>
      </c>
      <c r="W1003" s="16" t="str">
        <f aca="false">IF(O1003="🐹 Guinea Pig",8,"")</f>
        <v/>
      </c>
      <c r="X1003" s="16" t="str">
        <f aca="false">IF(O1003="🐔 Chicken",9,"")</f>
        <v/>
      </c>
      <c r="Y1003" s="16" t="str">
        <f aca="false">IF(O1003="🐵 Monkey",5,"")</f>
        <v/>
      </c>
      <c r="Z1003" s="16" t="str">
        <f aca="false">IF(O1003="🐸 Frog",10,"")</f>
        <v/>
      </c>
      <c r="AA1003" s="16" t="str">
        <f aca="false">IF(O1003="🐈 Cat",4,"")</f>
        <v/>
      </c>
      <c r="AB1003" s="16" t="str">
        <f aca="false">IF(O1003="Gecko",15,"")</f>
        <v/>
      </c>
      <c r="AC1003" s="16" t="str">
        <f aca="false">IF(O1003="Skink",14,"")</f>
        <v/>
      </c>
      <c r="AD1003" s="16" t="str">
        <f aca="false">IF(O1003="🐄 Cattle",17,"")</f>
        <v/>
      </c>
      <c r="AE1003" s="16" t="str">
        <f aca="false">IF(O1003="🐷 Pig",19,"")</f>
        <v/>
      </c>
      <c r="AF1003" s="16" t="str">
        <f aca="false">IF(O1003="Squirrel",11,"")</f>
        <v/>
      </c>
      <c r="AG1003" s="16" t="str">
        <f aca="false">IF(O1003="🐝 Honey Bee",20,"")</f>
        <v/>
      </c>
      <c r="AH1003" s="16" t="str">
        <f aca="false">IF(O1003="🦆 Duck",12,"")</f>
        <v/>
      </c>
      <c r="AI1003" s="16" t="str">
        <f aca="false">IF(O1003="🐦 Bird",13,"")</f>
        <v/>
      </c>
      <c r="AJ1003" s="0"/>
      <c r="AK1003" s="0"/>
      <c r="AL1003" s="0"/>
      <c r="AM1003" s="0"/>
      <c r="AN1003" s="0"/>
    </row>
    <row r="1004" customFormat="false" ht="45" hidden="false" customHeight="true" outlineLevel="0" collapsed="false">
      <c r="A1004" s="38" t="s">
        <v>1002</v>
      </c>
      <c r="B1004" s="38" t="n">
        <v>101</v>
      </c>
      <c r="C1004" s="32" t="n">
        <f aca="false">B1004+IF(H1004="IV",-0.2,IF(H1004="IP",-0.1,IF(H1004="IM",0.1,IF(H1004="SC",0.2,IF(H1004="IC (cerebral)",-0.3,0)))))</f>
        <v>100.9</v>
      </c>
      <c r="D1004" s="33" t="n">
        <f aca="false">VALUE(MID(AJ1004,1,FIND(" ",AJ1004)))</f>
        <v>0.238</v>
      </c>
      <c r="E1004" s="34" t="n">
        <f aca="false">IF(G1004="LD50 (median)",1,IF(G1004="LDLo (lowest)",0,IF(G1004="LD",-1,"")))</f>
        <v>1</v>
      </c>
      <c r="F1004" s="34" t="n">
        <f aca="false">IF(O1004="🐀 Rat",1,IF(O1004="🐭 Mouse",2,IF(O1004="🐕 Dog",3,IF(O1004="🐵 Monkey",5,IF(O1004="🐈 Cat",4,IF(O1004="🐇 Rabbit",6,IF(O1004="🕊 Pigeon",7,IF(O1004="🐹 Guinea Pig",8,IF(O1004="🐔 Chicken",9,IF(O1004="🐸 Frog",10,IF(O1004="🍼 Mammal",10,0)))))))))))</f>
        <v>2</v>
      </c>
      <c r="G1004" s="39" t="s">
        <v>47</v>
      </c>
      <c r="H1004" s="39" t="s">
        <v>16</v>
      </c>
      <c r="I1004" s="14" t="str">
        <f aca="false">IF(H1004="IC",-0.3,"")</f>
        <v/>
      </c>
      <c r="J1004" s="14" t="str">
        <f aca="false">IF(H1004="IV",-0.2,"")</f>
        <v/>
      </c>
      <c r="K1004" s="14" t="n">
        <f aca="false">IF(H1004="IP",-0.1,"")</f>
        <v>-0.1</v>
      </c>
      <c r="L1004" s="14" t="str">
        <f aca="false">IF(H1004="IM",0.1,"")</f>
        <v/>
      </c>
      <c r="M1004" s="14" t="str">
        <f aca="false">IF(H1004="SC",0.2,"")</f>
        <v/>
      </c>
      <c r="N1004" s="15" t="str">
        <f aca="false">IF(H1004="???",0.2,"")</f>
        <v/>
      </c>
      <c r="O1004" s="40" t="s">
        <v>22</v>
      </c>
      <c r="P1004" s="17" t="str">
        <f aca="false">IF(SUM(Q1004:AI1004)&gt;0,"",IF(SUM(Q1004:AI1004)=0,IF(O1004&gt;0,1,"")))</f>
        <v/>
      </c>
      <c r="Q1004" s="16" t="n">
        <f aca="false">IF(O1004="🐭 Mouse",2,"")</f>
        <v>2</v>
      </c>
      <c r="R1004" s="16" t="str">
        <f aca="false">IF(O1004="🕊 Pigeon",7,"")</f>
        <v/>
      </c>
      <c r="S1004" s="16" t="str">
        <f aca="false">IF(O1004="🐇 Rabbit",6,"")</f>
        <v/>
      </c>
      <c r="T1004" s="16" t="str">
        <f aca="false">IF(O1004="🍼 Mammal",16,"")</f>
        <v/>
      </c>
      <c r="U1004" s="16" t="str">
        <f aca="false">IF(O1004="🐀 Rat",1,"")</f>
        <v/>
      </c>
      <c r="V1004" s="16" t="str">
        <f aca="false">IF(O1004="🐕 Dog",3,"")</f>
        <v/>
      </c>
      <c r="W1004" s="16" t="str">
        <f aca="false">IF(O1004="🐹 Guinea Pig",8,"")</f>
        <v/>
      </c>
      <c r="X1004" s="16" t="str">
        <f aca="false">IF(O1004="🐔 Chicken",9,"")</f>
        <v/>
      </c>
      <c r="Y1004" s="16" t="str">
        <f aca="false">IF(O1004="🐵 Monkey",5,"")</f>
        <v/>
      </c>
      <c r="Z1004" s="16" t="str">
        <f aca="false">IF(O1004="🐸 Frog",10,"")</f>
        <v/>
      </c>
      <c r="AA1004" s="16" t="str">
        <f aca="false">IF(O1004="🐈 Cat",4,"")</f>
        <v/>
      </c>
      <c r="AB1004" s="16" t="str">
        <f aca="false">IF(O1004="Gecko",15,"")</f>
        <v/>
      </c>
      <c r="AC1004" s="16" t="str">
        <f aca="false">IF(O1004="Skink",14,"")</f>
        <v/>
      </c>
      <c r="AD1004" s="16" t="str">
        <f aca="false">IF(O1004="🐄 Cattle",17,"")</f>
        <v/>
      </c>
      <c r="AE1004" s="16" t="str">
        <f aca="false">IF(O1004="🐷 Pig",19,"")</f>
        <v/>
      </c>
      <c r="AF1004" s="16" t="str">
        <f aca="false">IF(O1004="Squirrel",11,"")</f>
        <v/>
      </c>
      <c r="AG1004" s="16" t="str">
        <f aca="false">IF(O1004="🐝 Honey Bee",20,"")</f>
        <v/>
      </c>
      <c r="AH1004" s="16" t="str">
        <f aca="false">IF(O1004="🦆 Duck",12,"")</f>
        <v/>
      </c>
      <c r="AI1004" s="16" t="str">
        <f aca="false">IF(O1004="🐦 Bird",13,"")</f>
        <v/>
      </c>
      <c r="AJ1004" s="41" t="s">
        <v>1003</v>
      </c>
      <c r="AK1004" s="40" t="s">
        <v>582</v>
      </c>
      <c r="AL1004" s="42" t="s">
        <v>50</v>
      </c>
      <c r="AM1004" s="40" t="s">
        <v>51</v>
      </c>
      <c r="AN1004" s="40"/>
    </row>
    <row r="1005" customFormat="false" ht="30" hidden="false" customHeight="true" outlineLevel="0" collapsed="false">
      <c r="A1005" s="38" t="s">
        <v>1002</v>
      </c>
      <c r="B1005" s="38" t="n">
        <v>101</v>
      </c>
      <c r="C1005" s="32" t="n">
        <f aca="false">B1005+IF(H1005="IV",-0.2,IF(H1005="IP",-0.1,IF(H1005="IM",0.1,IF(H1005="SC",0.2,IF(H1005="IC (cerebral)",-0.3,0)))))</f>
        <v>100.9</v>
      </c>
      <c r="D1005" s="33" t="n">
        <f aca="false">VALUE(MID(AJ1005,1,FIND(" ",AJ1005)))</f>
        <v>0.465</v>
      </c>
      <c r="E1005" s="34" t="n">
        <f aca="false">IF(G1005="LD50 (median)",1,IF(G1005="LDLo (lowest)",0,IF(G1005="LD",-1,"")))</f>
        <v>1</v>
      </c>
      <c r="F1005" s="34" t="n">
        <f aca="false">IF(O1005="🐀 Rat",1,IF(O1005="🐭 Mouse",2,IF(O1005="🐕 Dog",3,IF(O1005="🐵 Monkey",5,IF(O1005="🐈 Cat",4,IF(O1005="🐇 Rabbit",6,IF(O1005="🕊 Pigeon",7,IF(O1005="🐹 Guinea Pig",8,IF(O1005="🐔 Chicken",9,IF(O1005="🐸 Frog",10,IF(O1005="🍼 Mammal",10,0)))))))))))</f>
        <v>2</v>
      </c>
      <c r="G1005" s="39" t="s">
        <v>47</v>
      </c>
      <c r="H1005" s="39" t="s">
        <v>16</v>
      </c>
      <c r="I1005" s="14" t="str">
        <f aca="false">IF(H1005="IC",-0.3,"")</f>
        <v/>
      </c>
      <c r="J1005" s="14" t="str">
        <f aca="false">IF(H1005="IV",-0.2,"")</f>
        <v/>
      </c>
      <c r="K1005" s="14" t="n">
        <f aca="false">IF(H1005="IP",-0.1,"")</f>
        <v>-0.1</v>
      </c>
      <c r="L1005" s="14" t="str">
        <f aca="false">IF(H1005="IM",0.1,"")</f>
        <v/>
      </c>
      <c r="M1005" s="14" t="str">
        <f aca="false">IF(H1005="SC",0.2,"")</f>
        <v/>
      </c>
      <c r="N1005" s="15" t="str">
        <f aca="false">IF(H1005="???",0.2,"")</f>
        <v/>
      </c>
      <c r="O1005" s="40" t="s">
        <v>22</v>
      </c>
      <c r="P1005" s="17" t="str">
        <f aca="false">IF(SUM(Q1005:AI1005)&gt;0,"",IF(SUM(Q1005:AI1005)=0,IF(O1005&gt;0,1,"")))</f>
        <v/>
      </c>
      <c r="Q1005" s="16" t="n">
        <f aca="false">IF(O1005="🐭 Mouse",2,"")</f>
        <v>2</v>
      </c>
      <c r="R1005" s="16" t="str">
        <f aca="false">IF(O1005="🕊 Pigeon",7,"")</f>
        <v/>
      </c>
      <c r="S1005" s="16" t="str">
        <f aca="false">IF(O1005="🐇 Rabbit",6,"")</f>
        <v/>
      </c>
      <c r="T1005" s="16" t="str">
        <f aca="false">IF(O1005="🍼 Mammal",16,"")</f>
        <v/>
      </c>
      <c r="U1005" s="16" t="str">
        <f aca="false">IF(O1005="🐀 Rat",1,"")</f>
        <v/>
      </c>
      <c r="V1005" s="16" t="str">
        <f aca="false">IF(O1005="🐕 Dog",3,"")</f>
        <v/>
      </c>
      <c r="W1005" s="16" t="str">
        <f aca="false">IF(O1005="🐹 Guinea Pig",8,"")</f>
        <v/>
      </c>
      <c r="X1005" s="16" t="str">
        <f aca="false">IF(O1005="🐔 Chicken",9,"")</f>
        <v/>
      </c>
      <c r="Y1005" s="16" t="str">
        <f aca="false">IF(O1005="🐵 Monkey",5,"")</f>
        <v/>
      </c>
      <c r="Z1005" s="16" t="str">
        <f aca="false">IF(O1005="🐸 Frog",10,"")</f>
        <v/>
      </c>
      <c r="AA1005" s="16" t="str">
        <f aca="false">IF(O1005="🐈 Cat",4,"")</f>
        <v/>
      </c>
      <c r="AB1005" s="16" t="str">
        <f aca="false">IF(O1005="Gecko",15,"")</f>
        <v/>
      </c>
      <c r="AC1005" s="16" t="str">
        <f aca="false">IF(O1005="Skink",14,"")</f>
        <v/>
      </c>
      <c r="AD1005" s="16" t="str">
        <f aca="false">IF(O1005="🐄 Cattle",17,"")</f>
        <v/>
      </c>
      <c r="AE1005" s="16" t="str">
        <f aca="false">IF(O1005="🐷 Pig",19,"")</f>
        <v/>
      </c>
      <c r="AF1005" s="16" t="str">
        <f aca="false">IF(O1005="Squirrel",11,"")</f>
        <v/>
      </c>
      <c r="AG1005" s="16" t="str">
        <f aca="false">IF(O1005="🐝 Honey Bee",20,"")</f>
        <v/>
      </c>
      <c r="AH1005" s="16" t="str">
        <f aca="false">IF(O1005="🦆 Duck",12,"")</f>
        <v/>
      </c>
      <c r="AI1005" s="16" t="str">
        <f aca="false">IF(O1005="🐦 Bird",13,"")</f>
        <v/>
      </c>
      <c r="AJ1005" s="41" t="s">
        <v>1004</v>
      </c>
      <c r="AK1005" s="40" t="s">
        <v>656</v>
      </c>
      <c r="AL1005" s="42" t="s">
        <v>50</v>
      </c>
      <c r="AM1005" s="40" t="s">
        <v>51</v>
      </c>
      <c r="AN1005" s="40"/>
    </row>
    <row r="1006" customFormat="false" ht="30" hidden="false" customHeight="true" outlineLevel="0" collapsed="false">
      <c r="A1006" s="38" t="s">
        <v>1005</v>
      </c>
      <c r="B1006" s="38" t="n">
        <v>101</v>
      </c>
      <c r="C1006" s="32" t="n">
        <f aca="false">B1006+IF(H1006="IV",-0.2,IF(H1006="IP",-0.1,IF(H1006="IM",0.1,IF(H1006="SC",0.2,IF(H1006="IC (cerebral)",-0.3,0)))))</f>
        <v>100.9</v>
      </c>
      <c r="D1006" s="33" t="n">
        <f aca="false">VALUE(MID(AJ1006,1,FIND(" ",AJ1006)))</f>
        <v>1.35</v>
      </c>
      <c r="E1006" s="34" t="n">
        <f aca="false">IF(G1006="LD50 (median)",1,IF(G1006="LDLo (lowest)",0,IF(G1006="LD",-1,"")))</f>
        <v>1</v>
      </c>
      <c r="F1006" s="34" t="n">
        <f aca="false">IF(O1006="🐀 Rat",1,IF(O1006="🐭 Mouse",2,IF(O1006="🐕 Dog",3,IF(O1006="🐵 Monkey",5,IF(O1006="🐈 Cat",4,IF(O1006="🐇 Rabbit",6,IF(O1006="🕊 Pigeon",7,IF(O1006="🐹 Guinea Pig",8,IF(O1006="🐔 Chicken",9,IF(O1006="🐸 Frog",10,IF(O1006="🍼 Mammal",10,0)))))))))))</f>
        <v>2</v>
      </c>
      <c r="G1006" s="39" t="s">
        <v>47</v>
      </c>
      <c r="H1006" s="39" t="s">
        <v>16</v>
      </c>
      <c r="I1006" s="14" t="str">
        <f aca="false">IF(H1006="IC",-0.3,"")</f>
        <v/>
      </c>
      <c r="J1006" s="14" t="str">
        <f aca="false">IF(H1006="IV",-0.2,"")</f>
        <v/>
      </c>
      <c r="K1006" s="14" t="n">
        <f aca="false">IF(H1006="IP",-0.1,"")</f>
        <v>-0.1</v>
      </c>
      <c r="L1006" s="14" t="str">
        <f aca="false">IF(H1006="IM",0.1,"")</f>
        <v/>
      </c>
      <c r="M1006" s="14" t="str">
        <f aca="false">IF(H1006="SC",0.2,"")</f>
        <v/>
      </c>
      <c r="N1006" s="15" t="str">
        <f aca="false">IF(H1006="???",0.2,"")</f>
        <v/>
      </c>
      <c r="O1006" s="40" t="s">
        <v>22</v>
      </c>
      <c r="P1006" s="17" t="str">
        <f aca="false">IF(SUM(Q1006:AI1006)&gt;0,"",IF(SUM(Q1006:AI1006)=0,IF(O1006&gt;0,1,"")))</f>
        <v/>
      </c>
      <c r="Q1006" s="16" t="n">
        <f aca="false">IF(O1006="🐭 Mouse",2,"")</f>
        <v>2</v>
      </c>
      <c r="R1006" s="16" t="str">
        <f aca="false">IF(O1006="🕊 Pigeon",7,"")</f>
        <v/>
      </c>
      <c r="S1006" s="16" t="str">
        <f aca="false">IF(O1006="🐇 Rabbit",6,"")</f>
        <v/>
      </c>
      <c r="T1006" s="16" t="str">
        <f aca="false">IF(O1006="🍼 Mammal",16,"")</f>
        <v/>
      </c>
      <c r="U1006" s="16" t="str">
        <f aca="false">IF(O1006="🐀 Rat",1,"")</f>
        <v/>
      </c>
      <c r="V1006" s="16" t="str">
        <f aca="false">IF(O1006="🐕 Dog",3,"")</f>
        <v/>
      </c>
      <c r="W1006" s="16" t="str">
        <f aca="false">IF(O1006="🐹 Guinea Pig",8,"")</f>
        <v/>
      </c>
      <c r="X1006" s="16" t="str">
        <f aca="false">IF(O1006="🐔 Chicken",9,"")</f>
        <v/>
      </c>
      <c r="Y1006" s="16" t="str">
        <f aca="false">IF(O1006="🐵 Monkey",5,"")</f>
        <v/>
      </c>
      <c r="Z1006" s="16" t="str">
        <f aca="false">IF(O1006="🐸 Frog",10,"")</f>
        <v/>
      </c>
      <c r="AA1006" s="16" t="str">
        <f aca="false">IF(O1006="🐈 Cat",4,"")</f>
        <v/>
      </c>
      <c r="AB1006" s="16" t="str">
        <f aca="false">IF(O1006="Gecko",15,"")</f>
        <v/>
      </c>
      <c r="AC1006" s="16" t="str">
        <f aca="false">IF(O1006="Skink",14,"")</f>
        <v/>
      </c>
      <c r="AD1006" s="16" t="str">
        <f aca="false">IF(O1006="🐄 Cattle",17,"")</f>
        <v/>
      </c>
      <c r="AE1006" s="16" t="str">
        <f aca="false">IF(O1006="🐷 Pig",19,"")</f>
        <v/>
      </c>
      <c r="AF1006" s="16" t="str">
        <f aca="false">IF(O1006="Squirrel",11,"")</f>
        <v/>
      </c>
      <c r="AG1006" s="16" t="str">
        <f aca="false">IF(O1006="🐝 Honey Bee",20,"")</f>
        <v/>
      </c>
      <c r="AH1006" s="16" t="str">
        <f aca="false">IF(O1006="🦆 Duck",12,"")</f>
        <v/>
      </c>
      <c r="AI1006" s="16" t="str">
        <f aca="false">IF(O1006="🐦 Bird",13,"")</f>
        <v/>
      </c>
      <c r="AJ1006" s="41" t="s">
        <v>712</v>
      </c>
      <c r="AK1006" s="40" t="s">
        <v>1006</v>
      </c>
      <c r="AL1006" s="42" t="s">
        <v>536</v>
      </c>
      <c r="AM1006" s="40" t="s">
        <v>51</v>
      </c>
      <c r="AN1006" s="40"/>
    </row>
    <row r="1007" customFormat="false" ht="30" hidden="false" customHeight="true" outlineLevel="0" collapsed="false">
      <c r="A1007" s="38" t="s">
        <v>1002</v>
      </c>
      <c r="B1007" s="38" t="n">
        <v>101</v>
      </c>
      <c r="C1007" s="32" t="n">
        <f aca="false">B1007+IF(H1007="IV",-0.2,IF(H1007="IP",-0.1,IF(H1007="IM",0.1,IF(H1007="SC",0.2,IF(H1007="IC (cerebral)",-0.3,0)))))</f>
        <v>100.8</v>
      </c>
      <c r="D1007" s="33" t="n">
        <f aca="false">VALUE(MID(AJ1007,1,FIND(" ",AJ1007)))</f>
        <v>1.875</v>
      </c>
      <c r="E1007" s="34" t="n">
        <f aca="false">IF(G1007="LD50 (median)",1,IF(G1007="LDLo (lowest)",0,IF(G1007="LD",-1,"")))</f>
        <v>1</v>
      </c>
      <c r="F1007" s="34" t="n">
        <f aca="false">IF(O1007="🐀 Rat",1,IF(O1007="🐭 Mouse",2,IF(O1007="🐕 Dog",3,IF(O1007="🐵 Monkey",5,IF(O1007="🐈 Cat",4,IF(O1007="🐇 Rabbit",6,IF(O1007="🕊 Pigeon",7,IF(O1007="🐹 Guinea Pig",8,IF(O1007="🐔 Chicken",9,IF(O1007="🐸 Frog",10,IF(O1007="🍼 Mammal",10,0)))))))))))</f>
        <v>2</v>
      </c>
      <c r="G1007" s="39" t="s">
        <v>47</v>
      </c>
      <c r="H1007" s="39" t="s">
        <v>15</v>
      </c>
      <c r="I1007" s="14" t="str">
        <f aca="false">IF(H1007="IC",-0.3,"")</f>
        <v/>
      </c>
      <c r="J1007" s="14" t="n">
        <f aca="false">IF(H1007="IV",-0.2,"")</f>
        <v>-0.2</v>
      </c>
      <c r="K1007" s="14" t="str">
        <f aca="false">IF(H1007="IP",-0.1,"")</f>
        <v/>
      </c>
      <c r="L1007" s="14" t="str">
        <f aca="false">IF(H1007="IM",0.1,"")</f>
        <v/>
      </c>
      <c r="M1007" s="14" t="str">
        <f aca="false">IF(H1007="SC",0.2,"")</f>
        <v/>
      </c>
      <c r="N1007" s="15" t="str">
        <f aca="false">IF(H1007="???",0.2,"")</f>
        <v/>
      </c>
      <c r="O1007" s="40" t="s">
        <v>22</v>
      </c>
      <c r="P1007" s="17" t="str">
        <f aca="false">IF(SUM(Q1007:AI1007)&gt;0,"",IF(SUM(Q1007:AI1007)=0,IF(O1007&gt;0,1,"")))</f>
        <v/>
      </c>
      <c r="Q1007" s="16" t="n">
        <f aca="false">IF(O1007="🐭 Mouse",2,"")</f>
        <v>2</v>
      </c>
      <c r="R1007" s="16" t="str">
        <f aca="false">IF(O1007="🕊 Pigeon",7,"")</f>
        <v/>
      </c>
      <c r="S1007" s="16" t="str">
        <f aca="false">IF(O1007="🐇 Rabbit",6,"")</f>
        <v/>
      </c>
      <c r="T1007" s="16" t="str">
        <f aca="false">IF(O1007="🍼 Mammal",16,"")</f>
        <v/>
      </c>
      <c r="U1007" s="16" t="str">
        <f aca="false">IF(O1007="🐀 Rat",1,"")</f>
        <v/>
      </c>
      <c r="V1007" s="16" t="str">
        <f aca="false">IF(O1007="🐕 Dog",3,"")</f>
        <v/>
      </c>
      <c r="W1007" s="16" t="str">
        <f aca="false">IF(O1007="🐹 Guinea Pig",8,"")</f>
        <v/>
      </c>
      <c r="X1007" s="16" t="str">
        <f aca="false">IF(O1007="🐔 Chicken",9,"")</f>
        <v/>
      </c>
      <c r="Y1007" s="16" t="str">
        <f aca="false">IF(O1007="🐵 Monkey",5,"")</f>
        <v/>
      </c>
      <c r="Z1007" s="16" t="str">
        <f aca="false">IF(O1007="🐸 Frog",10,"")</f>
        <v/>
      </c>
      <c r="AA1007" s="16" t="str">
        <f aca="false">IF(O1007="🐈 Cat",4,"")</f>
        <v/>
      </c>
      <c r="AB1007" s="16" t="str">
        <f aca="false">IF(O1007="Gecko",15,"")</f>
        <v/>
      </c>
      <c r="AC1007" s="16" t="str">
        <f aca="false">IF(O1007="Skink",14,"")</f>
        <v/>
      </c>
      <c r="AD1007" s="16" t="str">
        <f aca="false">IF(O1007="🐄 Cattle",17,"")</f>
        <v/>
      </c>
      <c r="AE1007" s="16" t="str">
        <f aca="false">IF(O1007="🐷 Pig",19,"")</f>
        <v/>
      </c>
      <c r="AF1007" s="16" t="str">
        <f aca="false">IF(O1007="Squirrel",11,"")</f>
        <v/>
      </c>
      <c r="AG1007" s="16" t="str">
        <f aca="false">IF(O1007="🐝 Honey Bee",20,"")</f>
        <v/>
      </c>
      <c r="AH1007" s="16" t="str">
        <f aca="false">IF(O1007="🦆 Duck",12,"")</f>
        <v/>
      </c>
      <c r="AI1007" s="16" t="str">
        <f aca="false">IF(O1007="🐦 Bird",13,"")</f>
        <v/>
      </c>
      <c r="AJ1007" s="41" t="s">
        <v>1007</v>
      </c>
      <c r="AK1007" s="40" t="s">
        <v>582</v>
      </c>
      <c r="AL1007" s="42" t="s">
        <v>50</v>
      </c>
      <c r="AM1007" s="40" t="s">
        <v>51</v>
      </c>
      <c r="AN1007" s="40"/>
    </row>
    <row r="1008" customFormat="false" ht="15.75" hidden="false" customHeight="false" outlineLevel="0" collapsed="false">
      <c r="C1008" s="32"/>
      <c r="D1008" s="33"/>
      <c r="E1008" s="34"/>
      <c r="F1008" s="34"/>
      <c r="G1008" s="0"/>
      <c r="H1008" s="0"/>
      <c r="I1008" s="14" t="str">
        <f aca="false">IF(H1008="IC",-0.3,"")</f>
        <v/>
      </c>
      <c r="J1008" s="14" t="str">
        <f aca="false">IF(H1008="IV",-0.2,"")</f>
        <v/>
      </c>
      <c r="K1008" s="14" t="str">
        <f aca="false">IF(H1008="IP",-0.1,"")</f>
        <v/>
      </c>
      <c r="L1008" s="14" t="str">
        <f aca="false">IF(H1008="IM",0.1,"")</f>
        <v/>
      </c>
      <c r="M1008" s="14" t="str">
        <f aca="false">IF(H1008="SC",0.2,"")</f>
        <v/>
      </c>
      <c r="N1008" s="15" t="str">
        <f aca="false">IF(H1008="???",0.2,"")</f>
        <v/>
      </c>
      <c r="O1008" s="0"/>
      <c r="P1008" s="17" t="str">
        <f aca="false">IF(SUM(Q1008:AI1008)&gt;0,"",IF(SUM(Q1008:AI1008)=0,IF(O1008&gt;0,1,"")))</f>
        <v/>
      </c>
      <c r="Q1008" s="16" t="str">
        <f aca="false">IF(O1008="🐭 Mouse",2,"")</f>
        <v/>
      </c>
      <c r="R1008" s="16" t="str">
        <f aca="false">IF(O1008="🕊 Pigeon",7,"")</f>
        <v/>
      </c>
      <c r="S1008" s="16" t="str">
        <f aca="false">IF(O1008="🐇 Rabbit",6,"")</f>
        <v/>
      </c>
      <c r="T1008" s="16" t="str">
        <f aca="false">IF(O1008="🍼 Mammal",16,"")</f>
        <v/>
      </c>
      <c r="U1008" s="16" t="str">
        <f aca="false">IF(O1008="🐀 Rat",1,"")</f>
        <v/>
      </c>
      <c r="V1008" s="16" t="str">
        <f aca="false">IF(O1008="🐕 Dog",3,"")</f>
        <v/>
      </c>
      <c r="W1008" s="16" t="str">
        <f aca="false">IF(O1008="🐹 Guinea Pig",8,"")</f>
        <v/>
      </c>
      <c r="X1008" s="16" t="str">
        <f aca="false">IF(O1008="🐔 Chicken",9,"")</f>
        <v/>
      </c>
      <c r="Y1008" s="16" t="str">
        <f aca="false">IF(O1008="🐵 Monkey",5,"")</f>
        <v/>
      </c>
      <c r="Z1008" s="16" t="str">
        <f aca="false">IF(O1008="🐸 Frog",10,"")</f>
        <v/>
      </c>
      <c r="AA1008" s="16" t="str">
        <f aca="false">IF(O1008="🐈 Cat",4,"")</f>
        <v/>
      </c>
      <c r="AB1008" s="16" t="str">
        <f aca="false">IF(O1008="Gecko",15,"")</f>
        <v/>
      </c>
      <c r="AC1008" s="16" t="str">
        <f aca="false">IF(O1008="Skink",14,"")</f>
        <v/>
      </c>
      <c r="AD1008" s="16" t="str">
        <f aca="false">IF(O1008="🐄 Cattle",17,"")</f>
        <v/>
      </c>
      <c r="AE1008" s="16" t="str">
        <f aca="false">IF(O1008="🐷 Pig",19,"")</f>
        <v/>
      </c>
      <c r="AF1008" s="16" t="str">
        <f aca="false">IF(O1008="Squirrel",11,"")</f>
        <v/>
      </c>
      <c r="AG1008" s="16" t="str">
        <f aca="false">IF(O1008="🐝 Honey Bee",20,"")</f>
        <v/>
      </c>
      <c r="AH1008" s="16" t="str">
        <f aca="false">IF(O1008="🦆 Duck",12,"")</f>
        <v/>
      </c>
      <c r="AI1008" s="16" t="str">
        <f aca="false">IF(O1008="🐦 Bird",13,"")</f>
        <v/>
      </c>
      <c r="AJ1008" s="0"/>
      <c r="AK1008" s="0"/>
      <c r="AL1008" s="0"/>
      <c r="AM1008" s="0"/>
      <c r="AN1008" s="0"/>
    </row>
    <row r="1009" customFormat="false" ht="30" hidden="false" customHeight="true" outlineLevel="0" collapsed="false">
      <c r="A1009" s="38" t="s">
        <v>1008</v>
      </c>
      <c r="B1009" s="38" t="n">
        <v>102</v>
      </c>
      <c r="C1009" s="32" t="n">
        <f aca="false">B1009+IF(H1009="IV",-0.2,IF(H1009="IP",-0.1,IF(H1009="IM",0.1,IF(H1009="SC",0.2,IF(H1009="IC (cerebral)",-0.3,0)))))</f>
        <v>102</v>
      </c>
      <c r="D1009" s="33" t="n">
        <f aca="false">VALUE(MID(AJ1009,1,FIND(" ",AJ1009)))</f>
        <v>0.095</v>
      </c>
      <c r="E1009" s="34" t="n">
        <f aca="false">IF(G1009="LD50 (median)",1,IF(G1009="LDLo (lowest)",0,IF(G1009="LD",-1,"")))</f>
        <v>1</v>
      </c>
      <c r="F1009" s="34" t="n">
        <f aca="false">IF(O1009="🐀 Rat",1,IF(O1009="🐭 Mouse",2,IF(O1009="🐕 Dog",3,IF(O1009="🐵 Monkey",5,IF(O1009="🐈 Cat",4,IF(O1009="🐇 Rabbit",6,IF(O1009="🕊 Pigeon",7,IF(O1009="🐹 Guinea Pig",8,IF(O1009="🐔 Chicken",9,IF(O1009="🐸 Frog",10,IF(O1009="🍼 Mammal",10,0)))))))))))</f>
        <v>2</v>
      </c>
      <c r="G1009" s="39" t="s">
        <v>47</v>
      </c>
      <c r="H1009" s="39" t="s">
        <v>14</v>
      </c>
      <c r="I1009" s="14" t="n">
        <f aca="false">IF(H1009="IC",-0.3,"")</f>
        <v>-0.3</v>
      </c>
      <c r="J1009" s="14" t="str">
        <f aca="false">IF(H1009="IV",-0.2,"")</f>
        <v/>
      </c>
      <c r="K1009" s="14" t="str">
        <f aca="false">IF(H1009="IP",-0.1,"")</f>
        <v/>
      </c>
      <c r="L1009" s="14" t="str">
        <f aca="false">IF(H1009="IM",0.1,"")</f>
        <v/>
      </c>
      <c r="M1009" s="14" t="str">
        <f aca="false">IF(H1009="SC",0.2,"")</f>
        <v/>
      </c>
      <c r="N1009" s="15" t="str">
        <f aca="false">IF(H1009="???",0.2,"")</f>
        <v/>
      </c>
      <c r="O1009" s="40" t="s">
        <v>22</v>
      </c>
      <c r="P1009" s="17" t="str">
        <f aca="false">IF(SUM(Q1009:AI1009)&gt;0,"",IF(SUM(Q1009:AI1009)=0,IF(O1009&gt;0,1,"")))</f>
        <v/>
      </c>
      <c r="Q1009" s="16" t="n">
        <f aca="false">IF(O1009="🐭 Mouse",2,"")</f>
        <v>2</v>
      </c>
      <c r="R1009" s="16" t="str">
        <f aca="false">IF(O1009="🕊 Pigeon",7,"")</f>
        <v/>
      </c>
      <c r="S1009" s="16" t="str">
        <f aca="false">IF(O1009="🐇 Rabbit",6,"")</f>
        <v/>
      </c>
      <c r="T1009" s="16" t="str">
        <f aca="false">IF(O1009="🍼 Mammal",16,"")</f>
        <v/>
      </c>
      <c r="U1009" s="16" t="str">
        <f aca="false">IF(O1009="🐀 Rat",1,"")</f>
        <v/>
      </c>
      <c r="V1009" s="16" t="str">
        <f aca="false">IF(O1009="🐕 Dog",3,"")</f>
        <v/>
      </c>
      <c r="W1009" s="16" t="str">
        <f aca="false">IF(O1009="🐹 Guinea Pig",8,"")</f>
        <v/>
      </c>
      <c r="X1009" s="16" t="str">
        <f aca="false">IF(O1009="🐔 Chicken",9,"")</f>
        <v/>
      </c>
      <c r="Y1009" s="16" t="str">
        <f aca="false">IF(O1009="🐵 Monkey",5,"")</f>
        <v/>
      </c>
      <c r="Z1009" s="16" t="str">
        <f aca="false">IF(O1009="🐸 Frog",10,"")</f>
        <v/>
      </c>
      <c r="AA1009" s="16" t="str">
        <f aca="false">IF(O1009="🐈 Cat",4,"")</f>
        <v/>
      </c>
      <c r="AB1009" s="16" t="str">
        <f aca="false">IF(O1009="Gecko",15,"")</f>
        <v/>
      </c>
      <c r="AC1009" s="16" t="str">
        <f aca="false">IF(O1009="Skink",14,"")</f>
        <v/>
      </c>
      <c r="AD1009" s="16" t="str">
        <f aca="false">IF(O1009="🐄 Cattle",17,"")</f>
        <v/>
      </c>
      <c r="AE1009" s="16" t="str">
        <f aca="false">IF(O1009="🐷 Pig",19,"")</f>
        <v/>
      </c>
      <c r="AF1009" s="16" t="str">
        <f aca="false">IF(O1009="Squirrel",11,"")</f>
        <v/>
      </c>
      <c r="AG1009" s="16" t="str">
        <f aca="false">IF(O1009="🐝 Honey Bee",20,"")</f>
        <v/>
      </c>
      <c r="AH1009" s="16" t="str">
        <f aca="false">IF(O1009="🦆 Duck",12,"")</f>
        <v/>
      </c>
      <c r="AI1009" s="16" t="str">
        <f aca="false">IF(O1009="🐦 Bird",13,"")</f>
        <v/>
      </c>
      <c r="AJ1009" s="41" t="s">
        <v>1009</v>
      </c>
      <c r="AK1009" s="40" t="s">
        <v>907</v>
      </c>
      <c r="AL1009" s="42" t="s">
        <v>50</v>
      </c>
      <c r="AM1009" s="40" t="s">
        <v>51</v>
      </c>
      <c r="AN1009" s="40"/>
    </row>
    <row r="1010" customFormat="false" ht="30" hidden="false" customHeight="true" outlineLevel="0" collapsed="false">
      <c r="A1010" s="38" t="s">
        <v>1008</v>
      </c>
      <c r="B1010" s="38" t="n">
        <v>102</v>
      </c>
      <c r="C1010" s="32" t="n">
        <f aca="false">B1010+IF(H1010="IV",-0.2,IF(H1010="IP",-0.1,IF(H1010="IM",0.1,IF(H1010="SC",0.2,IF(H1010="IC (cerebral)",-0.3,0)))))</f>
        <v>101.9</v>
      </c>
      <c r="D1010" s="33" t="n">
        <f aca="false">VALUE(MID(AJ1010,1,FIND(" ",AJ1010)))</f>
        <v>0.16</v>
      </c>
      <c r="E1010" s="34" t="n">
        <f aca="false">IF(G1010="LD50 (median)",1,IF(G1010="LDLo (lowest)",0,IF(G1010="LD",-1,"")))</f>
        <v>1</v>
      </c>
      <c r="F1010" s="34" t="n">
        <f aca="false">IF(O1010="🐀 Rat",1,IF(O1010="🐭 Mouse",2,IF(O1010="🐕 Dog",3,IF(O1010="🐵 Monkey",5,IF(O1010="🐈 Cat",4,IF(O1010="🐇 Rabbit",6,IF(O1010="🕊 Pigeon",7,IF(O1010="🐹 Guinea Pig",8,IF(O1010="🐔 Chicken",9,IF(O1010="🐸 Frog",10,IF(O1010="🍼 Mammal",10,0)))))))))))</f>
        <v>2</v>
      </c>
      <c r="G1010" s="39" t="s">
        <v>47</v>
      </c>
      <c r="H1010" s="39" t="s">
        <v>16</v>
      </c>
      <c r="I1010" s="14" t="str">
        <f aca="false">IF(H1010="IC",-0.3,"")</f>
        <v/>
      </c>
      <c r="J1010" s="14" t="str">
        <f aca="false">IF(H1010="IV",-0.2,"")</f>
        <v/>
      </c>
      <c r="K1010" s="14" t="n">
        <f aca="false">IF(H1010="IP",-0.1,"")</f>
        <v>-0.1</v>
      </c>
      <c r="L1010" s="14" t="str">
        <f aca="false">IF(H1010="IM",0.1,"")</f>
        <v/>
      </c>
      <c r="M1010" s="14" t="str">
        <f aca="false">IF(H1010="SC",0.2,"")</f>
        <v/>
      </c>
      <c r="N1010" s="15" t="str">
        <f aca="false">IF(H1010="???",0.2,"")</f>
        <v/>
      </c>
      <c r="O1010" s="40" t="s">
        <v>22</v>
      </c>
      <c r="P1010" s="17" t="str">
        <f aca="false">IF(SUM(Q1010:AI1010)&gt;0,"",IF(SUM(Q1010:AI1010)=0,IF(O1010&gt;0,1,"")))</f>
        <v/>
      </c>
      <c r="Q1010" s="16" t="n">
        <f aca="false">IF(O1010="🐭 Mouse",2,"")</f>
        <v>2</v>
      </c>
      <c r="R1010" s="16" t="str">
        <f aca="false">IF(O1010="🕊 Pigeon",7,"")</f>
        <v/>
      </c>
      <c r="S1010" s="16" t="str">
        <f aca="false">IF(O1010="🐇 Rabbit",6,"")</f>
        <v/>
      </c>
      <c r="T1010" s="16" t="str">
        <f aca="false">IF(O1010="🍼 Mammal",16,"")</f>
        <v/>
      </c>
      <c r="U1010" s="16" t="str">
        <f aca="false">IF(O1010="🐀 Rat",1,"")</f>
        <v/>
      </c>
      <c r="V1010" s="16" t="str">
        <f aca="false">IF(O1010="🐕 Dog",3,"")</f>
        <v/>
      </c>
      <c r="W1010" s="16" t="str">
        <f aca="false">IF(O1010="🐹 Guinea Pig",8,"")</f>
        <v/>
      </c>
      <c r="X1010" s="16" t="str">
        <f aca="false">IF(O1010="🐔 Chicken",9,"")</f>
        <v/>
      </c>
      <c r="Y1010" s="16" t="str">
        <f aca="false">IF(O1010="🐵 Monkey",5,"")</f>
        <v/>
      </c>
      <c r="Z1010" s="16" t="str">
        <f aca="false">IF(O1010="🐸 Frog",10,"")</f>
        <v/>
      </c>
      <c r="AA1010" s="16" t="str">
        <f aca="false">IF(O1010="🐈 Cat",4,"")</f>
        <v/>
      </c>
      <c r="AB1010" s="16" t="str">
        <f aca="false">IF(O1010="Gecko",15,"")</f>
        <v/>
      </c>
      <c r="AC1010" s="16" t="str">
        <f aca="false">IF(O1010="Skink",14,"")</f>
        <v/>
      </c>
      <c r="AD1010" s="16" t="str">
        <f aca="false">IF(O1010="🐄 Cattle",17,"")</f>
        <v/>
      </c>
      <c r="AE1010" s="16" t="str">
        <f aca="false">IF(O1010="🐷 Pig",19,"")</f>
        <v/>
      </c>
      <c r="AF1010" s="16" t="str">
        <f aca="false">IF(O1010="Squirrel",11,"")</f>
        <v/>
      </c>
      <c r="AG1010" s="16" t="str">
        <f aca="false">IF(O1010="🐝 Honey Bee",20,"")</f>
        <v/>
      </c>
      <c r="AH1010" s="16" t="str">
        <f aca="false">IF(O1010="🦆 Duck",12,"")</f>
        <v/>
      </c>
      <c r="AI1010" s="16" t="str">
        <f aca="false">IF(O1010="🐦 Bird",13,"")</f>
        <v/>
      </c>
      <c r="AJ1010" s="41" t="s">
        <v>337</v>
      </c>
      <c r="AK1010" s="40" t="s">
        <v>1010</v>
      </c>
      <c r="AL1010" s="42" t="s">
        <v>50</v>
      </c>
      <c r="AM1010" s="40" t="s">
        <v>51</v>
      </c>
      <c r="AN1010" s="40"/>
    </row>
    <row r="1011" customFormat="false" ht="30" hidden="false" customHeight="true" outlineLevel="0" collapsed="false">
      <c r="A1011" s="38" t="s">
        <v>1008</v>
      </c>
      <c r="B1011" s="38" t="n">
        <v>102</v>
      </c>
      <c r="C1011" s="32" t="n">
        <f aca="false">B1011+IF(H1011="IV",-0.2,IF(H1011="IP",-0.1,IF(H1011="IM",0.1,IF(H1011="SC",0.2,IF(H1011="IC (cerebral)",-0.3,0)))))</f>
        <v>101.9</v>
      </c>
      <c r="D1011" s="33" t="n">
        <f aca="false">VALUE(MID(AJ1011,1,FIND(" ",AJ1011)))</f>
        <v>0.5</v>
      </c>
      <c r="E1011" s="34" t="n">
        <f aca="false">IF(G1011="LD50 (median)",1,IF(G1011="LDLo (lowest)",0,IF(G1011="LD",-1,"")))</f>
        <v>1</v>
      </c>
      <c r="F1011" s="34" t="n">
        <f aca="false">IF(O1011="🐀 Rat",1,IF(O1011="🐭 Mouse",2,IF(O1011="🐕 Dog",3,IF(O1011="🐵 Monkey",5,IF(O1011="🐈 Cat",4,IF(O1011="🐇 Rabbit",6,IF(O1011="🕊 Pigeon",7,IF(O1011="🐹 Guinea Pig",8,IF(O1011="🐔 Chicken",9,IF(O1011="🐸 Frog",10,IF(O1011="🍼 Mammal",10,0)))))))))))</f>
        <v>8</v>
      </c>
      <c r="G1011" s="39" t="s">
        <v>47</v>
      </c>
      <c r="H1011" s="39" t="s">
        <v>16</v>
      </c>
      <c r="I1011" s="14" t="str">
        <f aca="false">IF(H1011="IC",-0.3,"")</f>
        <v/>
      </c>
      <c r="J1011" s="14" t="str">
        <f aca="false">IF(H1011="IV",-0.2,"")</f>
        <v/>
      </c>
      <c r="K1011" s="14" t="n">
        <f aca="false">IF(H1011="IP",-0.1,"")</f>
        <v>-0.1</v>
      </c>
      <c r="L1011" s="14" t="str">
        <f aca="false">IF(H1011="IM",0.1,"")</f>
        <v/>
      </c>
      <c r="M1011" s="14" t="str">
        <f aca="false">IF(H1011="SC",0.2,"")</f>
        <v/>
      </c>
      <c r="N1011" s="15" t="str">
        <f aca="false">IF(H1011="???",0.2,"")</f>
        <v/>
      </c>
      <c r="O1011" s="40" t="s">
        <v>28</v>
      </c>
      <c r="P1011" s="17" t="str">
        <f aca="false">IF(SUM(Q1011:AI1011)&gt;0,"",IF(SUM(Q1011:AI1011)=0,IF(O1011&gt;0,1,"")))</f>
        <v/>
      </c>
      <c r="Q1011" s="16" t="str">
        <f aca="false">IF(O1011="🐭 Mouse",2,"")</f>
        <v/>
      </c>
      <c r="R1011" s="16" t="str">
        <f aca="false">IF(O1011="🕊 Pigeon",7,"")</f>
        <v/>
      </c>
      <c r="S1011" s="16" t="str">
        <f aca="false">IF(O1011="🐇 Rabbit",6,"")</f>
        <v/>
      </c>
      <c r="T1011" s="16" t="str">
        <f aca="false">IF(O1011="🍼 Mammal",16,"")</f>
        <v/>
      </c>
      <c r="U1011" s="16" t="str">
        <f aca="false">IF(O1011="🐀 Rat",1,"")</f>
        <v/>
      </c>
      <c r="V1011" s="16" t="str">
        <f aca="false">IF(O1011="🐕 Dog",3,"")</f>
        <v/>
      </c>
      <c r="W1011" s="16" t="n">
        <f aca="false">IF(O1011="🐹 Guinea Pig",8,"")</f>
        <v>8</v>
      </c>
      <c r="X1011" s="16" t="str">
        <f aca="false">IF(O1011="🐔 Chicken",9,"")</f>
        <v/>
      </c>
      <c r="Y1011" s="16" t="str">
        <f aca="false">IF(O1011="🐵 Monkey",5,"")</f>
        <v/>
      </c>
      <c r="Z1011" s="16" t="str">
        <f aca="false">IF(O1011="🐸 Frog",10,"")</f>
        <v/>
      </c>
      <c r="AA1011" s="16" t="str">
        <f aca="false">IF(O1011="🐈 Cat",4,"")</f>
        <v/>
      </c>
      <c r="AB1011" s="16" t="str">
        <f aca="false">IF(O1011="Gecko",15,"")</f>
        <v/>
      </c>
      <c r="AC1011" s="16" t="str">
        <f aca="false">IF(O1011="Skink",14,"")</f>
        <v/>
      </c>
      <c r="AD1011" s="16" t="str">
        <f aca="false">IF(O1011="🐄 Cattle",17,"")</f>
        <v/>
      </c>
      <c r="AE1011" s="16" t="str">
        <f aca="false">IF(O1011="🐷 Pig",19,"")</f>
        <v/>
      </c>
      <c r="AF1011" s="16" t="str">
        <f aca="false">IF(O1011="Squirrel",11,"")</f>
        <v/>
      </c>
      <c r="AG1011" s="16" t="str">
        <f aca="false">IF(O1011="🐝 Honey Bee",20,"")</f>
        <v/>
      </c>
      <c r="AH1011" s="16" t="str">
        <f aca="false">IF(O1011="🦆 Duck",12,"")</f>
        <v/>
      </c>
      <c r="AI1011" s="16" t="str">
        <f aca="false">IF(O1011="🐦 Bird",13,"")</f>
        <v/>
      </c>
      <c r="AJ1011" s="41" t="s">
        <v>66</v>
      </c>
      <c r="AK1011" s="40" t="s">
        <v>1011</v>
      </c>
      <c r="AL1011" s="42" t="s">
        <v>50</v>
      </c>
      <c r="AM1011" s="40" t="s">
        <v>51</v>
      </c>
      <c r="AN1011" s="40"/>
    </row>
    <row r="1012" customFormat="false" ht="30" hidden="false" customHeight="true" outlineLevel="0" collapsed="false">
      <c r="A1012" s="38" t="s">
        <v>1008</v>
      </c>
      <c r="B1012" s="38" t="n">
        <v>102</v>
      </c>
      <c r="C1012" s="32" t="n">
        <f aca="false">B1012+IF(H1012="IV",-0.2,IF(H1012="IP",-0.1,IF(H1012="IM",0.1,IF(H1012="SC",0.2,IF(H1012="IC (cerebral)",-0.3,0)))))</f>
        <v>102.2</v>
      </c>
      <c r="D1012" s="33" t="n">
        <f aca="false">VALUE(MID(AJ1012,1,FIND(" ",AJ1012)))</f>
        <v>1.75</v>
      </c>
      <c r="E1012" s="34" t="n">
        <f aca="false">IF(G1012="LD50 (median)",1,IF(G1012="LDLo (lowest)",0,IF(G1012="LD",-1,"")))</f>
        <v>1</v>
      </c>
      <c r="F1012" s="34" t="n">
        <f aca="false">IF(O1012="🐀 Rat",1,IF(O1012="🐭 Mouse",2,IF(O1012="🐕 Dog",3,IF(O1012="🐵 Monkey",5,IF(O1012="🐈 Cat",4,IF(O1012="🐇 Rabbit",6,IF(O1012="🕊 Pigeon",7,IF(O1012="🐹 Guinea Pig",8,IF(O1012="🐔 Chicken",9,IF(O1012="🐸 Frog",10,IF(O1012="🍼 Mammal",10,0)))))))))))</f>
        <v>2</v>
      </c>
      <c r="G1012" s="39" t="s">
        <v>47</v>
      </c>
      <c r="H1012" s="39" t="s">
        <v>18</v>
      </c>
      <c r="I1012" s="14" t="str">
        <f aca="false">IF(H1012="IC",-0.3,"")</f>
        <v/>
      </c>
      <c r="J1012" s="14" t="str">
        <f aca="false">IF(H1012="IV",-0.2,"")</f>
        <v/>
      </c>
      <c r="K1012" s="14" t="str">
        <f aca="false">IF(H1012="IP",-0.1,"")</f>
        <v/>
      </c>
      <c r="L1012" s="14" t="str">
        <f aca="false">IF(H1012="IM",0.1,"")</f>
        <v/>
      </c>
      <c r="M1012" s="14" t="n">
        <f aca="false">IF(H1012="SC",0.2,"")</f>
        <v>0.2</v>
      </c>
      <c r="N1012" s="15" t="str">
        <f aca="false">IF(H1012="???",0.2,"")</f>
        <v/>
      </c>
      <c r="O1012" s="40" t="s">
        <v>22</v>
      </c>
      <c r="P1012" s="17" t="str">
        <f aca="false">IF(SUM(Q1012:AI1012)&gt;0,"",IF(SUM(Q1012:AI1012)=0,IF(O1012&gt;0,1,"")))</f>
        <v/>
      </c>
      <c r="Q1012" s="16" t="n">
        <f aca="false">IF(O1012="🐭 Mouse",2,"")</f>
        <v>2</v>
      </c>
      <c r="R1012" s="16" t="str">
        <f aca="false">IF(O1012="🕊 Pigeon",7,"")</f>
        <v/>
      </c>
      <c r="S1012" s="16" t="str">
        <f aca="false">IF(O1012="🐇 Rabbit",6,"")</f>
        <v/>
      </c>
      <c r="T1012" s="16" t="str">
        <f aca="false">IF(O1012="🍼 Mammal",16,"")</f>
        <v/>
      </c>
      <c r="U1012" s="16" t="str">
        <f aca="false">IF(O1012="🐀 Rat",1,"")</f>
        <v/>
      </c>
      <c r="V1012" s="16" t="str">
        <f aca="false">IF(O1012="🐕 Dog",3,"")</f>
        <v/>
      </c>
      <c r="W1012" s="16" t="str">
        <f aca="false">IF(O1012="🐹 Guinea Pig",8,"")</f>
        <v/>
      </c>
      <c r="X1012" s="16" t="str">
        <f aca="false">IF(O1012="🐔 Chicken",9,"")</f>
        <v/>
      </c>
      <c r="Y1012" s="16" t="str">
        <f aca="false">IF(O1012="🐵 Monkey",5,"")</f>
        <v/>
      </c>
      <c r="Z1012" s="16" t="str">
        <f aca="false">IF(O1012="🐸 Frog",10,"")</f>
        <v/>
      </c>
      <c r="AA1012" s="16" t="str">
        <f aca="false">IF(O1012="🐈 Cat",4,"")</f>
        <v/>
      </c>
      <c r="AB1012" s="16" t="str">
        <f aca="false">IF(O1012="Gecko",15,"")</f>
        <v/>
      </c>
      <c r="AC1012" s="16" t="str">
        <f aca="false">IF(O1012="Skink",14,"")</f>
        <v/>
      </c>
      <c r="AD1012" s="16" t="str">
        <f aca="false">IF(O1012="🐄 Cattle",17,"")</f>
        <v/>
      </c>
      <c r="AE1012" s="16" t="str">
        <f aca="false">IF(O1012="🐷 Pig",19,"")</f>
        <v/>
      </c>
      <c r="AF1012" s="16" t="str">
        <f aca="false">IF(O1012="Squirrel",11,"")</f>
        <v/>
      </c>
      <c r="AG1012" s="16" t="str">
        <f aca="false">IF(O1012="🐝 Honey Bee",20,"")</f>
        <v/>
      </c>
      <c r="AH1012" s="16" t="str">
        <f aca="false">IF(O1012="🦆 Duck",12,"")</f>
        <v/>
      </c>
      <c r="AI1012" s="16" t="str">
        <f aca="false">IF(O1012="🐦 Bird",13,"")</f>
        <v/>
      </c>
      <c r="AJ1012" s="41" t="s">
        <v>353</v>
      </c>
      <c r="AK1012" s="40" t="s">
        <v>221</v>
      </c>
      <c r="AL1012" s="42" t="s">
        <v>50</v>
      </c>
      <c r="AM1012" s="40" t="s">
        <v>51</v>
      </c>
      <c r="AN1012" s="40"/>
    </row>
    <row r="1013" customFormat="false" ht="30" hidden="false" customHeight="true" outlineLevel="0" collapsed="false">
      <c r="A1013" s="38" t="s">
        <v>1008</v>
      </c>
      <c r="B1013" s="38" t="n">
        <v>102</v>
      </c>
      <c r="C1013" s="32" t="n">
        <f aca="false">B1013+IF(H1013="IV",-0.2,IF(H1013="IP",-0.1,IF(H1013="IM",0.1,IF(H1013="SC",0.2,IF(H1013="IC (cerebral)",-0.3,0)))))</f>
        <v>101.8</v>
      </c>
      <c r="D1013" s="33" t="n">
        <f aca="false">VALUE(MID(AJ1013,1,FIND(" ",AJ1013)))</f>
        <v>1.98</v>
      </c>
      <c r="E1013" s="34" t="n">
        <f aca="false">IF(G1013="LD50 (median)",1,IF(G1013="LDLo (lowest)",0,IF(G1013="LD",-1,"")))</f>
        <v>1</v>
      </c>
      <c r="F1013" s="34" t="n">
        <f aca="false">IF(O1013="🐀 Rat",1,IF(O1013="🐭 Mouse",2,IF(O1013="🐕 Dog",3,IF(O1013="🐵 Monkey",5,IF(O1013="🐈 Cat",4,IF(O1013="🐇 Rabbit",6,IF(O1013="🕊 Pigeon",7,IF(O1013="🐹 Guinea Pig",8,IF(O1013="🐔 Chicken",9,IF(O1013="🐸 Frog",10,IF(O1013="🍼 Mammal",10,0)))))))))))</f>
        <v>2</v>
      </c>
      <c r="G1013" s="39" t="s">
        <v>47</v>
      </c>
      <c r="H1013" s="39" t="s">
        <v>15</v>
      </c>
      <c r="I1013" s="14" t="str">
        <f aca="false">IF(H1013="IC",-0.3,"")</f>
        <v/>
      </c>
      <c r="J1013" s="14" t="n">
        <f aca="false">IF(H1013="IV",-0.2,"")</f>
        <v>-0.2</v>
      </c>
      <c r="K1013" s="14" t="str">
        <f aca="false">IF(H1013="IP",-0.1,"")</f>
        <v/>
      </c>
      <c r="L1013" s="14" t="str">
        <f aca="false">IF(H1013="IM",0.1,"")</f>
        <v/>
      </c>
      <c r="M1013" s="14" t="str">
        <f aca="false">IF(H1013="SC",0.2,"")</f>
        <v/>
      </c>
      <c r="N1013" s="15" t="str">
        <f aca="false">IF(H1013="???",0.2,"")</f>
        <v/>
      </c>
      <c r="O1013" s="40" t="s">
        <v>22</v>
      </c>
      <c r="P1013" s="17" t="str">
        <f aca="false">IF(SUM(Q1013:AI1013)&gt;0,"",IF(SUM(Q1013:AI1013)=0,IF(O1013&gt;0,1,"")))</f>
        <v/>
      </c>
      <c r="Q1013" s="16" t="n">
        <f aca="false">IF(O1013="🐭 Mouse",2,"")</f>
        <v>2</v>
      </c>
      <c r="R1013" s="16" t="str">
        <f aca="false">IF(O1013="🕊 Pigeon",7,"")</f>
        <v/>
      </c>
      <c r="S1013" s="16" t="str">
        <f aca="false">IF(O1013="🐇 Rabbit",6,"")</f>
        <v/>
      </c>
      <c r="T1013" s="16" t="str">
        <f aca="false">IF(O1013="🍼 Mammal",16,"")</f>
        <v/>
      </c>
      <c r="U1013" s="16" t="str">
        <f aca="false">IF(O1013="🐀 Rat",1,"")</f>
        <v/>
      </c>
      <c r="V1013" s="16" t="str">
        <f aca="false">IF(O1013="🐕 Dog",3,"")</f>
        <v/>
      </c>
      <c r="W1013" s="16" t="str">
        <f aca="false">IF(O1013="🐹 Guinea Pig",8,"")</f>
        <v/>
      </c>
      <c r="X1013" s="16" t="str">
        <f aca="false">IF(O1013="🐔 Chicken",9,"")</f>
        <v/>
      </c>
      <c r="Y1013" s="16" t="str">
        <f aca="false">IF(O1013="🐵 Monkey",5,"")</f>
        <v/>
      </c>
      <c r="Z1013" s="16" t="str">
        <f aca="false">IF(O1013="🐸 Frog",10,"")</f>
        <v/>
      </c>
      <c r="AA1013" s="16" t="str">
        <f aca="false">IF(O1013="🐈 Cat",4,"")</f>
        <v/>
      </c>
      <c r="AB1013" s="16" t="str">
        <f aca="false">IF(O1013="Gecko",15,"")</f>
        <v/>
      </c>
      <c r="AC1013" s="16" t="str">
        <f aca="false">IF(O1013="Skink",14,"")</f>
        <v/>
      </c>
      <c r="AD1013" s="16" t="str">
        <f aca="false">IF(O1013="🐄 Cattle",17,"")</f>
        <v/>
      </c>
      <c r="AE1013" s="16" t="str">
        <f aca="false">IF(O1013="🐷 Pig",19,"")</f>
        <v/>
      </c>
      <c r="AF1013" s="16" t="str">
        <f aca="false">IF(O1013="Squirrel",11,"")</f>
        <v/>
      </c>
      <c r="AG1013" s="16" t="str">
        <f aca="false">IF(O1013="🐝 Honey Bee",20,"")</f>
        <v/>
      </c>
      <c r="AH1013" s="16" t="str">
        <f aca="false">IF(O1013="🦆 Duck",12,"")</f>
        <v/>
      </c>
      <c r="AI1013" s="16" t="str">
        <f aca="false">IF(O1013="🐦 Bird",13,"")</f>
        <v/>
      </c>
      <c r="AJ1013" s="41" t="s">
        <v>1012</v>
      </c>
      <c r="AK1013" s="40"/>
      <c r="AL1013" s="57" t="s">
        <v>1013</v>
      </c>
      <c r="AM1013" s="40" t="s">
        <v>51</v>
      </c>
      <c r="AN1013" s="40" t="s">
        <v>1014</v>
      </c>
    </row>
    <row r="1014" customFormat="false" ht="15" hidden="false" customHeight="true" outlineLevel="0" collapsed="false">
      <c r="A1014" s="38" t="s">
        <v>1008</v>
      </c>
      <c r="B1014" s="38" t="n">
        <v>102</v>
      </c>
      <c r="C1014" s="32" t="n">
        <f aca="false">B1014+IF(H1014="IV",-0.2,IF(H1014="IP",-0.1,IF(H1014="IM",0.1,IF(H1014="SC",0.2,IF(H1014="IC (cerebral)",-0.3,0)))))</f>
        <v>101.8</v>
      </c>
      <c r="D1014" s="33" t="n">
        <f aca="false">VALUE(MID(AJ1014,1,FIND(" ",AJ1014)))</f>
        <v>4.5</v>
      </c>
      <c r="E1014" s="34" t="n">
        <f aca="false">IF(G1014="LD50 (median)",1,IF(G1014="LDLo (lowest)",0,IF(G1014="LD",-1,"")))</f>
        <v>1</v>
      </c>
      <c r="F1014" s="34" t="n">
        <f aca="false">IF(O1014="🐀 Rat",1,IF(O1014="🐭 Mouse",2,IF(O1014="🐕 Dog",3,IF(O1014="🐵 Monkey",5,IF(O1014="🐈 Cat",4,IF(O1014="🐇 Rabbit",6,IF(O1014="🕊 Pigeon",7,IF(O1014="🐹 Guinea Pig",8,IF(O1014="🐔 Chicken",9,IF(O1014="🐸 Frog",10,IF(O1014="🍼 Mammal",10,0)))))))))))</f>
        <v>2</v>
      </c>
      <c r="G1014" s="39" t="s">
        <v>47</v>
      </c>
      <c r="H1014" s="39" t="s">
        <v>15</v>
      </c>
      <c r="I1014" s="14" t="str">
        <f aca="false">IF(H1014="IC",-0.3,"")</f>
        <v/>
      </c>
      <c r="J1014" s="14" t="n">
        <f aca="false">IF(H1014="IV",-0.2,"")</f>
        <v>-0.2</v>
      </c>
      <c r="K1014" s="14" t="str">
        <f aca="false">IF(H1014="IP",-0.1,"")</f>
        <v/>
      </c>
      <c r="L1014" s="14" t="str">
        <f aca="false">IF(H1014="IM",0.1,"")</f>
        <v/>
      </c>
      <c r="M1014" s="14" t="str">
        <f aca="false">IF(H1014="SC",0.2,"")</f>
        <v/>
      </c>
      <c r="N1014" s="15" t="str">
        <f aca="false">IF(H1014="???",0.2,"")</f>
        <v/>
      </c>
      <c r="O1014" s="40" t="s">
        <v>22</v>
      </c>
      <c r="P1014" s="17" t="str">
        <f aca="false">IF(SUM(Q1014:AI1014)&gt;0,"",IF(SUM(Q1014:AI1014)=0,IF(O1014&gt;0,1,"")))</f>
        <v/>
      </c>
      <c r="Q1014" s="16" t="n">
        <f aca="false">IF(O1014="🐭 Mouse",2,"")</f>
        <v>2</v>
      </c>
      <c r="R1014" s="16" t="str">
        <f aca="false">IF(O1014="🕊 Pigeon",7,"")</f>
        <v/>
      </c>
      <c r="S1014" s="16" t="str">
        <f aca="false">IF(O1014="🐇 Rabbit",6,"")</f>
        <v/>
      </c>
      <c r="T1014" s="16" t="str">
        <f aca="false">IF(O1014="🍼 Mammal",16,"")</f>
        <v/>
      </c>
      <c r="U1014" s="16" t="str">
        <f aca="false">IF(O1014="🐀 Rat",1,"")</f>
        <v/>
      </c>
      <c r="V1014" s="16" t="str">
        <f aca="false">IF(O1014="🐕 Dog",3,"")</f>
        <v/>
      </c>
      <c r="W1014" s="16" t="str">
        <f aca="false">IF(O1014="🐹 Guinea Pig",8,"")</f>
        <v/>
      </c>
      <c r="X1014" s="16" t="str">
        <f aca="false">IF(O1014="🐔 Chicken",9,"")</f>
        <v/>
      </c>
      <c r="Y1014" s="16" t="str">
        <f aca="false">IF(O1014="🐵 Monkey",5,"")</f>
        <v/>
      </c>
      <c r="Z1014" s="16" t="str">
        <f aca="false">IF(O1014="🐸 Frog",10,"")</f>
        <v/>
      </c>
      <c r="AA1014" s="16" t="str">
        <f aca="false">IF(O1014="🐈 Cat",4,"")</f>
        <v/>
      </c>
      <c r="AB1014" s="16" t="str">
        <f aca="false">IF(O1014="Gecko",15,"")</f>
        <v/>
      </c>
      <c r="AC1014" s="16" t="str">
        <f aca="false">IF(O1014="Skink",14,"")</f>
        <v/>
      </c>
      <c r="AD1014" s="16" t="str">
        <f aca="false">IF(O1014="🐄 Cattle",17,"")</f>
        <v/>
      </c>
      <c r="AE1014" s="16" t="str">
        <f aca="false">IF(O1014="🐷 Pig",19,"")</f>
        <v/>
      </c>
      <c r="AF1014" s="16" t="str">
        <f aca="false">IF(O1014="Squirrel",11,"")</f>
        <v/>
      </c>
      <c r="AG1014" s="16" t="str">
        <f aca="false">IF(O1014="🐝 Honey Bee",20,"")</f>
        <v/>
      </c>
      <c r="AH1014" s="16" t="str">
        <f aca="false">IF(O1014="🦆 Duck",12,"")</f>
        <v/>
      </c>
      <c r="AI1014" s="16" t="str">
        <f aca="false">IF(O1014="🐦 Bird",13,"")</f>
        <v/>
      </c>
      <c r="AJ1014" s="41" t="s">
        <v>808</v>
      </c>
      <c r="AK1014" s="40" t="s">
        <v>1015</v>
      </c>
      <c r="AL1014" s="42" t="s">
        <v>50</v>
      </c>
      <c r="AM1014" s="40" t="s">
        <v>51</v>
      </c>
      <c r="AN1014" s="40"/>
    </row>
    <row r="1015" customFormat="false" ht="15.75" hidden="false" customHeight="false" outlineLevel="0" collapsed="false">
      <c r="C1015" s="32"/>
      <c r="D1015" s="33"/>
      <c r="E1015" s="34"/>
      <c r="F1015" s="34"/>
      <c r="G1015" s="0"/>
      <c r="H1015" s="0"/>
      <c r="I1015" s="14" t="str">
        <f aca="false">IF(H1015="IC",-0.3,"")</f>
        <v/>
      </c>
      <c r="J1015" s="14" t="str">
        <f aca="false">IF(H1015="IV",-0.2,"")</f>
        <v/>
      </c>
      <c r="K1015" s="14" t="str">
        <f aca="false">IF(H1015="IP",-0.1,"")</f>
        <v/>
      </c>
      <c r="L1015" s="14" t="str">
        <f aca="false">IF(H1015="IM",0.1,"")</f>
        <v/>
      </c>
      <c r="M1015" s="14" t="str">
        <f aca="false">IF(H1015="SC",0.2,"")</f>
        <v/>
      </c>
      <c r="N1015" s="15" t="str">
        <f aca="false">IF(H1015="???",0.2,"")</f>
        <v/>
      </c>
      <c r="O1015" s="0"/>
      <c r="P1015" s="17" t="str">
        <f aca="false">IF(SUM(Q1015:AI1015)&gt;0,"",IF(SUM(Q1015:AI1015)=0,IF(O1015&gt;0,1,"")))</f>
        <v/>
      </c>
      <c r="Q1015" s="16" t="str">
        <f aca="false">IF(O1015="🐭 Mouse",2,"")</f>
        <v/>
      </c>
      <c r="R1015" s="16" t="str">
        <f aca="false">IF(O1015="🕊 Pigeon",7,"")</f>
        <v/>
      </c>
      <c r="S1015" s="16" t="str">
        <f aca="false">IF(O1015="🐇 Rabbit",6,"")</f>
        <v/>
      </c>
      <c r="T1015" s="16" t="str">
        <f aca="false">IF(O1015="🍼 Mammal",16,"")</f>
        <v/>
      </c>
      <c r="U1015" s="16" t="str">
        <f aca="false">IF(O1015="🐀 Rat",1,"")</f>
        <v/>
      </c>
      <c r="V1015" s="16" t="str">
        <f aca="false">IF(O1015="🐕 Dog",3,"")</f>
        <v/>
      </c>
      <c r="W1015" s="16" t="str">
        <f aca="false">IF(O1015="🐹 Guinea Pig",8,"")</f>
        <v/>
      </c>
      <c r="X1015" s="16" t="str">
        <f aca="false">IF(O1015="🐔 Chicken",9,"")</f>
        <v/>
      </c>
      <c r="Y1015" s="16" t="str">
        <f aca="false">IF(O1015="🐵 Monkey",5,"")</f>
        <v/>
      </c>
      <c r="Z1015" s="16" t="str">
        <f aca="false">IF(O1015="🐸 Frog",10,"")</f>
        <v/>
      </c>
      <c r="AA1015" s="16" t="str">
        <f aca="false">IF(O1015="🐈 Cat",4,"")</f>
        <v/>
      </c>
      <c r="AB1015" s="16" t="str">
        <f aca="false">IF(O1015="Gecko",15,"")</f>
        <v/>
      </c>
      <c r="AC1015" s="16" t="str">
        <f aca="false">IF(O1015="Skink",14,"")</f>
        <v/>
      </c>
      <c r="AD1015" s="16" t="str">
        <f aca="false">IF(O1015="🐄 Cattle",17,"")</f>
        <v/>
      </c>
      <c r="AE1015" s="16" t="str">
        <f aca="false">IF(O1015="🐷 Pig",19,"")</f>
        <v/>
      </c>
      <c r="AF1015" s="16" t="str">
        <f aca="false">IF(O1015="Squirrel",11,"")</f>
        <v/>
      </c>
      <c r="AG1015" s="16" t="str">
        <f aca="false">IF(O1015="🐝 Honey Bee",20,"")</f>
        <v/>
      </c>
      <c r="AH1015" s="16" t="str">
        <f aca="false">IF(O1015="🦆 Duck",12,"")</f>
        <v/>
      </c>
      <c r="AI1015" s="16" t="str">
        <f aca="false">IF(O1015="🐦 Bird",13,"")</f>
        <v/>
      </c>
      <c r="AJ1015" s="0"/>
      <c r="AK1015" s="0"/>
      <c r="AL1015" s="0"/>
      <c r="AM1015" s="0"/>
      <c r="AN1015" s="0"/>
    </row>
    <row r="1016" customFormat="false" ht="45" hidden="false" customHeight="true" outlineLevel="0" collapsed="false">
      <c r="A1016" s="38" t="s">
        <v>1016</v>
      </c>
      <c r="B1016" s="38" t="n">
        <v>103</v>
      </c>
      <c r="C1016" s="32" t="n">
        <f aca="false">B1016+IF(H1016="IV",-0.2,IF(H1016="IP",-0.1,IF(H1016="IM",0.1,IF(H1016="SC",0.2,IF(H1016="IC (cerebral)",-0.3,0)))))</f>
        <v>102.9</v>
      </c>
      <c r="D1016" s="33" t="n">
        <f aca="false">VALUE(MID(AJ1016,1,FIND(" ",AJ1016)))</f>
        <v>0.875</v>
      </c>
      <c r="E1016" s="34" t="n">
        <f aca="false">IF(G1016="LD50 (median)",1,IF(G1016="LDLo (lowest)",0,IF(G1016="LD",-1,"")))</f>
        <v>1</v>
      </c>
      <c r="F1016" s="34" t="n">
        <f aca="false">IF(O1016="🐀 Rat",1,IF(O1016="🐭 Mouse",2,IF(O1016="🐕 Dog",3,IF(O1016="🐵 Monkey",5,IF(O1016="🐈 Cat",4,IF(O1016="🐇 Rabbit",6,IF(O1016="🕊 Pigeon",7,IF(O1016="🐹 Guinea Pig",8,IF(O1016="🐔 Chicken",9,IF(O1016="🐸 Frog",10,IF(O1016="🍼 Mammal",10,0)))))))))))</f>
        <v>2</v>
      </c>
      <c r="G1016" s="39" t="s">
        <v>47</v>
      </c>
      <c r="H1016" s="39" t="s">
        <v>16</v>
      </c>
      <c r="I1016" s="14" t="str">
        <f aca="false">IF(H1016="IC",-0.3,"")</f>
        <v/>
      </c>
      <c r="J1016" s="14" t="str">
        <f aca="false">IF(H1016="IV",-0.2,"")</f>
        <v/>
      </c>
      <c r="K1016" s="14" t="n">
        <f aca="false">IF(H1016="IP",-0.1,"")</f>
        <v>-0.1</v>
      </c>
      <c r="L1016" s="14" t="str">
        <f aca="false">IF(H1016="IM",0.1,"")</f>
        <v/>
      </c>
      <c r="M1016" s="14" t="str">
        <f aca="false">IF(H1016="SC",0.2,"")</f>
        <v/>
      </c>
      <c r="N1016" s="15" t="str">
        <f aca="false">IF(H1016="???",0.2,"")</f>
        <v/>
      </c>
      <c r="O1016" s="40" t="s">
        <v>22</v>
      </c>
      <c r="P1016" s="17" t="str">
        <f aca="false">IF(SUM(Q1016:AI1016)&gt;0,"",IF(SUM(Q1016:AI1016)=0,IF(O1016&gt;0,1,"")))</f>
        <v/>
      </c>
      <c r="Q1016" s="16" t="n">
        <f aca="false">IF(O1016="🐭 Mouse",2,"")</f>
        <v>2</v>
      </c>
      <c r="R1016" s="16" t="str">
        <f aca="false">IF(O1016="🕊 Pigeon",7,"")</f>
        <v/>
      </c>
      <c r="S1016" s="16" t="str">
        <f aca="false">IF(O1016="🐇 Rabbit",6,"")</f>
        <v/>
      </c>
      <c r="T1016" s="16" t="str">
        <f aca="false">IF(O1016="🍼 Mammal",16,"")</f>
        <v/>
      </c>
      <c r="U1016" s="16" t="str">
        <f aca="false">IF(O1016="🐀 Rat",1,"")</f>
        <v/>
      </c>
      <c r="V1016" s="16" t="str">
        <f aca="false">IF(O1016="🐕 Dog",3,"")</f>
        <v/>
      </c>
      <c r="W1016" s="16" t="str">
        <f aca="false">IF(O1016="🐹 Guinea Pig",8,"")</f>
        <v/>
      </c>
      <c r="X1016" s="16" t="str">
        <f aca="false">IF(O1016="🐔 Chicken",9,"")</f>
        <v/>
      </c>
      <c r="Y1016" s="16" t="str">
        <f aca="false">IF(O1016="🐵 Monkey",5,"")</f>
        <v/>
      </c>
      <c r="Z1016" s="16" t="str">
        <f aca="false">IF(O1016="🐸 Frog",10,"")</f>
        <v/>
      </c>
      <c r="AA1016" s="16" t="str">
        <f aca="false">IF(O1016="🐈 Cat",4,"")</f>
        <v/>
      </c>
      <c r="AB1016" s="16" t="str">
        <f aca="false">IF(O1016="Gecko",15,"")</f>
        <v/>
      </c>
      <c r="AC1016" s="16" t="str">
        <f aca="false">IF(O1016="Skink",14,"")</f>
        <v/>
      </c>
      <c r="AD1016" s="16" t="str">
        <f aca="false">IF(O1016="🐄 Cattle",17,"")</f>
        <v/>
      </c>
      <c r="AE1016" s="16" t="str">
        <f aca="false">IF(O1016="🐷 Pig",19,"")</f>
        <v/>
      </c>
      <c r="AF1016" s="16" t="str">
        <f aca="false">IF(O1016="Squirrel",11,"")</f>
        <v/>
      </c>
      <c r="AG1016" s="16" t="str">
        <f aca="false">IF(O1016="🐝 Honey Bee",20,"")</f>
        <v/>
      </c>
      <c r="AH1016" s="16" t="str">
        <f aca="false">IF(O1016="🦆 Duck",12,"")</f>
        <v/>
      </c>
      <c r="AI1016" s="16" t="str">
        <f aca="false">IF(O1016="🐦 Bird",13,"")</f>
        <v/>
      </c>
      <c r="AJ1016" s="41" t="s">
        <v>1017</v>
      </c>
      <c r="AK1016" s="40" t="s">
        <v>900</v>
      </c>
      <c r="AL1016" s="42" t="s">
        <v>50</v>
      </c>
      <c r="AM1016" s="40" t="s">
        <v>51</v>
      </c>
      <c r="AN1016" s="40"/>
    </row>
    <row r="1017" customFormat="false" ht="60" hidden="false" customHeight="true" outlineLevel="0" collapsed="false">
      <c r="A1017" s="38" t="s">
        <v>1018</v>
      </c>
      <c r="B1017" s="38" t="n">
        <v>103</v>
      </c>
      <c r="C1017" s="32" t="n">
        <f aca="false">B1017+IF(H1017="IV",-0.2,IF(H1017="IP",-0.1,IF(H1017="IM",0.1,IF(H1017="SC",0.2,IF(H1017="IC (cerebral)",-0.3,0)))))</f>
        <v>102.8</v>
      </c>
      <c r="D1017" s="33" t="n">
        <f aca="false">VALUE(MID(AJ1017,1,FIND(" ",AJ1017)))</f>
        <v>2.044</v>
      </c>
      <c r="E1017" s="34" t="n">
        <f aca="false">IF(G1017="LD50 (median)",1,IF(G1017="LDLo (lowest)",0,IF(G1017="LD",-1,"")))</f>
        <v>1</v>
      </c>
      <c r="F1017" s="34" t="n">
        <f aca="false">IF(O1017="🐀 Rat",1,IF(O1017="🐭 Mouse",2,IF(O1017="🐕 Dog",3,IF(O1017="🐵 Monkey",5,IF(O1017="🐈 Cat",4,IF(O1017="🐇 Rabbit",6,IF(O1017="🕊 Pigeon",7,IF(O1017="🐹 Guinea Pig",8,IF(O1017="🐔 Chicken",9,IF(O1017="🐸 Frog",10,IF(O1017="🍼 Mammal",10,0)))))))))))</f>
        <v>2</v>
      </c>
      <c r="G1017" s="39" t="s">
        <v>47</v>
      </c>
      <c r="H1017" s="39" t="s">
        <v>15</v>
      </c>
      <c r="I1017" s="14" t="str">
        <f aca="false">IF(H1017="IC",-0.3,"")</f>
        <v/>
      </c>
      <c r="J1017" s="14" t="n">
        <f aca="false">IF(H1017="IV",-0.2,"")</f>
        <v>-0.2</v>
      </c>
      <c r="K1017" s="14" t="str">
        <f aca="false">IF(H1017="IP",-0.1,"")</f>
        <v/>
      </c>
      <c r="L1017" s="14" t="str">
        <f aca="false">IF(H1017="IM",0.1,"")</f>
        <v/>
      </c>
      <c r="M1017" s="14" t="str">
        <f aca="false">IF(H1017="SC",0.2,"")</f>
        <v/>
      </c>
      <c r="N1017" s="15" t="str">
        <f aca="false">IF(H1017="???",0.2,"")</f>
        <v/>
      </c>
      <c r="O1017" s="40" t="s">
        <v>22</v>
      </c>
      <c r="P1017" s="17" t="str">
        <f aca="false">IF(SUM(Q1017:AI1017)&gt;0,"",IF(SUM(Q1017:AI1017)=0,IF(O1017&gt;0,1,"")))</f>
        <v/>
      </c>
      <c r="Q1017" s="16" t="n">
        <f aca="false">IF(O1017="🐭 Mouse",2,"")</f>
        <v>2</v>
      </c>
      <c r="R1017" s="16" t="str">
        <f aca="false">IF(O1017="🕊 Pigeon",7,"")</f>
        <v/>
      </c>
      <c r="S1017" s="16" t="str">
        <f aca="false">IF(O1017="🐇 Rabbit",6,"")</f>
        <v/>
      </c>
      <c r="T1017" s="16" t="str">
        <f aca="false">IF(O1017="🍼 Mammal",16,"")</f>
        <v/>
      </c>
      <c r="U1017" s="16" t="str">
        <f aca="false">IF(O1017="🐀 Rat",1,"")</f>
        <v/>
      </c>
      <c r="V1017" s="16" t="str">
        <f aca="false">IF(O1017="🐕 Dog",3,"")</f>
        <v/>
      </c>
      <c r="W1017" s="16" t="str">
        <f aca="false">IF(O1017="🐹 Guinea Pig",8,"")</f>
        <v/>
      </c>
      <c r="X1017" s="16" t="str">
        <f aca="false">IF(O1017="🐔 Chicken",9,"")</f>
        <v/>
      </c>
      <c r="Y1017" s="16" t="str">
        <f aca="false">IF(O1017="🐵 Monkey",5,"")</f>
        <v/>
      </c>
      <c r="Z1017" s="16" t="str">
        <f aca="false">IF(O1017="🐸 Frog",10,"")</f>
        <v/>
      </c>
      <c r="AA1017" s="16" t="str">
        <f aca="false">IF(O1017="🐈 Cat",4,"")</f>
        <v/>
      </c>
      <c r="AB1017" s="16" t="str">
        <f aca="false">IF(O1017="Gecko",15,"")</f>
        <v/>
      </c>
      <c r="AC1017" s="16" t="str">
        <f aca="false">IF(O1017="Skink",14,"")</f>
        <v/>
      </c>
      <c r="AD1017" s="16" t="str">
        <f aca="false">IF(O1017="🐄 Cattle",17,"")</f>
        <v/>
      </c>
      <c r="AE1017" s="16" t="str">
        <f aca="false">IF(O1017="🐷 Pig",19,"")</f>
        <v/>
      </c>
      <c r="AF1017" s="16" t="str">
        <f aca="false">IF(O1017="Squirrel",11,"")</f>
        <v/>
      </c>
      <c r="AG1017" s="16" t="str">
        <f aca="false">IF(O1017="🐝 Honey Bee",20,"")</f>
        <v/>
      </c>
      <c r="AH1017" s="16" t="str">
        <f aca="false">IF(O1017="🦆 Duck",12,"")</f>
        <v/>
      </c>
      <c r="AI1017" s="16" t="str">
        <f aca="false">IF(O1017="🐦 Bird",13,"")</f>
        <v/>
      </c>
      <c r="AJ1017" s="41" t="s">
        <v>690</v>
      </c>
      <c r="AK1017" s="40" t="s">
        <v>691</v>
      </c>
      <c r="AL1017" s="42" t="s">
        <v>50</v>
      </c>
      <c r="AM1017" s="40" t="s">
        <v>51</v>
      </c>
      <c r="AN1017" s="40"/>
    </row>
    <row r="1018" customFormat="false" ht="15.75" hidden="false" customHeight="false" outlineLevel="0" collapsed="false">
      <c r="C1018" s="32"/>
      <c r="D1018" s="33"/>
      <c r="E1018" s="34"/>
      <c r="F1018" s="34"/>
      <c r="G1018" s="0"/>
      <c r="H1018" s="0"/>
      <c r="I1018" s="14" t="str">
        <f aca="false">IF(H1018="IC",-0.3,"")</f>
        <v/>
      </c>
      <c r="J1018" s="14" t="str">
        <f aca="false">IF(H1018="IV",-0.2,"")</f>
        <v/>
      </c>
      <c r="K1018" s="14" t="str">
        <f aca="false">IF(H1018="IP",-0.1,"")</f>
        <v/>
      </c>
      <c r="L1018" s="14" t="str">
        <f aca="false">IF(H1018="IM",0.1,"")</f>
        <v/>
      </c>
      <c r="M1018" s="14" t="str">
        <f aca="false">IF(H1018="SC",0.2,"")</f>
        <v/>
      </c>
      <c r="N1018" s="15" t="str">
        <f aca="false">IF(H1018="???",0.2,"")</f>
        <v/>
      </c>
      <c r="O1018" s="0"/>
      <c r="P1018" s="17" t="str">
        <f aca="false">IF(SUM(Q1018:AI1018)&gt;0,"",IF(SUM(Q1018:AI1018)=0,IF(O1018&gt;0,1,"")))</f>
        <v/>
      </c>
      <c r="Q1018" s="16" t="str">
        <f aca="false">IF(O1018="🐭 Mouse",2,"")</f>
        <v/>
      </c>
      <c r="R1018" s="16" t="str">
        <f aca="false">IF(O1018="🕊 Pigeon",7,"")</f>
        <v/>
      </c>
      <c r="S1018" s="16" t="str">
        <f aca="false">IF(O1018="🐇 Rabbit",6,"")</f>
        <v/>
      </c>
      <c r="T1018" s="16" t="str">
        <f aca="false">IF(O1018="🍼 Mammal",16,"")</f>
        <v/>
      </c>
      <c r="U1018" s="16" t="str">
        <f aca="false">IF(O1018="🐀 Rat",1,"")</f>
        <v/>
      </c>
      <c r="V1018" s="16" t="str">
        <f aca="false">IF(O1018="🐕 Dog",3,"")</f>
        <v/>
      </c>
      <c r="W1018" s="16" t="str">
        <f aca="false">IF(O1018="🐹 Guinea Pig",8,"")</f>
        <v/>
      </c>
      <c r="X1018" s="16" t="str">
        <f aca="false">IF(O1018="🐔 Chicken",9,"")</f>
        <v/>
      </c>
      <c r="Y1018" s="16" t="str">
        <f aca="false">IF(O1018="🐵 Monkey",5,"")</f>
        <v/>
      </c>
      <c r="Z1018" s="16" t="str">
        <f aca="false">IF(O1018="🐸 Frog",10,"")</f>
        <v/>
      </c>
      <c r="AA1018" s="16" t="str">
        <f aca="false">IF(O1018="🐈 Cat",4,"")</f>
        <v/>
      </c>
      <c r="AB1018" s="16" t="str">
        <f aca="false">IF(O1018="Gecko",15,"")</f>
        <v/>
      </c>
      <c r="AC1018" s="16" t="str">
        <f aca="false">IF(O1018="Skink",14,"")</f>
        <v/>
      </c>
      <c r="AD1018" s="16" t="str">
        <f aca="false">IF(O1018="🐄 Cattle",17,"")</f>
        <v/>
      </c>
      <c r="AE1018" s="16" t="str">
        <f aca="false">IF(O1018="🐷 Pig",19,"")</f>
        <v/>
      </c>
      <c r="AF1018" s="16" t="str">
        <f aca="false">IF(O1018="Squirrel",11,"")</f>
        <v/>
      </c>
      <c r="AG1018" s="16" t="str">
        <f aca="false">IF(O1018="🐝 Honey Bee",20,"")</f>
        <v/>
      </c>
      <c r="AH1018" s="16" t="str">
        <f aca="false">IF(O1018="🦆 Duck",12,"")</f>
        <v/>
      </c>
      <c r="AI1018" s="16" t="str">
        <f aca="false">IF(O1018="🐦 Bird",13,"")</f>
        <v/>
      </c>
      <c r="AJ1018" s="0"/>
      <c r="AK1018" s="0"/>
      <c r="AL1018" s="0"/>
      <c r="AM1018" s="0"/>
      <c r="AN1018" s="0"/>
    </row>
    <row r="1019" customFormat="false" ht="45" hidden="false" customHeight="true" outlineLevel="0" collapsed="false">
      <c r="A1019" s="38" t="s">
        <v>1019</v>
      </c>
      <c r="B1019" s="38" t="n">
        <v>104</v>
      </c>
      <c r="C1019" s="32" t="n">
        <f aca="false">B1019+IF(H1019="IV",-0.2,IF(H1019="IP",-0.1,IF(H1019="IM",0.1,IF(H1019="SC",0.2,IF(H1019="IC (cerebral)",-0.3,0)))))</f>
        <v>103.8</v>
      </c>
      <c r="D1019" s="33" t="n">
        <f aca="false">VALUE(MID(AJ1019,1,FIND(" ",AJ1019)))</f>
        <v>0.105</v>
      </c>
      <c r="E1019" s="34" t="n">
        <f aca="false">IF(G1019="LD50 (median)",1,IF(G1019="LDLo (lowest)",0,IF(G1019="LD",-1,"")))</f>
        <v>0</v>
      </c>
      <c r="F1019" s="34" t="n">
        <f aca="false">IF(O1019="🐀 Rat",1,IF(O1019="🐭 Mouse",2,IF(O1019="🐕 Dog",3,IF(O1019="🐵 Monkey",5,IF(O1019="🐈 Cat",4,IF(O1019="🐇 Rabbit",6,IF(O1019="🕊 Pigeon",7,IF(O1019="🐹 Guinea Pig",8,IF(O1019="🐔 Chicken",9,IF(O1019="🐸 Frog",10,IF(O1019="🍼 Mammal",10,0)))))))))))</f>
        <v>7</v>
      </c>
      <c r="G1019" s="39" t="s">
        <v>53</v>
      </c>
      <c r="H1019" s="39" t="s">
        <v>15</v>
      </c>
      <c r="I1019" s="14" t="str">
        <f aca="false">IF(H1019="IC",-0.3,"")</f>
        <v/>
      </c>
      <c r="J1019" s="14" t="n">
        <f aca="false">IF(H1019="IV",-0.2,"")</f>
        <v>-0.2</v>
      </c>
      <c r="K1019" s="14" t="str">
        <f aca="false">IF(H1019="IP",-0.1,"")</f>
        <v/>
      </c>
      <c r="L1019" s="14" t="str">
        <f aca="false">IF(H1019="IM",0.1,"")</f>
        <v/>
      </c>
      <c r="M1019" s="14" t="str">
        <f aca="false">IF(H1019="SC",0.2,"")</f>
        <v/>
      </c>
      <c r="N1019" s="15" t="str">
        <f aca="false">IF(H1019="???",0.2,"")</f>
        <v/>
      </c>
      <c r="O1019" s="40" t="s">
        <v>23</v>
      </c>
      <c r="P1019" s="17" t="str">
        <f aca="false">IF(SUM(Q1019:AI1019)&gt;0,"",IF(SUM(Q1019:AI1019)=0,IF(O1019&gt;0,1,"")))</f>
        <v/>
      </c>
      <c r="Q1019" s="16" t="str">
        <f aca="false">IF(O1019="🐭 Mouse",2,"")</f>
        <v/>
      </c>
      <c r="R1019" s="16" t="n">
        <f aca="false">IF(O1019="🕊 Pigeon",7,"")</f>
        <v>7</v>
      </c>
      <c r="S1019" s="16" t="str">
        <f aca="false">IF(O1019="🐇 Rabbit",6,"")</f>
        <v/>
      </c>
      <c r="T1019" s="16" t="str">
        <f aca="false">IF(O1019="🍼 Mammal",16,"")</f>
        <v/>
      </c>
      <c r="U1019" s="16" t="str">
        <f aca="false">IF(O1019="🐀 Rat",1,"")</f>
        <v/>
      </c>
      <c r="V1019" s="16" t="str">
        <f aca="false">IF(O1019="🐕 Dog",3,"")</f>
        <v/>
      </c>
      <c r="W1019" s="16" t="str">
        <f aca="false">IF(O1019="🐹 Guinea Pig",8,"")</f>
        <v/>
      </c>
      <c r="X1019" s="16" t="str">
        <f aca="false">IF(O1019="🐔 Chicken",9,"")</f>
        <v/>
      </c>
      <c r="Y1019" s="16" t="str">
        <f aca="false">IF(O1019="🐵 Monkey",5,"")</f>
        <v/>
      </c>
      <c r="Z1019" s="16" t="str">
        <f aca="false">IF(O1019="🐸 Frog",10,"")</f>
        <v/>
      </c>
      <c r="AA1019" s="16" t="str">
        <f aca="false">IF(O1019="🐈 Cat",4,"")</f>
        <v/>
      </c>
      <c r="AB1019" s="16" t="str">
        <f aca="false">IF(O1019="Gecko",15,"")</f>
        <v/>
      </c>
      <c r="AC1019" s="16" t="str">
        <f aca="false">IF(O1019="Skink",14,"")</f>
        <v/>
      </c>
      <c r="AD1019" s="16" t="str">
        <f aca="false">IF(O1019="🐄 Cattle",17,"")</f>
        <v/>
      </c>
      <c r="AE1019" s="16" t="str">
        <f aca="false">IF(O1019="🐷 Pig",19,"")</f>
        <v/>
      </c>
      <c r="AF1019" s="16" t="str">
        <f aca="false">IF(O1019="Squirrel",11,"")</f>
        <v/>
      </c>
      <c r="AG1019" s="16" t="str">
        <f aca="false">IF(O1019="🐝 Honey Bee",20,"")</f>
        <v/>
      </c>
      <c r="AH1019" s="16" t="str">
        <f aca="false">IF(O1019="🦆 Duck",12,"")</f>
        <v/>
      </c>
      <c r="AI1019" s="16" t="str">
        <f aca="false">IF(O1019="🐦 Bird",13,"")</f>
        <v/>
      </c>
      <c r="AJ1019" s="41" t="s">
        <v>1020</v>
      </c>
      <c r="AK1019" s="40" t="s">
        <v>164</v>
      </c>
      <c r="AL1019" s="42" t="s">
        <v>50</v>
      </c>
      <c r="AM1019" s="40" t="s">
        <v>51</v>
      </c>
      <c r="AN1019" s="40"/>
    </row>
    <row r="1020" customFormat="false" ht="30" hidden="false" customHeight="true" outlineLevel="0" collapsed="false">
      <c r="A1020" s="38" t="s">
        <v>1021</v>
      </c>
      <c r="B1020" s="38" t="n">
        <v>104</v>
      </c>
      <c r="C1020" s="32" t="n">
        <f aca="false">B1020+IF(H1020="IV",-0.2,IF(H1020="IP",-0.1,IF(H1020="IM",0.1,IF(H1020="SC",0.2,IF(H1020="IC (cerebral)",-0.3,0)))))</f>
        <v>103.8</v>
      </c>
      <c r="D1020" s="33" t="n">
        <f aca="false">VALUE(MID(AJ1020,1,FIND(" ",AJ1020)))</f>
        <v>0.857</v>
      </c>
      <c r="E1020" s="34" t="n">
        <f aca="false">IF(G1020="LD50 (median)",1,IF(G1020="LDLo (lowest)",0,IF(G1020="LD",-1,"")))</f>
        <v>1</v>
      </c>
      <c r="F1020" s="34" t="n">
        <f aca="false">IF(O1020="🐀 Rat",1,IF(O1020="🐭 Mouse",2,IF(O1020="🐕 Dog",3,IF(O1020="🐵 Monkey",5,IF(O1020="🐈 Cat",4,IF(O1020="🐇 Rabbit",6,IF(O1020="🕊 Pigeon",7,IF(O1020="🐹 Guinea Pig",8,IF(O1020="🐔 Chicken",9,IF(O1020="🐸 Frog",10,IF(O1020="🍼 Mammal",10,0)))))))))))</f>
        <v>7</v>
      </c>
      <c r="G1020" s="39" t="s">
        <v>47</v>
      </c>
      <c r="H1020" s="39" t="s">
        <v>15</v>
      </c>
      <c r="I1020" s="14" t="str">
        <f aca="false">IF(H1020="IC",-0.3,"")</f>
        <v/>
      </c>
      <c r="J1020" s="14" t="n">
        <f aca="false">IF(H1020="IV",-0.2,"")</f>
        <v>-0.2</v>
      </c>
      <c r="K1020" s="14" t="str">
        <f aca="false">IF(H1020="IP",-0.1,"")</f>
        <v/>
      </c>
      <c r="L1020" s="14" t="str">
        <f aca="false">IF(H1020="IM",0.1,"")</f>
        <v/>
      </c>
      <c r="M1020" s="14" t="str">
        <f aca="false">IF(H1020="SC",0.2,"")</f>
        <v/>
      </c>
      <c r="N1020" s="15" t="str">
        <f aca="false">IF(H1020="???",0.2,"")</f>
        <v/>
      </c>
      <c r="O1020" s="40" t="s">
        <v>23</v>
      </c>
      <c r="P1020" s="17" t="str">
        <f aca="false">IF(SUM(Q1020:AI1020)&gt;0,"",IF(SUM(Q1020:AI1020)=0,IF(O1020&gt;0,1,"")))</f>
        <v/>
      </c>
      <c r="Q1020" s="16" t="str">
        <f aca="false">IF(O1020="🐭 Mouse",2,"")</f>
        <v/>
      </c>
      <c r="R1020" s="16" t="n">
        <f aca="false">IF(O1020="🕊 Pigeon",7,"")</f>
        <v>7</v>
      </c>
      <c r="S1020" s="16" t="str">
        <f aca="false">IF(O1020="🐇 Rabbit",6,"")</f>
        <v/>
      </c>
      <c r="T1020" s="16" t="str">
        <f aca="false">IF(O1020="🍼 Mammal",16,"")</f>
        <v/>
      </c>
      <c r="U1020" s="16" t="str">
        <f aca="false">IF(O1020="🐀 Rat",1,"")</f>
        <v/>
      </c>
      <c r="V1020" s="16" t="str">
        <f aca="false">IF(O1020="🐕 Dog",3,"")</f>
        <v/>
      </c>
      <c r="W1020" s="16" t="str">
        <f aca="false">IF(O1020="🐹 Guinea Pig",8,"")</f>
        <v/>
      </c>
      <c r="X1020" s="16" t="str">
        <f aca="false">IF(O1020="🐔 Chicken",9,"")</f>
        <v/>
      </c>
      <c r="Y1020" s="16" t="str">
        <f aca="false">IF(O1020="🐵 Monkey",5,"")</f>
        <v/>
      </c>
      <c r="Z1020" s="16" t="str">
        <f aca="false">IF(O1020="🐸 Frog",10,"")</f>
        <v/>
      </c>
      <c r="AA1020" s="16" t="str">
        <f aca="false">IF(O1020="🐈 Cat",4,"")</f>
        <v/>
      </c>
      <c r="AB1020" s="16" t="str">
        <f aca="false">IF(O1020="Gecko",15,"")</f>
        <v/>
      </c>
      <c r="AC1020" s="16" t="str">
        <f aca="false">IF(O1020="Skink",14,"")</f>
        <v/>
      </c>
      <c r="AD1020" s="16" t="str">
        <f aca="false">IF(O1020="🐄 Cattle",17,"")</f>
        <v/>
      </c>
      <c r="AE1020" s="16" t="str">
        <f aca="false">IF(O1020="🐷 Pig",19,"")</f>
        <v/>
      </c>
      <c r="AF1020" s="16" t="str">
        <f aca="false">IF(O1020="Squirrel",11,"")</f>
        <v/>
      </c>
      <c r="AG1020" s="16" t="str">
        <f aca="false">IF(O1020="🐝 Honey Bee",20,"")</f>
        <v/>
      </c>
      <c r="AH1020" s="16" t="str">
        <f aca="false">IF(O1020="🦆 Duck",12,"")</f>
        <v/>
      </c>
      <c r="AI1020" s="16" t="str">
        <f aca="false">IF(O1020="🐦 Bird",13,"")</f>
        <v/>
      </c>
      <c r="AJ1020" s="41" t="s">
        <v>1022</v>
      </c>
      <c r="AK1020" s="40" t="s">
        <v>164</v>
      </c>
      <c r="AL1020" s="42" t="s">
        <v>50</v>
      </c>
      <c r="AM1020" s="40" t="s">
        <v>51</v>
      </c>
      <c r="AN1020" s="40"/>
    </row>
    <row r="1021" customFormat="false" ht="30" hidden="false" customHeight="true" outlineLevel="0" collapsed="false">
      <c r="A1021" s="38" t="s">
        <v>1021</v>
      </c>
      <c r="B1021" s="38" t="n">
        <v>104</v>
      </c>
      <c r="C1021" s="32" t="n">
        <f aca="false">B1021+IF(H1021="IV",-0.2,IF(H1021="IP",-0.1,IF(H1021="IM",0.1,IF(H1021="SC",0.2,IF(H1021="IC (cerebral)",-0.3,0)))))</f>
        <v>103.8</v>
      </c>
      <c r="D1021" s="33" t="n">
        <f aca="false">VALUE(MID(AJ1021,1,FIND(" ",AJ1021)))</f>
        <v>1.143</v>
      </c>
      <c r="E1021" s="34" t="n">
        <f aca="false">IF(G1021="LD50 (median)",1,IF(G1021="LDLo (lowest)",0,IF(G1021="LD",-1,"")))</f>
        <v>1</v>
      </c>
      <c r="F1021" s="34" t="n">
        <f aca="false">IF(O1021="🐀 Rat",1,IF(O1021="🐭 Mouse",2,IF(O1021="🐕 Dog",3,IF(O1021="🐵 Monkey",5,IF(O1021="🐈 Cat",4,IF(O1021="🐇 Rabbit",6,IF(O1021="🕊 Pigeon",7,IF(O1021="🐹 Guinea Pig",8,IF(O1021="🐔 Chicken",9,IF(O1021="🐸 Frog",10,IF(O1021="🍼 Mammal",10,0)))))))))))</f>
        <v>7</v>
      </c>
      <c r="G1021" s="39" t="s">
        <v>47</v>
      </c>
      <c r="H1021" s="39" t="s">
        <v>15</v>
      </c>
      <c r="I1021" s="14" t="str">
        <f aca="false">IF(H1021="IC",-0.3,"")</f>
        <v/>
      </c>
      <c r="J1021" s="14" t="n">
        <f aca="false">IF(H1021="IV",-0.2,"")</f>
        <v>-0.2</v>
      </c>
      <c r="K1021" s="14" t="str">
        <f aca="false">IF(H1021="IP",-0.1,"")</f>
        <v/>
      </c>
      <c r="L1021" s="14" t="str">
        <f aca="false">IF(H1021="IM",0.1,"")</f>
        <v/>
      </c>
      <c r="M1021" s="14" t="str">
        <f aca="false">IF(H1021="SC",0.2,"")</f>
        <v/>
      </c>
      <c r="N1021" s="15" t="str">
        <f aca="false">IF(H1021="???",0.2,"")</f>
        <v/>
      </c>
      <c r="O1021" s="40" t="s">
        <v>23</v>
      </c>
      <c r="P1021" s="17" t="str">
        <f aca="false">IF(SUM(Q1021:AI1021)&gt;0,"",IF(SUM(Q1021:AI1021)=0,IF(O1021&gt;0,1,"")))</f>
        <v/>
      </c>
      <c r="Q1021" s="16" t="str">
        <f aca="false">IF(O1021="🐭 Mouse",2,"")</f>
        <v/>
      </c>
      <c r="R1021" s="16" t="n">
        <f aca="false">IF(O1021="🕊 Pigeon",7,"")</f>
        <v>7</v>
      </c>
      <c r="S1021" s="16" t="str">
        <f aca="false">IF(O1021="🐇 Rabbit",6,"")</f>
        <v/>
      </c>
      <c r="T1021" s="16" t="str">
        <f aca="false">IF(O1021="🍼 Mammal",16,"")</f>
        <v/>
      </c>
      <c r="U1021" s="16" t="str">
        <f aca="false">IF(O1021="🐀 Rat",1,"")</f>
        <v/>
      </c>
      <c r="V1021" s="16" t="str">
        <f aca="false">IF(O1021="🐕 Dog",3,"")</f>
        <v/>
      </c>
      <c r="W1021" s="16" t="str">
        <f aca="false">IF(O1021="🐹 Guinea Pig",8,"")</f>
        <v/>
      </c>
      <c r="X1021" s="16" t="str">
        <f aca="false">IF(O1021="🐔 Chicken",9,"")</f>
        <v/>
      </c>
      <c r="Y1021" s="16" t="str">
        <f aca="false">IF(O1021="🐵 Monkey",5,"")</f>
        <v/>
      </c>
      <c r="Z1021" s="16" t="str">
        <f aca="false">IF(O1021="🐸 Frog",10,"")</f>
        <v/>
      </c>
      <c r="AA1021" s="16" t="str">
        <f aca="false">IF(O1021="🐈 Cat",4,"")</f>
        <v/>
      </c>
      <c r="AB1021" s="16" t="str">
        <f aca="false">IF(O1021="Gecko",15,"")</f>
        <v/>
      </c>
      <c r="AC1021" s="16" t="str">
        <f aca="false">IF(O1021="Skink",14,"")</f>
        <v/>
      </c>
      <c r="AD1021" s="16" t="str">
        <f aca="false">IF(O1021="🐄 Cattle",17,"")</f>
        <v/>
      </c>
      <c r="AE1021" s="16" t="str">
        <f aca="false">IF(O1021="🐷 Pig",19,"")</f>
        <v/>
      </c>
      <c r="AF1021" s="16" t="str">
        <f aca="false">IF(O1021="Squirrel",11,"")</f>
        <v/>
      </c>
      <c r="AG1021" s="16" t="str">
        <f aca="false">IF(O1021="🐝 Honey Bee",20,"")</f>
        <v/>
      </c>
      <c r="AH1021" s="16" t="str">
        <f aca="false">IF(O1021="🦆 Duck",12,"")</f>
        <v/>
      </c>
      <c r="AI1021" s="16" t="str">
        <f aca="false">IF(O1021="🐦 Bird",13,"")</f>
        <v/>
      </c>
      <c r="AJ1021" s="41" t="s">
        <v>1023</v>
      </c>
      <c r="AK1021" s="40" t="s">
        <v>863</v>
      </c>
      <c r="AL1021" s="42" t="s">
        <v>50</v>
      </c>
      <c r="AM1021" s="40" t="s">
        <v>51</v>
      </c>
      <c r="AN1021" s="40"/>
    </row>
    <row r="1022" customFormat="false" ht="30" hidden="false" customHeight="true" outlineLevel="0" collapsed="false">
      <c r="A1022" s="38" t="s">
        <v>1024</v>
      </c>
      <c r="B1022" s="38" t="n">
        <v>104</v>
      </c>
      <c r="C1022" s="32" t="n">
        <f aca="false">B1022+IF(H1022="IV",-0.2,IF(H1022="IP",-0.1,IF(H1022="IM",0.1,IF(H1022="SC",0.2,IF(H1022="IC (cerebral)",-0.3,0)))))</f>
        <v>103.8</v>
      </c>
      <c r="D1022" s="33" t="n">
        <f aca="false">VALUE(MID(AJ1022,1,FIND(" ",AJ1022)))</f>
        <v>1.543</v>
      </c>
      <c r="E1022" s="34" t="n">
        <f aca="false">IF(G1022="LD50 (median)",1,IF(G1022="LDLo (lowest)",0,IF(G1022="LD",-1,"")))</f>
        <v>1</v>
      </c>
      <c r="F1022" s="34" t="n">
        <f aca="false">IF(O1022="🐀 Rat",1,IF(O1022="🐭 Mouse",2,IF(O1022="🐕 Dog",3,IF(O1022="🐵 Monkey",5,IF(O1022="🐈 Cat",4,IF(O1022="🐇 Rabbit",6,IF(O1022="🕊 Pigeon",7,IF(O1022="🐹 Guinea Pig",8,IF(O1022="🐔 Chicken",9,IF(O1022="🐸 Frog",10,IF(O1022="🍼 Mammal",10,0)))))))))))</f>
        <v>7</v>
      </c>
      <c r="G1022" s="39" t="s">
        <v>47</v>
      </c>
      <c r="H1022" s="39" t="s">
        <v>15</v>
      </c>
      <c r="I1022" s="14" t="str">
        <f aca="false">IF(H1022="IC",-0.3,"")</f>
        <v/>
      </c>
      <c r="J1022" s="14" t="n">
        <f aca="false">IF(H1022="IV",-0.2,"")</f>
        <v>-0.2</v>
      </c>
      <c r="K1022" s="14" t="str">
        <f aca="false">IF(H1022="IP",-0.1,"")</f>
        <v/>
      </c>
      <c r="L1022" s="14" t="str">
        <f aca="false">IF(H1022="IM",0.1,"")</f>
        <v/>
      </c>
      <c r="M1022" s="14" t="str">
        <f aca="false">IF(H1022="SC",0.2,"")</f>
        <v/>
      </c>
      <c r="N1022" s="15" t="str">
        <f aca="false">IF(H1022="???",0.2,"")</f>
        <v/>
      </c>
      <c r="O1022" s="40" t="s">
        <v>23</v>
      </c>
      <c r="P1022" s="17" t="str">
        <f aca="false">IF(SUM(Q1022:AI1022)&gt;0,"",IF(SUM(Q1022:AI1022)=0,IF(O1022&gt;0,1,"")))</f>
        <v/>
      </c>
      <c r="Q1022" s="16" t="str">
        <f aca="false">IF(O1022="🐭 Mouse",2,"")</f>
        <v/>
      </c>
      <c r="R1022" s="16" t="n">
        <f aca="false">IF(O1022="🕊 Pigeon",7,"")</f>
        <v>7</v>
      </c>
      <c r="S1022" s="16" t="str">
        <f aca="false">IF(O1022="🐇 Rabbit",6,"")</f>
        <v/>
      </c>
      <c r="T1022" s="16" t="str">
        <f aca="false">IF(O1022="🍼 Mammal",16,"")</f>
        <v/>
      </c>
      <c r="U1022" s="16" t="str">
        <f aca="false">IF(O1022="🐀 Rat",1,"")</f>
        <v/>
      </c>
      <c r="V1022" s="16" t="str">
        <f aca="false">IF(O1022="🐕 Dog",3,"")</f>
        <v/>
      </c>
      <c r="W1022" s="16" t="str">
        <f aca="false">IF(O1022="🐹 Guinea Pig",8,"")</f>
        <v/>
      </c>
      <c r="X1022" s="16" t="str">
        <f aca="false">IF(O1022="🐔 Chicken",9,"")</f>
        <v/>
      </c>
      <c r="Y1022" s="16" t="str">
        <f aca="false">IF(O1022="🐵 Monkey",5,"")</f>
        <v/>
      </c>
      <c r="Z1022" s="16" t="str">
        <f aca="false">IF(O1022="🐸 Frog",10,"")</f>
        <v/>
      </c>
      <c r="AA1022" s="16" t="str">
        <f aca="false">IF(O1022="🐈 Cat",4,"")</f>
        <v/>
      </c>
      <c r="AB1022" s="16" t="str">
        <f aca="false">IF(O1022="Gecko",15,"")</f>
        <v/>
      </c>
      <c r="AC1022" s="16" t="str">
        <f aca="false">IF(O1022="Skink",14,"")</f>
        <v/>
      </c>
      <c r="AD1022" s="16" t="str">
        <f aca="false">IF(O1022="🐄 Cattle",17,"")</f>
        <v/>
      </c>
      <c r="AE1022" s="16" t="str">
        <f aca="false">IF(O1022="🐷 Pig",19,"")</f>
        <v/>
      </c>
      <c r="AF1022" s="16" t="str">
        <f aca="false">IF(O1022="Squirrel",11,"")</f>
        <v/>
      </c>
      <c r="AG1022" s="16" t="str">
        <f aca="false">IF(O1022="🐝 Honey Bee",20,"")</f>
        <v/>
      </c>
      <c r="AH1022" s="16" t="str">
        <f aca="false">IF(O1022="🦆 Duck",12,"")</f>
        <v/>
      </c>
      <c r="AI1022" s="16" t="str">
        <f aca="false">IF(O1022="🐦 Bird",13,"")</f>
        <v/>
      </c>
      <c r="AJ1022" s="41" t="s">
        <v>1025</v>
      </c>
      <c r="AK1022" s="40" t="s">
        <v>160</v>
      </c>
      <c r="AL1022" s="42" t="s">
        <v>50</v>
      </c>
      <c r="AM1022" s="40" t="s">
        <v>51</v>
      </c>
      <c r="AN1022" s="40"/>
    </row>
    <row r="1023" customFormat="false" ht="45" hidden="false" customHeight="true" outlineLevel="0" collapsed="false">
      <c r="A1023" s="38" t="s">
        <v>1026</v>
      </c>
      <c r="B1023" s="38" t="n">
        <v>104</v>
      </c>
      <c r="C1023" s="32" t="n">
        <f aca="false">B1023+IF(H1023="IV",-0.2,IF(H1023="IP",-0.1,IF(H1023="IM",0.1,IF(H1023="SC",0.2,IF(H1023="IC (cerebral)",-0.3,0)))))</f>
        <v>103.8</v>
      </c>
      <c r="D1023" s="33" t="n">
        <f aca="false">VALUE(MID(AJ1023,1,FIND(" ",AJ1023)))</f>
        <v>2.17</v>
      </c>
      <c r="E1023" s="34" t="n">
        <f aca="false">IF(G1023="LD50 (median)",1,IF(G1023="LDLo (lowest)",0,IF(G1023="LD",-1,"")))</f>
        <v>1</v>
      </c>
      <c r="F1023" s="34" t="n">
        <f aca="false">IF(O1023="🐀 Rat",1,IF(O1023="🐭 Mouse",2,IF(O1023="🐕 Dog",3,IF(O1023="🐵 Monkey",5,IF(O1023="🐈 Cat",4,IF(O1023="🐇 Rabbit",6,IF(O1023="🕊 Pigeon",7,IF(O1023="🐹 Guinea Pig",8,IF(O1023="🐔 Chicken",9,IF(O1023="🐸 Frog",10,IF(O1023="🍼 Mammal",10,0)))))))))))</f>
        <v>2</v>
      </c>
      <c r="G1023" s="39" t="s">
        <v>47</v>
      </c>
      <c r="H1023" s="39" t="s">
        <v>15</v>
      </c>
      <c r="I1023" s="14" t="str">
        <f aca="false">IF(H1023="IC",-0.3,"")</f>
        <v/>
      </c>
      <c r="J1023" s="14" t="n">
        <f aca="false">IF(H1023="IV",-0.2,"")</f>
        <v>-0.2</v>
      </c>
      <c r="K1023" s="14" t="str">
        <f aca="false">IF(H1023="IP",-0.1,"")</f>
        <v/>
      </c>
      <c r="L1023" s="14" t="str">
        <f aca="false">IF(H1023="IM",0.1,"")</f>
        <v/>
      </c>
      <c r="M1023" s="14" t="str">
        <f aca="false">IF(H1023="SC",0.2,"")</f>
        <v/>
      </c>
      <c r="N1023" s="15" t="str">
        <f aca="false">IF(H1023="???",0.2,"")</f>
        <v/>
      </c>
      <c r="O1023" s="40" t="s">
        <v>22</v>
      </c>
      <c r="P1023" s="17" t="str">
        <f aca="false">IF(SUM(Q1023:AI1023)&gt;0,"",IF(SUM(Q1023:AI1023)=0,IF(O1023&gt;0,1,"")))</f>
        <v/>
      </c>
      <c r="Q1023" s="16" t="n">
        <f aca="false">IF(O1023="🐭 Mouse",2,"")</f>
        <v>2</v>
      </c>
      <c r="R1023" s="16" t="str">
        <f aca="false">IF(O1023="🕊 Pigeon",7,"")</f>
        <v/>
      </c>
      <c r="S1023" s="16" t="str">
        <f aca="false">IF(O1023="🐇 Rabbit",6,"")</f>
        <v/>
      </c>
      <c r="T1023" s="16" t="str">
        <f aca="false">IF(O1023="🍼 Mammal",16,"")</f>
        <v/>
      </c>
      <c r="U1023" s="16" t="str">
        <f aca="false">IF(O1023="🐀 Rat",1,"")</f>
        <v/>
      </c>
      <c r="V1023" s="16" t="str">
        <f aca="false">IF(O1023="🐕 Dog",3,"")</f>
        <v/>
      </c>
      <c r="W1023" s="16" t="str">
        <f aca="false">IF(O1023="🐹 Guinea Pig",8,"")</f>
        <v/>
      </c>
      <c r="X1023" s="16" t="str">
        <f aca="false">IF(O1023="🐔 Chicken",9,"")</f>
        <v/>
      </c>
      <c r="Y1023" s="16" t="str">
        <f aca="false">IF(O1023="🐵 Monkey",5,"")</f>
        <v/>
      </c>
      <c r="Z1023" s="16" t="str">
        <f aca="false">IF(O1023="🐸 Frog",10,"")</f>
        <v/>
      </c>
      <c r="AA1023" s="16" t="str">
        <f aca="false">IF(O1023="🐈 Cat",4,"")</f>
        <v/>
      </c>
      <c r="AB1023" s="16" t="str">
        <f aca="false">IF(O1023="Gecko",15,"")</f>
        <v/>
      </c>
      <c r="AC1023" s="16" t="str">
        <f aca="false">IF(O1023="Skink",14,"")</f>
        <v/>
      </c>
      <c r="AD1023" s="16" t="str">
        <f aca="false">IF(O1023="🐄 Cattle",17,"")</f>
        <v/>
      </c>
      <c r="AE1023" s="16" t="str">
        <f aca="false">IF(O1023="🐷 Pig",19,"")</f>
        <v/>
      </c>
      <c r="AF1023" s="16" t="str">
        <f aca="false">IF(O1023="Squirrel",11,"")</f>
        <v/>
      </c>
      <c r="AG1023" s="16" t="str">
        <f aca="false">IF(O1023="🐝 Honey Bee",20,"")</f>
        <v/>
      </c>
      <c r="AH1023" s="16" t="str">
        <f aca="false">IF(O1023="🦆 Duck",12,"")</f>
        <v/>
      </c>
      <c r="AI1023" s="16" t="str">
        <f aca="false">IF(O1023="🐦 Bird",13,"")</f>
        <v/>
      </c>
      <c r="AJ1023" s="41" t="s">
        <v>1027</v>
      </c>
      <c r="AK1023" s="40" t="s">
        <v>305</v>
      </c>
      <c r="AL1023" s="42" t="s">
        <v>50</v>
      </c>
      <c r="AM1023" s="40" t="s">
        <v>51</v>
      </c>
      <c r="AN1023" s="40"/>
    </row>
    <row r="1024" customFormat="false" ht="45" hidden="false" customHeight="true" outlineLevel="0" collapsed="false">
      <c r="A1024" s="38" t="s">
        <v>1019</v>
      </c>
      <c r="B1024" s="38" t="n">
        <v>104</v>
      </c>
      <c r="C1024" s="32" t="n">
        <f aca="false">B1024+IF(H1024="IV",-0.2,IF(H1024="IP",-0.1,IF(H1024="IM",0.1,IF(H1024="SC",0.2,IF(H1024="IC (cerebral)",-0.3,0)))))</f>
        <v>103.8</v>
      </c>
      <c r="D1024" s="33" t="n">
        <f aca="false">VALUE(MID(AJ1024,1,FIND(" ",AJ1024)))</f>
        <v>3.7</v>
      </c>
      <c r="E1024" s="34" t="n">
        <f aca="false">IF(G1024="LD50 (median)",1,IF(G1024="LDLo (lowest)",0,IF(G1024="LD",-1,"")))</f>
        <v>1</v>
      </c>
      <c r="F1024" s="34" t="n">
        <f aca="false">IF(O1024="🐀 Rat",1,IF(O1024="🐭 Mouse",2,IF(O1024="🐕 Dog",3,IF(O1024="🐵 Monkey",5,IF(O1024="🐈 Cat",4,IF(O1024="🐇 Rabbit",6,IF(O1024="🕊 Pigeon",7,IF(O1024="🐹 Guinea Pig",8,IF(O1024="🐔 Chicken",9,IF(O1024="🐸 Frog",10,IF(O1024="🍼 Mammal",10,0)))))))))))</f>
        <v>2</v>
      </c>
      <c r="G1024" s="39" t="s">
        <v>47</v>
      </c>
      <c r="H1024" s="39" t="s">
        <v>15</v>
      </c>
      <c r="I1024" s="14" t="str">
        <f aca="false">IF(H1024="IC",-0.3,"")</f>
        <v/>
      </c>
      <c r="J1024" s="14" t="n">
        <f aca="false">IF(H1024="IV",-0.2,"")</f>
        <v>-0.2</v>
      </c>
      <c r="K1024" s="14" t="str">
        <f aca="false">IF(H1024="IP",-0.1,"")</f>
        <v/>
      </c>
      <c r="L1024" s="14" t="str">
        <f aca="false">IF(H1024="IM",0.1,"")</f>
        <v/>
      </c>
      <c r="M1024" s="14" t="str">
        <f aca="false">IF(H1024="SC",0.2,"")</f>
        <v/>
      </c>
      <c r="N1024" s="15" t="str">
        <f aca="false">IF(H1024="???",0.2,"")</f>
        <v/>
      </c>
      <c r="O1024" s="40" t="s">
        <v>22</v>
      </c>
      <c r="P1024" s="17" t="str">
        <f aca="false">IF(SUM(Q1024:AI1024)&gt;0,"",IF(SUM(Q1024:AI1024)=0,IF(O1024&gt;0,1,"")))</f>
        <v/>
      </c>
      <c r="Q1024" s="16" t="n">
        <f aca="false">IF(O1024="🐭 Mouse",2,"")</f>
        <v>2</v>
      </c>
      <c r="R1024" s="16" t="str">
        <f aca="false">IF(O1024="🕊 Pigeon",7,"")</f>
        <v/>
      </c>
      <c r="S1024" s="16" t="str">
        <f aca="false">IF(O1024="🐇 Rabbit",6,"")</f>
        <v/>
      </c>
      <c r="T1024" s="16" t="str">
        <f aca="false">IF(O1024="🍼 Mammal",16,"")</f>
        <v/>
      </c>
      <c r="U1024" s="16" t="str">
        <f aca="false">IF(O1024="🐀 Rat",1,"")</f>
        <v/>
      </c>
      <c r="V1024" s="16" t="str">
        <f aca="false">IF(O1024="🐕 Dog",3,"")</f>
        <v/>
      </c>
      <c r="W1024" s="16" t="str">
        <f aca="false">IF(O1024="🐹 Guinea Pig",8,"")</f>
        <v/>
      </c>
      <c r="X1024" s="16" t="str">
        <f aca="false">IF(O1024="🐔 Chicken",9,"")</f>
        <v/>
      </c>
      <c r="Y1024" s="16" t="str">
        <f aca="false">IF(O1024="🐵 Monkey",5,"")</f>
        <v/>
      </c>
      <c r="Z1024" s="16" t="str">
        <f aca="false">IF(O1024="🐸 Frog",10,"")</f>
        <v/>
      </c>
      <c r="AA1024" s="16" t="str">
        <f aca="false">IF(O1024="🐈 Cat",4,"")</f>
        <v/>
      </c>
      <c r="AB1024" s="16" t="str">
        <f aca="false">IF(O1024="Gecko",15,"")</f>
        <v/>
      </c>
      <c r="AC1024" s="16" t="str">
        <f aca="false">IF(O1024="Skink",14,"")</f>
        <v/>
      </c>
      <c r="AD1024" s="16" t="str">
        <f aca="false">IF(O1024="🐄 Cattle",17,"")</f>
        <v/>
      </c>
      <c r="AE1024" s="16" t="str">
        <f aca="false">IF(O1024="🐷 Pig",19,"")</f>
        <v/>
      </c>
      <c r="AF1024" s="16" t="str">
        <f aca="false">IF(O1024="Squirrel",11,"")</f>
        <v/>
      </c>
      <c r="AG1024" s="16" t="str">
        <f aca="false">IF(O1024="🐝 Honey Bee",20,"")</f>
        <v/>
      </c>
      <c r="AH1024" s="16" t="str">
        <f aca="false">IF(O1024="🦆 Duck",12,"")</f>
        <v/>
      </c>
      <c r="AI1024" s="16" t="str">
        <f aca="false">IF(O1024="🐦 Bird",13,"")</f>
        <v/>
      </c>
      <c r="AJ1024" s="41" t="s">
        <v>1028</v>
      </c>
      <c r="AK1024" s="40" t="s">
        <v>539</v>
      </c>
      <c r="AL1024" s="42" t="s">
        <v>50</v>
      </c>
      <c r="AM1024" s="40" t="s">
        <v>51</v>
      </c>
      <c r="AN1024" s="40"/>
    </row>
    <row r="1025" customFormat="false" ht="45" hidden="false" customHeight="true" outlineLevel="0" collapsed="false">
      <c r="A1025" s="38" t="s">
        <v>1019</v>
      </c>
      <c r="B1025" s="38" t="n">
        <v>104</v>
      </c>
      <c r="C1025" s="32" t="n">
        <f aca="false">B1025+IF(H1025="IV",-0.2,IF(H1025="IP",-0.1,IF(H1025="IM",0.1,IF(H1025="SC",0.2,IF(H1025="IC (cerebral)",-0.3,0)))))</f>
        <v>103.8</v>
      </c>
      <c r="D1025" s="33" t="n">
        <f aca="false">VALUE(MID(AJ1025,1,FIND(" ",AJ1025)))</f>
        <v>3.7</v>
      </c>
      <c r="E1025" s="34" t="n">
        <f aca="false">IF(G1025="LD50 (median)",1,IF(G1025="LDLo (lowest)",0,IF(G1025="LD",-1,"")))</f>
        <v>1</v>
      </c>
      <c r="F1025" s="34" t="n">
        <f aca="false">IF(O1025="🐀 Rat",1,IF(O1025="🐭 Mouse",2,IF(O1025="🐕 Dog",3,IF(O1025="🐵 Monkey",5,IF(O1025="🐈 Cat",4,IF(O1025="🐇 Rabbit",6,IF(O1025="🕊 Pigeon",7,IF(O1025="🐹 Guinea Pig",8,IF(O1025="🐔 Chicken",9,IF(O1025="🐸 Frog",10,IF(O1025="🍼 Mammal",10,0)))))))))))</f>
        <v>10</v>
      </c>
      <c r="G1025" s="39" t="s">
        <v>47</v>
      </c>
      <c r="H1025" s="39" t="s">
        <v>15</v>
      </c>
      <c r="I1025" s="14" t="str">
        <f aca="false">IF(H1025="IC",-0.3,"")</f>
        <v/>
      </c>
      <c r="J1025" s="14" t="n">
        <f aca="false">IF(H1025="IV",-0.2,"")</f>
        <v>-0.2</v>
      </c>
      <c r="K1025" s="14" t="str">
        <f aca="false">IF(H1025="IP",-0.1,"")</f>
        <v/>
      </c>
      <c r="L1025" s="14" t="str">
        <f aca="false">IF(H1025="IM",0.1,"")</f>
        <v/>
      </c>
      <c r="M1025" s="14" t="str">
        <f aca="false">IF(H1025="SC",0.2,"")</f>
        <v/>
      </c>
      <c r="N1025" s="15" t="str">
        <f aca="false">IF(H1025="???",0.2,"")</f>
        <v/>
      </c>
      <c r="O1025" s="40" t="s">
        <v>25</v>
      </c>
      <c r="P1025" s="17" t="str">
        <f aca="false">IF(SUM(Q1025:AI1025)&gt;0,"",IF(SUM(Q1025:AI1025)=0,IF(O1025&gt;0,1,"")))</f>
        <v/>
      </c>
      <c r="Q1025" s="16" t="str">
        <f aca="false">IF(O1025="🐭 Mouse",2,"")</f>
        <v/>
      </c>
      <c r="R1025" s="16" t="str">
        <f aca="false">IF(O1025="🕊 Pigeon",7,"")</f>
        <v/>
      </c>
      <c r="S1025" s="16" t="str">
        <f aca="false">IF(O1025="🐇 Rabbit",6,"")</f>
        <v/>
      </c>
      <c r="T1025" s="16" t="n">
        <f aca="false">IF(O1025="🍼 Mammal",16,"")</f>
        <v>16</v>
      </c>
      <c r="U1025" s="16" t="str">
        <f aca="false">IF(O1025="🐀 Rat",1,"")</f>
        <v/>
      </c>
      <c r="V1025" s="16" t="str">
        <f aca="false">IF(O1025="🐕 Dog",3,"")</f>
        <v/>
      </c>
      <c r="W1025" s="16" t="str">
        <f aca="false">IF(O1025="🐹 Guinea Pig",8,"")</f>
        <v/>
      </c>
      <c r="X1025" s="16" t="str">
        <f aca="false">IF(O1025="🐔 Chicken",9,"")</f>
        <v/>
      </c>
      <c r="Y1025" s="16" t="str">
        <f aca="false">IF(O1025="🐵 Monkey",5,"")</f>
        <v/>
      </c>
      <c r="Z1025" s="16" t="str">
        <f aca="false">IF(O1025="🐸 Frog",10,"")</f>
        <v/>
      </c>
      <c r="AA1025" s="16" t="str">
        <f aca="false">IF(O1025="🐈 Cat",4,"")</f>
        <v/>
      </c>
      <c r="AB1025" s="16" t="str">
        <f aca="false">IF(O1025="Gecko",15,"")</f>
        <v/>
      </c>
      <c r="AC1025" s="16" t="str">
        <f aca="false">IF(O1025="Skink",14,"")</f>
        <v/>
      </c>
      <c r="AD1025" s="16" t="str">
        <f aca="false">IF(O1025="🐄 Cattle",17,"")</f>
        <v/>
      </c>
      <c r="AE1025" s="16" t="str">
        <f aca="false">IF(O1025="🐷 Pig",19,"")</f>
        <v/>
      </c>
      <c r="AF1025" s="16" t="str">
        <f aca="false">IF(O1025="Squirrel",11,"")</f>
        <v/>
      </c>
      <c r="AG1025" s="16" t="str">
        <f aca="false">IF(O1025="🐝 Honey Bee",20,"")</f>
        <v/>
      </c>
      <c r="AH1025" s="16" t="str">
        <f aca="false">IF(O1025="🦆 Duck",12,"")</f>
        <v/>
      </c>
      <c r="AI1025" s="16" t="str">
        <f aca="false">IF(O1025="🐦 Bird",13,"")</f>
        <v/>
      </c>
      <c r="AJ1025" s="41" t="s">
        <v>1028</v>
      </c>
      <c r="AK1025" s="40" t="s">
        <v>79</v>
      </c>
      <c r="AL1025" s="42" t="s">
        <v>50</v>
      </c>
      <c r="AM1025" s="40" t="s">
        <v>51</v>
      </c>
      <c r="AN1025" s="40"/>
    </row>
    <row r="1026" customFormat="false" ht="45" hidden="false" customHeight="true" outlineLevel="0" collapsed="false">
      <c r="A1026" s="38" t="s">
        <v>1026</v>
      </c>
      <c r="B1026" s="38" t="n">
        <v>104</v>
      </c>
      <c r="C1026" s="32" t="n">
        <f aca="false">B1026+IF(H1026="IV",-0.2,IF(H1026="IP",-0.1,IF(H1026="IM",0.1,IF(H1026="SC",0.2,IF(H1026="IC (cerebral)",-0.3,0)))))</f>
        <v>103.9</v>
      </c>
      <c r="D1026" s="33" t="n">
        <f aca="false">VALUE(MID(AJ1026,1,FIND(" ",AJ1026)))</f>
        <v>3.9</v>
      </c>
      <c r="E1026" s="34" t="n">
        <f aca="false">IF(G1026="LD50 (median)",1,IF(G1026="LDLo (lowest)",0,IF(G1026="LD",-1,"")))</f>
        <v>1</v>
      </c>
      <c r="F1026" s="34" t="n">
        <f aca="false">IF(O1026="🐀 Rat",1,IF(O1026="🐭 Mouse",2,IF(O1026="🐕 Dog",3,IF(O1026="🐵 Monkey",5,IF(O1026="🐈 Cat",4,IF(O1026="🐇 Rabbit",6,IF(O1026="🕊 Pigeon",7,IF(O1026="🐹 Guinea Pig",8,IF(O1026="🐔 Chicken",9,IF(O1026="🐸 Frog",10,IF(O1026="🍼 Mammal",10,0)))))))))))</f>
        <v>2</v>
      </c>
      <c r="G1026" s="39" t="s">
        <v>47</v>
      </c>
      <c r="H1026" s="39" t="s">
        <v>16</v>
      </c>
      <c r="I1026" s="14" t="str">
        <f aca="false">IF(H1026="IC",-0.3,"")</f>
        <v/>
      </c>
      <c r="J1026" s="14" t="str">
        <f aca="false">IF(H1026="IV",-0.2,"")</f>
        <v/>
      </c>
      <c r="K1026" s="14" t="n">
        <f aca="false">IF(H1026="IP",-0.1,"")</f>
        <v>-0.1</v>
      </c>
      <c r="L1026" s="14" t="str">
        <f aca="false">IF(H1026="IM",0.1,"")</f>
        <v/>
      </c>
      <c r="M1026" s="14" t="str">
        <f aca="false">IF(H1026="SC",0.2,"")</f>
        <v/>
      </c>
      <c r="N1026" s="15" t="str">
        <f aca="false">IF(H1026="???",0.2,"")</f>
        <v/>
      </c>
      <c r="O1026" s="40" t="s">
        <v>22</v>
      </c>
      <c r="P1026" s="17" t="str">
        <f aca="false">IF(SUM(Q1026:AI1026)&gt;0,"",IF(SUM(Q1026:AI1026)=0,IF(O1026&gt;0,1,"")))</f>
        <v/>
      </c>
      <c r="Q1026" s="16" t="n">
        <f aca="false">IF(O1026="🐭 Mouse",2,"")</f>
        <v>2</v>
      </c>
      <c r="R1026" s="16" t="str">
        <f aca="false">IF(O1026="🕊 Pigeon",7,"")</f>
        <v/>
      </c>
      <c r="S1026" s="16" t="str">
        <f aca="false">IF(O1026="🐇 Rabbit",6,"")</f>
        <v/>
      </c>
      <c r="T1026" s="16" t="str">
        <f aca="false">IF(O1026="🍼 Mammal",16,"")</f>
        <v/>
      </c>
      <c r="U1026" s="16" t="str">
        <f aca="false">IF(O1026="🐀 Rat",1,"")</f>
        <v/>
      </c>
      <c r="V1026" s="16" t="str">
        <f aca="false">IF(O1026="🐕 Dog",3,"")</f>
        <v/>
      </c>
      <c r="W1026" s="16" t="str">
        <f aca="false">IF(O1026="🐹 Guinea Pig",8,"")</f>
        <v/>
      </c>
      <c r="X1026" s="16" t="str">
        <f aca="false">IF(O1026="🐔 Chicken",9,"")</f>
        <v/>
      </c>
      <c r="Y1026" s="16" t="str">
        <f aca="false">IF(O1026="🐵 Monkey",5,"")</f>
        <v/>
      </c>
      <c r="Z1026" s="16" t="str">
        <f aca="false">IF(O1026="🐸 Frog",10,"")</f>
        <v/>
      </c>
      <c r="AA1026" s="16" t="str">
        <f aca="false">IF(O1026="🐈 Cat",4,"")</f>
        <v/>
      </c>
      <c r="AB1026" s="16" t="str">
        <f aca="false">IF(O1026="Gecko",15,"")</f>
        <v/>
      </c>
      <c r="AC1026" s="16" t="str">
        <f aca="false">IF(O1026="Skink",14,"")</f>
        <v/>
      </c>
      <c r="AD1026" s="16" t="str">
        <f aca="false">IF(O1026="🐄 Cattle",17,"")</f>
        <v/>
      </c>
      <c r="AE1026" s="16" t="str">
        <f aca="false">IF(O1026="🐷 Pig",19,"")</f>
        <v/>
      </c>
      <c r="AF1026" s="16" t="str">
        <f aca="false">IF(O1026="Squirrel",11,"")</f>
        <v/>
      </c>
      <c r="AG1026" s="16" t="str">
        <f aca="false">IF(O1026="🐝 Honey Bee",20,"")</f>
        <v/>
      </c>
      <c r="AH1026" s="16" t="str">
        <f aca="false">IF(O1026="🦆 Duck",12,"")</f>
        <v/>
      </c>
      <c r="AI1026" s="16" t="str">
        <f aca="false">IF(O1026="🐦 Bird",13,"")</f>
        <v/>
      </c>
      <c r="AJ1026" s="41" t="s">
        <v>1029</v>
      </c>
      <c r="AK1026" s="40" t="s">
        <v>857</v>
      </c>
      <c r="AL1026" s="42" t="s">
        <v>50</v>
      </c>
      <c r="AM1026" s="40" t="s">
        <v>51</v>
      </c>
      <c r="AN1026" s="40"/>
    </row>
    <row r="1027" customFormat="false" ht="30" hidden="false" customHeight="true" outlineLevel="0" collapsed="false">
      <c r="A1027" s="38" t="s">
        <v>1024</v>
      </c>
      <c r="B1027" s="38" t="n">
        <v>104</v>
      </c>
      <c r="C1027" s="32" t="n">
        <f aca="false">B1027+IF(H1027="IV",-0.2,IF(H1027="IP",-0.1,IF(H1027="IM",0.1,IF(H1027="SC",0.2,IF(H1027="IC (cerebral)",-0.3,0)))))</f>
        <v>103.8</v>
      </c>
      <c r="D1027" s="33" t="n">
        <f aca="false">VALUE(MID(AJ1027,1,FIND(" ",AJ1027)))</f>
        <v>4</v>
      </c>
      <c r="E1027" s="34" t="n">
        <f aca="false">IF(G1027="LD50 (median)",1,IF(G1027="LDLo (lowest)",0,IF(G1027="LD",-1,"")))</f>
        <v>1</v>
      </c>
      <c r="F1027" s="34" t="n">
        <f aca="false">IF(O1027="🐀 Rat",1,IF(O1027="🐭 Mouse",2,IF(O1027="🐕 Dog",3,IF(O1027="🐵 Monkey",5,IF(O1027="🐈 Cat",4,IF(O1027="🐇 Rabbit",6,IF(O1027="🕊 Pigeon",7,IF(O1027="🐹 Guinea Pig",8,IF(O1027="🐔 Chicken",9,IF(O1027="🐸 Frog",10,IF(O1027="🍼 Mammal",10,0)))))))))))</f>
        <v>2</v>
      </c>
      <c r="G1027" s="39" t="s">
        <v>47</v>
      </c>
      <c r="H1027" s="39" t="s">
        <v>15</v>
      </c>
      <c r="I1027" s="14" t="str">
        <f aca="false">IF(H1027="IC",-0.3,"")</f>
        <v/>
      </c>
      <c r="J1027" s="14" t="n">
        <f aca="false">IF(H1027="IV",-0.2,"")</f>
        <v>-0.2</v>
      </c>
      <c r="K1027" s="14" t="str">
        <f aca="false">IF(H1027="IP",-0.1,"")</f>
        <v/>
      </c>
      <c r="L1027" s="14" t="str">
        <f aca="false">IF(H1027="IM",0.1,"")</f>
        <v/>
      </c>
      <c r="M1027" s="14" t="str">
        <f aca="false">IF(H1027="SC",0.2,"")</f>
        <v/>
      </c>
      <c r="N1027" s="15" t="str">
        <f aca="false">IF(H1027="???",0.2,"")</f>
        <v/>
      </c>
      <c r="O1027" s="40" t="s">
        <v>22</v>
      </c>
      <c r="P1027" s="17" t="str">
        <f aca="false">IF(SUM(Q1027:AI1027)&gt;0,"",IF(SUM(Q1027:AI1027)=0,IF(O1027&gt;0,1,"")))</f>
        <v/>
      </c>
      <c r="Q1027" s="16" t="n">
        <f aca="false">IF(O1027="🐭 Mouse",2,"")</f>
        <v>2</v>
      </c>
      <c r="R1027" s="16" t="str">
        <f aca="false">IF(O1027="🕊 Pigeon",7,"")</f>
        <v/>
      </c>
      <c r="S1027" s="16" t="str">
        <f aca="false">IF(O1027="🐇 Rabbit",6,"")</f>
        <v/>
      </c>
      <c r="T1027" s="16" t="str">
        <f aca="false">IF(O1027="🍼 Mammal",16,"")</f>
        <v/>
      </c>
      <c r="U1027" s="16" t="str">
        <f aca="false">IF(O1027="🐀 Rat",1,"")</f>
        <v/>
      </c>
      <c r="V1027" s="16" t="str">
        <f aca="false">IF(O1027="🐕 Dog",3,"")</f>
        <v/>
      </c>
      <c r="W1027" s="16" t="str">
        <f aca="false">IF(O1027="🐹 Guinea Pig",8,"")</f>
        <v/>
      </c>
      <c r="X1027" s="16" t="str">
        <f aca="false">IF(O1027="🐔 Chicken",9,"")</f>
        <v/>
      </c>
      <c r="Y1027" s="16" t="str">
        <f aca="false">IF(O1027="🐵 Monkey",5,"")</f>
        <v/>
      </c>
      <c r="Z1027" s="16" t="str">
        <f aca="false">IF(O1027="🐸 Frog",10,"")</f>
        <v/>
      </c>
      <c r="AA1027" s="16" t="str">
        <f aca="false">IF(O1027="🐈 Cat",4,"")</f>
        <v/>
      </c>
      <c r="AB1027" s="16" t="str">
        <f aca="false">IF(O1027="Gecko",15,"")</f>
        <v/>
      </c>
      <c r="AC1027" s="16" t="str">
        <f aca="false">IF(O1027="Skink",14,"")</f>
        <v/>
      </c>
      <c r="AD1027" s="16" t="str">
        <f aca="false">IF(O1027="🐄 Cattle",17,"")</f>
        <v/>
      </c>
      <c r="AE1027" s="16" t="str">
        <f aca="false">IF(O1027="🐷 Pig",19,"")</f>
        <v/>
      </c>
      <c r="AF1027" s="16" t="str">
        <f aca="false">IF(O1027="Squirrel",11,"")</f>
        <v/>
      </c>
      <c r="AG1027" s="16" t="str">
        <f aca="false">IF(O1027="🐝 Honey Bee",20,"")</f>
        <v/>
      </c>
      <c r="AH1027" s="16" t="str">
        <f aca="false">IF(O1027="🦆 Duck",12,"")</f>
        <v/>
      </c>
      <c r="AI1027" s="16" t="str">
        <f aca="false">IF(O1027="🐦 Bird",13,"")</f>
        <v/>
      </c>
      <c r="AJ1027" s="41" t="s">
        <v>264</v>
      </c>
      <c r="AK1027" s="40" t="s">
        <v>260</v>
      </c>
      <c r="AL1027" s="42" t="s">
        <v>50</v>
      </c>
      <c r="AM1027" s="40" t="s">
        <v>51</v>
      </c>
      <c r="AN1027" s="40"/>
    </row>
    <row r="1028" customFormat="false" ht="30" hidden="false" customHeight="true" outlineLevel="0" collapsed="false">
      <c r="A1028" s="38" t="s">
        <v>1021</v>
      </c>
      <c r="B1028" s="38" t="n">
        <v>104</v>
      </c>
      <c r="C1028" s="32" t="n">
        <f aca="false">B1028+IF(H1028="IV",-0.2,IF(H1028="IP",-0.1,IF(H1028="IM",0.1,IF(H1028="SC",0.2,IF(H1028="IC (cerebral)",-0.3,0)))))</f>
        <v>103.9</v>
      </c>
      <c r="D1028" s="33" t="n">
        <f aca="false">VALUE(MID(AJ1028,1,FIND(" ",AJ1028)))</f>
        <v>4</v>
      </c>
      <c r="E1028" s="34" t="n">
        <f aca="false">IF(G1028="LD50 (median)",1,IF(G1028="LDLo (lowest)",0,IF(G1028="LD",-1,"")))</f>
        <v>0</v>
      </c>
      <c r="F1028" s="34" t="n">
        <f aca="false">IF(O1028="🐀 Rat",1,IF(O1028="🐭 Mouse",2,IF(O1028="🐕 Dog",3,IF(O1028="🐵 Monkey",5,IF(O1028="🐈 Cat",4,IF(O1028="🐇 Rabbit",6,IF(O1028="🕊 Pigeon",7,IF(O1028="🐹 Guinea Pig",8,IF(O1028="🐔 Chicken",9,IF(O1028="🐸 Frog",10,IF(O1028="🍼 Mammal",10,0)))))))))))</f>
        <v>2</v>
      </c>
      <c r="G1028" s="39" t="s">
        <v>53</v>
      </c>
      <c r="H1028" s="39" t="s">
        <v>16</v>
      </c>
      <c r="I1028" s="14" t="str">
        <f aca="false">IF(H1028="IC",-0.3,"")</f>
        <v/>
      </c>
      <c r="J1028" s="14" t="str">
        <f aca="false">IF(H1028="IV",-0.2,"")</f>
        <v/>
      </c>
      <c r="K1028" s="14" t="n">
        <f aca="false">IF(H1028="IP",-0.1,"")</f>
        <v>-0.1</v>
      </c>
      <c r="L1028" s="14" t="str">
        <f aca="false">IF(H1028="IM",0.1,"")</f>
        <v/>
      </c>
      <c r="M1028" s="14" t="str">
        <f aca="false">IF(H1028="SC",0.2,"")</f>
        <v/>
      </c>
      <c r="N1028" s="15" t="str">
        <f aca="false">IF(H1028="???",0.2,"")</f>
        <v/>
      </c>
      <c r="O1028" s="40" t="s">
        <v>22</v>
      </c>
      <c r="P1028" s="17" t="str">
        <f aca="false">IF(SUM(Q1028:AI1028)&gt;0,"",IF(SUM(Q1028:AI1028)=0,IF(O1028&gt;0,1,"")))</f>
        <v/>
      </c>
      <c r="Q1028" s="16" t="n">
        <f aca="false">IF(O1028="🐭 Mouse",2,"")</f>
        <v>2</v>
      </c>
      <c r="R1028" s="16" t="str">
        <f aca="false">IF(O1028="🕊 Pigeon",7,"")</f>
        <v/>
      </c>
      <c r="S1028" s="16" t="str">
        <f aca="false">IF(O1028="🐇 Rabbit",6,"")</f>
        <v/>
      </c>
      <c r="T1028" s="16" t="str">
        <f aca="false">IF(O1028="🍼 Mammal",16,"")</f>
        <v/>
      </c>
      <c r="U1028" s="16" t="str">
        <f aca="false">IF(O1028="🐀 Rat",1,"")</f>
        <v/>
      </c>
      <c r="V1028" s="16" t="str">
        <f aca="false">IF(O1028="🐕 Dog",3,"")</f>
        <v/>
      </c>
      <c r="W1028" s="16" t="str">
        <f aca="false">IF(O1028="🐹 Guinea Pig",8,"")</f>
        <v/>
      </c>
      <c r="X1028" s="16" t="str">
        <f aca="false">IF(O1028="🐔 Chicken",9,"")</f>
        <v/>
      </c>
      <c r="Y1028" s="16" t="str">
        <f aca="false">IF(O1028="🐵 Monkey",5,"")</f>
        <v/>
      </c>
      <c r="Z1028" s="16" t="str">
        <f aca="false">IF(O1028="🐸 Frog",10,"")</f>
        <v/>
      </c>
      <c r="AA1028" s="16" t="str">
        <f aca="false">IF(O1028="🐈 Cat",4,"")</f>
        <v/>
      </c>
      <c r="AB1028" s="16" t="str">
        <f aca="false">IF(O1028="Gecko",15,"")</f>
        <v/>
      </c>
      <c r="AC1028" s="16" t="str">
        <f aca="false">IF(O1028="Skink",14,"")</f>
        <v/>
      </c>
      <c r="AD1028" s="16" t="str">
        <f aca="false">IF(O1028="🐄 Cattle",17,"")</f>
        <v/>
      </c>
      <c r="AE1028" s="16" t="str">
        <f aca="false">IF(O1028="🐷 Pig",19,"")</f>
        <v/>
      </c>
      <c r="AF1028" s="16" t="str">
        <f aca="false">IF(O1028="Squirrel",11,"")</f>
        <v/>
      </c>
      <c r="AG1028" s="16" t="str">
        <f aca="false">IF(O1028="🐝 Honey Bee",20,"")</f>
        <v/>
      </c>
      <c r="AH1028" s="16" t="str">
        <f aca="false">IF(O1028="🦆 Duck",12,"")</f>
        <v/>
      </c>
      <c r="AI1028" s="16" t="str">
        <f aca="false">IF(O1028="🐦 Bird",13,"")</f>
        <v/>
      </c>
      <c r="AJ1028" s="41" t="s">
        <v>264</v>
      </c>
      <c r="AK1028" s="40" t="s">
        <v>268</v>
      </c>
      <c r="AL1028" s="42" t="s">
        <v>50</v>
      </c>
      <c r="AM1028" s="40" t="s">
        <v>51</v>
      </c>
      <c r="AN1028" s="40"/>
    </row>
    <row r="1029" customFormat="false" ht="30" hidden="false" customHeight="true" outlineLevel="0" collapsed="false">
      <c r="A1029" s="38" t="s">
        <v>1019</v>
      </c>
      <c r="B1029" s="38" t="n">
        <v>104</v>
      </c>
      <c r="C1029" s="32" t="n">
        <f aca="false">B1029+IF(H1029="IV",-0.2,IF(H1029="IP",-0.1,IF(H1029="IM",0.1,IF(H1029="SC",0.2,IF(H1029="IC (cerebral)",-0.3,0)))))</f>
        <v>103.9</v>
      </c>
      <c r="D1029" s="33" t="n">
        <f aca="false">VALUE(MID(AJ1029,1,FIND(" ",AJ1029)))</f>
        <v>4.65</v>
      </c>
      <c r="E1029" s="34" t="n">
        <f aca="false">IF(G1029="LD50 (median)",1,IF(G1029="LDLo (lowest)",0,IF(G1029="LD",-1,"")))</f>
        <v>1</v>
      </c>
      <c r="F1029" s="34" t="n">
        <f aca="false">IF(O1029="🐀 Rat",1,IF(O1029="🐭 Mouse",2,IF(O1029="🐕 Dog",3,IF(O1029="🐵 Monkey",5,IF(O1029="🐈 Cat",4,IF(O1029="🐇 Rabbit",6,IF(O1029="🕊 Pigeon",7,IF(O1029="🐹 Guinea Pig",8,IF(O1029="🐔 Chicken",9,IF(O1029="🐸 Frog",10,IF(O1029="🍼 Mammal",10,0)))))))))))</f>
        <v>2</v>
      </c>
      <c r="G1029" s="39" t="s">
        <v>47</v>
      </c>
      <c r="H1029" s="39" t="s">
        <v>16</v>
      </c>
      <c r="I1029" s="14" t="str">
        <f aca="false">IF(H1029="IC",-0.3,"")</f>
        <v/>
      </c>
      <c r="J1029" s="14" t="str">
        <f aca="false">IF(H1029="IV",-0.2,"")</f>
        <v/>
      </c>
      <c r="K1029" s="14" t="n">
        <f aca="false">IF(H1029="IP",-0.1,"")</f>
        <v>-0.1</v>
      </c>
      <c r="L1029" s="14" t="str">
        <f aca="false">IF(H1029="IM",0.1,"")</f>
        <v/>
      </c>
      <c r="M1029" s="14" t="str">
        <f aca="false">IF(H1029="SC",0.2,"")</f>
        <v/>
      </c>
      <c r="N1029" s="15" t="str">
        <f aca="false">IF(H1029="???",0.2,"")</f>
        <v/>
      </c>
      <c r="O1029" s="40" t="s">
        <v>22</v>
      </c>
      <c r="P1029" s="17" t="str">
        <f aca="false">IF(SUM(Q1029:AI1029)&gt;0,"",IF(SUM(Q1029:AI1029)=0,IF(O1029&gt;0,1,"")))</f>
        <v/>
      </c>
      <c r="Q1029" s="16" t="n">
        <f aca="false">IF(O1029="🐭 Mouse",2,"")</f>
        <v>2</v>
      </c>
      <c r="R1029" s="16" t="str">
        <f aca="false">IF(O1029="🕊 Pigeon",7,"")</f>
        <v/>
      </c>
      <c r="S1029" s="16" t="str">
        <f aca="false">IF(O1029="🐇 Rabbit",6,"")</f>
        <v/>
      </c>
      <c r="T1029" s="16" t="str">
        <f aca="false">IF(O1029="🍼 Mammal",16,"")</f>
        <v/>
      </c>
      <c r="U1029" s="16" t="str">
        <f aca="false">IF(O1029="🐀 Rat",1,"")</f>
        <v/>
      </c>
      <c r="V1029" s="16" t="str">
        <f aca="false">IF(O1029="🐕 Dog",3,"")</f>
        <v/>
      </c>
      <c r="W1029" s="16" t="str">
        <f aca="false">IF(O1029="🐹 Guinea Pig",8,"")</f>
        <v/>
      </c>
      <c r="X1029" s="16" t="str">
        <f aca="false">IF(O1029="🐔 Chicken",9,"")</f>
        <v/>
      </c>
      <c r="Y1029" s="16" t="str">
        <f aca="false">IF(O1029="🐵 Monkey",5,"")</f>
        <v/>
      </c>
      <c r="Z1029" s="16" t="str">
        <f aca="false">IF(O1029="🐸 Frog",10,"")</f>
        <v/>
      </c>
      <c r="AA1029" s="16" t="str">
        <f aca="false">IF(O1029="🐈 Cat",4,"")</f>
        <v/>
      </c>
      <c r="AB1029" s="16" t="str">
        <f aca="false">IF(O1029="Gecko",15,"")</f>
        <v/>
      </c>
      <c r="AC1029" s="16" t="str">
        <f aca="false">IF(O1029="Skink",14,"")</f>
        <v/>
      </c>
      <c r="AD1029" s="16" t="str">
        <f aca="false">IF(O1029="🐄 Cattle",17,"")</f>
        <v/>
      </c>
      <c r="AE1029" s="16" t="str">
        <f aca="false">IF(O1029="🐷 Pig",19,"")</f>
        <v/>
      </c>
      <c r="AF1029" s="16" t="str">
        <f aca="false">IF(O1029="Squirrel",11,"")</f>
        <v/>
      </c>
      <c r="AG1029" s="16" t="str">
        <f aca="false">IF(O1029="🐝 Honey Bee",20,"")</f>
        <v/>
      </c>
      <c r="AH1029" s="16" t="str">
        <f aca="false">IF(O1029="🦆 Duck",12,"")</f>
        <v/>
      </c>
      <c r="AI1029" s="16" t="str">
        <f aca="false">IF(O1029="🐦 Bird",13,"")</f>
        <v/>
      </c>
      <c r="AJ1029" s="41" t="s">
        <v>1030</v>
      </c>
      <c r="AK1029" s="40" t="s">
        <v>539</v>
      </c>
      <c r="AL1029" s="42" t="s">
        <v>50</v>
      </c>
      <c r="AM1029" s="40" t="s">
        <v>51</v>
      </c>
      <c r="AN1029" s="40"/>
    </row>
    <row r="1030" customFormat="false" ht="45" hidden="false" customHeight="true" outlineLevel="0" collapsed="false">
      <c r="A1030" s="38" t="s">
        <v>1021</v>
      </c>
      <c r="B1030" s="38" t="n">
        <v>104</v>
      </c>
      <c r="C1030" s="32" t="n">
        <f aca="false">B1030+IF(H1030="IV",-0.2,IF(H1030="IP",-0.1,IF(H1030="IM",0.1,IF(H1030="SC",0.2,IF(H1030="IC (cerebral)",-0.3,0)))))</f>
        <v>103.9</v>
      </c>
      <c r="D1030" s="33" t="n">
        <f aca="false">VALUE(MID(AJ1030,1,FIND(" ",AJ1030)))</f>
        <v>5.455</v>
      </c>
      <c r="E1030" s="34" t="n">
        <f aca="false">IF(G1030="LD50 (median)",1,IF(G1030="LDLo (lowest)",0,IF(G1030="LD",-1,"")))</f>
        <v>0</v>
      </c>
      <c r="F1030" s="34" t="n">
        <f aca="false">IF(O1030="🐀 Rat",1,IF(O1030="🐭 Mouse",2,IF(O1030="🐕 Dog",3,IF(O1030="🐵 Monkey",5,IF(O1030="🐈 Cat",4,IF(O1030="🐇 Rabbit",6,IF(O1030="🕊 Pigeon",7,IF(O1030="🐹 Guinea Pig",8,IF(O1030="🐔 Chicken",9,IF(O1030="🐸 Frog",10,IF(O1030="🍼 Mammal",10,0)))))))))))</f>
        <v>2</v>
      </c>
      <c r="G1030" s="39" t="s">
        <v>53</v>
      </c>
      <c r="H1030" s="39" t="s">
        <v>16</v>
      </c>
      <c r="I1030" s="14" t="str">
        <f aca="false">IF(H1030="IC",-0.3,"")</f>
        <v/>
      </c>
      <c r="J1030" s="14" t="str">
        <f aca="false">IF(H1030="IV",-0.2,"")</f>
        <v/>
      </c>
      <c r="K1030" s="14" t="n">
        <f aca="false">IF(H1030="IP",-0.1,"")</f>
        <v>-0.1</v>
      </c>
      <c r="L1030" s="14" t="str">
        <f aca="false">IF(H1030="IM",0.1,"")</f>
        <v/>
      </c>
      <c r="M1030" s="14" t="str">
        <f aca="false">IF(H1030="SC",0.2,"")</f>
        <v/>
      </c>
      <c r="N1030" s="15" t="str">
        <f aca="false">IF(H1030="???",0.2,"")</f>
        <v/>
      </c>
      <c r="O1030" s="40" t="s">
        <v>22</v>
      </c>
      <c r="P1030" s="17" t="str">
        <f aca="false">IF(SUM(Q1030:AI1030)&gt;0,"",IF(SUM(Q1030:AI1030)=0,IF(O1030&gt;0,1,"")))</f>
        <v/>
      </c>
      <c r="Q1030" s="16" t="n">
        <f aca="false">IF(O1030="🐭 Mouse",2,"")</f>
        <v>2</v>
      </c>
      <c r="R1030" s="16" t="str">
        <f aca="false">IF(O1030="🕊 Pigeon",7,"")</f>
        <v/>
      </c>
      <c r="S1030" s="16" t="str">
        <f aca="false">IF(O1030="🐇 Rabbit",6,"")</f>
        <v/>
      </c>
      <c r="T1030" s="16" t="str">
        <f aca="false">IF(O1030="🍼 Mammal",16,"")</f>
        <v/>
      </c>
      <c r="U1030" s="16" t="str">
        <f aca="false">IF(O1030="🐀 Rat",1,"")</f>
        <v/>
      </c>
      <c r="V1030" s="16" t="str">
        <f aca="false">IF(O1030="🐕 Dog",3,"")</f>
        <v/>
      </c>
      <c r="W1030" s="16" t="str">
        <f aca="false">IF(O1030="🐹 Guinea Pig",8,"")</f>
        <v/>
      </c>
      <c r="X1030" s="16" t="str">
        <f aca="false">IF(O1030="🐔 Chicken",9,"")</f>
        <v/>
      </c>
      <c r="Y1030" s="16" t="str">
        <f aca="false">IF(O1030="🐵 Monkey",5,"")</f>
        <v/>
      </c>
      <c r="Z1030" s="16" t="str">
        <f aca="false">IF(O1030="🐸 Frog",10,"")</f>
        <v/>
      </c>
      <c r="AA1030" s="16" t="str">
        <f aca="false">IF(O1030="🐈 Cat",4,"")</f>
        <v/>
      </c>
      <c r="AB1030" s="16" t="str">
        <f aca="false">IF(O1030="Gecko",15,"")</f>
        <v/>
      </c>
      <c r="AC1030" s="16" t="str">
        <f aca="false">IF(O1030="Skink",14,"")</f>
        <v/>
      </c>
      <c r="AD1030" s="16" t="str">
        <f aca="false">IF(O1030="🐄 Cattle",17,"")</f>
        <v/>
      </c>
      <c r="AE1030" s="16" t="str">
        <f aca="false">IF(O1030="🐷 Pig",19,"")</f>
        <v/>
      </c>
      <c r="AF1030" s="16" t="str">
        <f aca="false">IF(O1030="Squirrel",11,"")</f>
        <v/>
      </c>
      <c r="AG1030" s="16" t="str">
        <f aca="false">IF(O1030="🐝 Honey Bee",20,"")</f>
        <v/>
      </c>
      <c r="AH1030" s="16" t="str">
        <f aca="false">IF(O1030="🦆 Duck",12,"")</f>
        <v/>
      </c>
      <c r="AI1030" s="16" t="str">
        <f aca="false">IF(O1030="🐦 Bird",13,"")</f>
        <v/>
      </c>
      <c r="AJ1030" s="41" t="s">
        <v>862</v>
      </c>
      <c r="AK1030" s="40" t="s">
        <v>863</v>
      </c>
      <c r="AL1030" s="42" t="s">
        <v>50</v>
      </c>
      <c r="AM1030" s="40" t="s">
        <v>51</v>
      </c>
      <c r="AN1030" s="40"/>
    </row>
    <row r="1031" customFormat="false" ht="30" hidden="false" customHeight="true" outlineLevel="0" collapsed="false">
      <c r="A1031" s="38" t="s">
        <v>1019</v>
      </c>
      <c r="B1031" s="38" t="n">
        <v>104</v>
      </c>
      <c r="C1031" s="32" t="n">
        <f aca="false">B1031+IF(H1031="IV",-0.2,IF(H1031="IP",-0.1,IF(H1031="IM",0.1,IF(H1031="SC",0.2,IF(H1031="IC (cerebral)",-0.3,0)))))</f>
        <v>103.9</v>
      </c>
      <c r="D1031" s="33" t="n">
        <f aca="false">VALUE(MID(AJ1031,1,FIND(" ",AJ1031)))</f>
        <v>6.69</v>
      </c>
      <c r="E1031" s="34" t="n">
        <f aca="false">IF(G1031="LD50 (median)",1,IF(G1031="LDLo (lowest)",0,IF(G1031="LD",-1,"")))</f>
        <v>1</v>
      </c>
      <c r="F1031" s="34" t="n">
        <f aca="false">IF(O1031="🐀 Rat",1,IF(O1031="🐭 Mouse",2,IF(O1031="🐕 Dog",3,IF(O1031="🐵 Monkey",5,IF(O1031="🐈 Cat",4,IF(O1031="🐇 Rabbit",6,IF(O1031="🕊 Pigeon",7,IF(O1031="🐹 Guinea Pig",8,IF(O1031="🐔 Chicken",9,IF(O1031="🐸 Frog",10,IF(O1031="🍼 Mammal",10,0)))))))))))</f>
        <v>10</v>
      </c>
      <c r="G1031" s="39" t="s">
        <v>47</v>
      </c>
      <c r="H1031" s="39" t="s">
        <v>16</v>
      </c>
      <c r="I1031" s="14" t="str">
        <f aca="false">IF(H1031="IC",-0.3,"")</f>
        <v/>
      </c>
      <c r="J1031" s="14" t="str">
        <f aca="false">IF(H1031="IV",-0.2,"")</f>
        <v/>
      </c>
      <c r="K1031" s="14" t="n">
        <f aca="false">IF(H1031="IP",-0.1,"")</f>
        <v>-0.1</v>
      </c>
      <c r="L1031" s="14" t="str">
        <f aca="false">IF(H1031="IM",0.1,"")</f>
        <v/>
      </c>
      <c r="M1031" s="14" t="str">
        <f aca="false">IF(H1031="SC",0.2,"")</f>
        <v/>
      </c>
      <c r="N1031" s="15" t="str">
        <f aca="false">IF(H1031="???",0.2,"")</f>
        <v/>
      </c>
      <c r="O1031" s="40" t="s">
        <v>25</v>
      </c>
      <c r="P1031" s="17" t="str">
        <f aca="false">IF(SUM(Q1031:AI1031)&gt;0,"",IF(SUM(Q1031:AI1031)=0,IF(O1031&gt;0,1,"")))</f>
        <v/>
      </c>
      <c r="Q1031" s="16" t="str">
        <f aca="false">IF(O1031="🐭 Mouse",2,"")</f>
        <v/>
      </c>
      <c r="R1031" s="16" t="str">
        <f aca="false">IF(O1031="🕊 Pigeon",7,"")</f>
        <v/>
      </c>
      <c r="S1031" s="16" t="str">
        <f aca="false">IF(O1031="🐇 Rabbit",6,"")</f>
        <v/>
      </c>
      <c r="T1031" s="16" t="n">
        <f aca="false">IF(O1031="🍼 Mammal",16,"")</f>
        <v>16</v>
      </c>
      <c r="U1031" s="16" t="str">
        <f aca="false">IF(O1031="🐀 Rat",1,"")</f>
        <v/>
      </c>
      <c r="V1031" s="16" t="str">
        <f aca="false">IF(O1031="🐕 Dog",3,"")</f>
        <v/>
      </c>
      <c r="W1031" s="16" t="str">
        <f aca="false">IF(O1031="🐹 Guinea Pig",8,"")</f>
        <v/>
      </c>
      <c r="X1031" s="16" t="str">
        <f aca="false">IF(O1031="🐔 Chicken",9,"")</f>
        <v/>
      </c>
      <c r="Y1031" s="16" t="str">
        <f aca="false">IF(O1031="🐵 Monkey",5,"")</f>
        <v/>
      </c>
      <c r="Z1031" s="16" t="str">
        <f aca="false">IF(O1031="🐸 Frog",10,"")</f>
        <v/>
      </c>
      <c r="AA1031" s="16" t="str">
        <f aca="false">IF(O1031="🐈 Cat",4,"")</f>
        <v/>
      </c>
      <c r="AB1031" s="16" t="str">
        <f aca="false">IF(O1031="Gecko",15,"")</f>
        <v/>
      </c>
      <c r="AC1031" s="16" t="str">
        <f aca="false">IF(O1031="Skink",14,"")</f>
        <v/>
      </c>
      <c r="AD1031" s="16" t="str">
        <f aca="false">IF(O1031="🐄 Cattle",17,"")</f>
        <v/>
      </c>
      <c r="AE1031" s="16" t="str">
        <f aca="false">IF(O1031="🐷 Pig",19,"")</f>
        <v/>
      </c>
      <c r="AF1031" s="16" t="str">
        <f aca="false">IF(O1031="Squirrel",11,"")</f>
        <v/>
      </c>
      <c r="AG1031" s="16" t="str">
        <f aca="false">IF(O1031="🐝 Honey Bee",20,"")</f>
        <v/>
      </c>
      <c r="AH1031" s="16" t="str">
        <f aca="false">IF(O1031="🦆 Duck",12,"")</f>
        <v/>
      </c>
      <c r="AI1031" s="16" t="str">
        <f aca="false">IF(O1031="🐦 Bird",13,"")</f>
        <v/>
      </c>
      <c r="AJ1031" s="41" t="s">
        <v>1031</v>
      </c>
      <c r="AK1031" s="40" t="s">
        <v>79</v>
      </c>
      <c r="AL1031" s="42" t="s">
        <v>50</v>
      </c>
      <c r="AM1031" s="40" t="s">
        <v>51</v>
      </c>
      <c r="AN1031" s="40"/>
    </row>
    <row r="1032" customFormat="false" ht="30" hidden="false" customHeight="true" outlineLevel="0" collapsed="false">
      <c r="A1032" s="38" t="s">
        <v>1026</v>
      </c>
      <c r="B1032" s="38" t="n">
        <v>104</v>
      </c>
      <c r="C1032" s="32" t="n">
        <f aca="false">B1032+IF(H1032="IV",-0.2,IF(H1032="IP",-0.1,IF(H1032="IM",0.1,IF(H1032="SC",0.2,IF(H1032="IC (cerebral)",-0.3,0)))))</f>
        <v>104.1</v>
      </c>
      <c r="D1032" s="33" t="n">
        <f aca="false">VALUE(MID(AJ1032,1,FIND(" ",AJ1032)))</f>
        <v>9.2</v>
      </c>
      <c r="E1032" s="34" t="n">
        <f aca="false">IF(G1032="LD50 (median)",1,IF(G1032="LDLo (lowest)",0,IF(G1032="LD",-1,"")))</f>
        <v>1</v>
      </c>
      <c r="F1032" s="34" t="n">
        <f aca="false">IF(O1032="🐀 Rat",1,IF(O1032="🐭 Mouse",2,IF(O1032="🐕 Dog",3,IF(O1032="🐵 Monkey",5,IF(O1032="🐈 Cat",4,IF(O1032="🐇 Rabbit",6,IF(O1032="🕊 Pigeon",7,IF(O1032="🐹 Guinea Pig",8,IF(O1032="🐔 Chicken",9,IF(O1032="🐸 Frog",10,IF(O1032="🍼 Mammal",10,0)))))))))))</f>
        <v>2</v>
      </c>
      <c r="G1032" s="39" t="s">
        <v>47</v>
      </c>
      <c r="H1032" s="39" t="s">
        <v>17</v>
      </c>
      <c r="I1032" s="14" t="str">
        <f aca="false">IF(H1032="IC",-0.3,"")</f>
        <v/>
      </c>
      <c r="J1032" s="14" t="str">
        <f aca="false">IF(H1032="IV",-0.2,"")</f>
        <v/>
      </c>
      <c r="K1032" s="14" t="str">
        <f aca="false">IF(H1032="IP",-0.1,"")</f>
        <v/>
      </c>
      <c r="L1032" s="14" t="n">
        <f aca="false">IF(H1032="IM",0.1,"")</f>
        <v>0.1</v>
      </c>
      <c r="M1032" s="14" t="str">
        <f aca="false">IF(H1032="SC",0.2,"")</f>
        <v/>
      </c>
      <c r="N1032" s="15" t="str">
        <f aca="false">IF(H1032="???",0.2,"")</f>
        <v/>
      </c>
      <c r="O1032" s="40" t="s">
        <v>22</v>
      </c>
      <c r="P1032" s="17" t="str">
        <f aca="false">IF(SUM(Q1032:AI1032)&gt;0,"",IF(SUM(Q1032:AI1032)=0,IF(O1032&gt;0,1,"")))</f>
        <v/>
      </c>
      <c r="Q1032" s="16" t="n">
        <f aca="false">IF(O1032="🐭 Mouse",2,"")</f>
        <v>2</v>
      </c>
      <c r="R1032" s="16" t="str">
        <f aca="false">IF(O1032="🕊 Pigeon",7,"")</f>
        <v/>
      </c>
      <c r="S1032" s="16" t="str">
        <f aca="false">IF(O1032="🐇 Rabbit",6,"")</f>
        <v/>
      </c>
      <c r="T1032" s="16" t="str">
        <f aca="false">IF(O1032="🍼 Mammal",16,"")</f>
        <v/>
      </c>
      <c r="U1032" s="16" t="str">
        <f aca="false">IF(O1032="🐀 Rat",1,"")</f>
        <v/>
      </c>
      <c r="V1032" s="16" t="str">
        <f aca="false">IF(O1032="🐕 Dog",3,"")</f>
        <v/>
      </c>
      <c r="W1032" s="16" t="str">
        <f aca="false">IF(O1032="🐹 Guinea Pig",8,"")</f>
        <v/>
      </c>
      <c r="X1032" s="16" t="str">
        <f aca="false">IF(O1032="🐔 Chicken",9,"")</f>
        <v/>
      </c>
      <c r="Y1032" s="16" t="str">
        <f aca="false">IF(O1032="🐵 Monkey",5,"")</f>
        <v/>
      </c>
      <c r="Z1032" s="16" t="str">
        <f aca="false">IF(O1032="🐸 Frog",10,"")</f>
        <v/>
      </c>
      <c r="AA1032" s="16" t="str">
        <f aca="false">IF(O1032="🐈 Cat",4,"")</f>
        <v/>
      </c>
      <c r="AB1032" s="16" t="str">
        <f aca="false">IF(O1032="Gecko",15,"")</f>
        <v/>
      </c>
      <c r="AC1032" s="16" t="str">
        <f aca="false">IF(O1032="Skink",14,"")</f>
        <v/>
      </c>
      <c r="AD1032" s="16" t="str">
        <f aca="false">IF(O1032="🐄 Cattle",17,"")</f>
        <v/>
      </c>
      <c r="AE1032" s="16" t="str">
        <f aca="false">IF(O1032="🐷 Pig",19,"")</f>
        <v/>
      </c>
      <c r="AF1032" s="16" t="str">
        <f aca="false">IF(O1032="Squirrel",11,"")</f>
        <v/>
      </c>
      <c r="AG1032" s="16" t="str">
        <f aca="false">IF(O1032="🐝 Honey Bee",20,"")</f>
        <v/>
      </c>
      <c r="AH1032" s="16" t="str">
        <f aca="false">IF(O1032="🦆 Duck",12,"")</f>
        <v/>
      </c>
      <c r="AI1032" s="16" t="str">
        <f aca="false">IF(O1032="🐦 Bird",13,"")</f>
        <v/>
      </c>
      <c r="AJ1032" s="41" t="s">
        <v>633</v>
      </c>
      <c r="AK1032" s="40" t="s">
        <v>857</v>
      </c>
      <c r="AL1032" s="42" t="s">
        <v>50</v>
      </c>
      <c r="AM1032" s="40" t="s">
        <v>51</v>
      </c>
      <c r="AN1032" s="40"/>
    </row>
    <row r="1033" customFormat="false" ht="45" hidden="false" customHeight="true" outlineLevel="0" collapsed="false">
      <c r="A1033" s="38" t="s">
        <v>1026</v>
      </c>
      <c r="B1033" s="38" t="n">
        <v>104</v>
      </c>
      <c r="C1033" s="32" t="n">
        <f aca="false">B1033+IF(H1033="IV",-0.2,IF(H1033="IP",-0.1,IF(H1033="IM",0.1,IF(H1033="SC",0.2,IF(H1033="IC (cerebral)",-0.3,0)))))</f>
        <v>104.2</v>
      </c>
      <c r="D1033" s="33" t="n">
        <f aca="false">VALUE(MID(AJ1033,1,FIND(" ",AJ1033)))</f>
        <v>9.92</v>
      </c>
      <c r="E1033" s="34" t="n">
        <f aca="false">IF(G1033="LD50 (median)",1,IF(G1033="LDLo (lowest)",0,IF(G1033="LD",-1,"")))</f>
        <v>1</v>
      </c>
      <c r="F1033" s="34" t="n">
        <f aca="false">IF(O1033="🐀 Rat",1,IF(O1033="🐭 Mouse",2,IF(O1033="🐕 Dog",3,IF(O1033="🐵 Monkey",5,IF(O1033="🐈 Cat",4,IF(O1033="🐇 Rabbit",6,IF(O1033="🕊 Pigeon",7,IF(O1033="🐹 Guinea Pig",8,IF(O1033="🐔 Chicken",9,IF(O1033="🐸 Frog",10,IF(O1033="🍼 Mammal",10,0)))))))))))</f>
        <v>2</v>
      </c>
      <c r="G1033" s="39" t="s">
        <v>47</v>
      </c>
      <c r="H1033" s="39" t="s">
        <v>18</v>
      </c>
      <c r="I1033" s="14" t="str">
        <f aca="false">IF(H1033="IC",-0.3,"")</f>
        <v/>
      </c>
      <c r="J1033" s="14" t="str">
        <f aca="false">IF(H1033="IV",-0.2,"")</f>
        <v/>
      </c>
      <c r="K1033" s="14" t="str">
        <f aca="false">IF(H1033="IP",-0.1,"")</f>
        <v/>
      </c>
      <c r="L1033" s="14" t="str">
        <f aca="false">IF(H1033="IM",0.1,"")</f>
        <v/>
      </c>
      <c r="M1033" s="14" t="n">
        <f aca="false">IF(H1033="SC",0.2,"")</f>
        <v>0.2</v>
      </c>
      <c r="N1033" s="15" t="str">
        <f aca="false">IF(H1033="???",0.2,"")</f>
        <v/>
      </c>
      <c r="O1033" s="40" t="s">
        <v>22</v>
      </c>
      <c r="P1033" s="17" t="str">
        <f aca="false">IF(SUM(Q1033:AI1033)&gt;0,"",IF(SUM(Q1033:AI1033)=0,IF(O1033&gt;0,1,"")))</f>
        <v/>
      </c>
      <c r="Q1033" s="16" t="n">
        <f aca="false">IF(O1033="🐭 Mouse",2,"")</f>
        <v>2</v>
      </c>
      <c r="R1033" s="16" t="str">
        <f aca="false">IF(O1033="🕊 Pigeon",7,"")</f>
        <v/>
      </c>
      <c r="S1033" s="16" t="str">
        <f aca="false">IF(O1033="🐇 Rabbit",6,"")</f>
        <v/>
      </c>
      <c r="T1033" s="16" t="str">
        <f aca="false">IF(O1033="🍼 Mammal",16,"")</f>
        <v/>
      </c>
      <c r="U1033" s="16" t="str">
        <f aca="false">IF(O1033="🐀 Rat",1,"")</f>
        <v/>
      </c>
      <c r="V1033" s="16" t="str">
        <f aca="false">IF(O1033="🐕 Dog",3,"")</f>
        <v/>
      </c>
      <c r="W1033" s="16" t="str">
        <f aca="false">IF(O1033="🐹 Guinea Pig",8,"")</f>
        <v/>
      </c>
      <c r="X1033" s="16" t="str">
        <f aca="false">IF(O1033="🐔 Chicken",9,"")</f>
        <v/>
      </c>
      <c r="Y1033" s="16" t="str">
        <f aca="false">IF(O1033="🐵 Monkey",5,"")</f>
        <v/>
      </c>
      <c r="Z1033" s="16" t="str">
        <f aca="false">IF(O1033="🐸 Frog",10,"")</f>
        <v/>
      </c>
      <c r="AA1033" s="16" t="str">
        <f aca="false">IF(O1033="🐈 Cat",4,"")</f>
        <v/>
      </c>
      <c r="AB1033" s="16" t="str">
        <f aca="false">IF(O1033="Gecko",15,"")</f>
        <v/>
      </c>
      <c r="AC1033" s="16" t="str">
        <f aca="false">IF(O1033="Skink",14,"")</f>
        <v/>
      </c>
      <c r="AD1033" s="16" t="str">
        <f aca="false">IF(O1033="🐄 Cattle",17,"")</f>
        <v/>
      </c>
      <c r="AE1033" s="16" t="str">
        <f aca="false">IF(O1033="🐷 Pig",19,"")</f>
        <v/>
      </c>
      <c r="AF1033" s="16" t="str">
        <f aca="false">IF(O1033="Squirrel",11,"")</f>
        <v/>
      </c>
      <c r="AG1033" s="16" t="str">
        <f aca="false">IF(O1033="🐝 Honey Bee",20,"")</f>
        <v/>
      </c>
      <c r="AH1033" s="16" t="str">
        <f aca="false">IF(O1033="🦆 Duck",12,"")</f>
        <v/>
      </c>
      <c r="AI1033" s="16" t="str">
        <f aca="false">IF(O1033="🐦 Bird",13,"")</f>
        <v/>
      </c>
      <c r="AJ1033" s="41" t="s">
        <v>1032</v>
      </c>
      <c r="AK1033" s="40" t="s">
        <v>305</v>
      </c>
      <c r="AL1033" s="42" t="s">
        <v>50</v>
      </c>
      <c r="AM1033" s="40" t="s">
        <v>51</v>
      </c>
      <c r="AN1033" s="40"/>
    </row>
    <row r="1034" customFormat="false" ht="30" hidden="false" customHeight="true" outlineLevel="0" collapsed="false">
      <c r="A1034" s="38" t="s">
        <v>1019</v>
      </c>
      <c r="B1034" s="38" t="n">
        <v>104</v>
      </c>
      <c r="C1034" s="32" t="n">
        <f aca="false">B1034+IF(H1034="IV",-0.2,IF(H1034="IP",-0.1,IF(H1034="IM",0.1,IF(H1034="SC",0.2,IF(H1034="IC (cerebral)",-0.3,0)))))</f>
        <v>104.1</v>
      </c>
      <c r="D1034" s="33" t="n">
        <f aca="false">VALUE(MID(AJ1034,1,FIND(" ",AJ1034)))</f>
        <v>11.5</v>
      </c>
      <c r="E1034" s="34" t="n">
        <f aca="false">IF(G1034="LD50 (median)",1,IF(G1034="LDLo (lowest)",0,IF(G1034="LD",-1,"")))</f>
        <v>1</v>
      </c>
      <c r="F1034" s="34" t="n">
        <f aca="false">IF(O1034="🐀 Rat",1,IF(O1034="🐭 Mouse",2,IF(O1034="🐕 Dog",3,IF(O1034="🐵 Monkey",5,IF(O1034="🐈 Cat",4,IF(O1034="🐇 Rabbit",6,IF(O1034="🕊 Pigeon",7,IF(O1034="🐹 Guinea Pig",8,IF(O1034="🐔 Chicken",9,IF(O1034="🐸 Frog",10,IF(O1034="🍼 Mammal",10,0)))))))))))</f>
        <v>2</v>
      </c>
      <c r="G1034" s="39" t="s">
        <v>47</v>
      </c>
      <c r="H1034" s="39" t="s">
        <v>17</v>
      </c>
      <c r="I1034" s="14" t="str">
        <f aca="false">IF(H1034="IC",-0.3,"")</f>
        <v/>
      </c>
      <c r="J1034" s="14" t="str">
        <f aca="false">IF(H1034="IV",-0.2,"")</f>
        <v/>
      </c>
      <c r="K1034" s="14" t="str">
        <f aca="false">IF(H1034="IP",-0.1,"")</f>
        <v/>
      </c>
      <c r="L1034" s="14" t="n">
        <f aca="false">IF(H1034="IM",0.1,"")</f>
        <v>0.1</v>
      </c>
      <c r="M1034" s="14" t="str">
        <f aca="false">IF(H1034="SC",0.2,"")</f>
        <v/>
      </c>
      <c r="N1034" s="15" t="str">
        <f aca="false">IF(H1034="???",0.2,"")</f>
        <v/>
      </c>
      <c r="O1034" s="40" t="s">
        <v>22</v>
      </c>
      <c r="P1034" s="17" t="str">
        <f aca="false">IF(SUM(Q1034:AI1034)&gt;0,"",IF(SUM(Q1034:AI1034)=0,IF(O1034&gt;0,1,"")))</f>
        <v/>
      </c>
      <c r="Q1034" s="16" t="n">
        <f aca="false">IF(O1034="🐭 Mouse",2,"")</f>
        <v>2</v>
      </c>
      <c r="R1034" s="16" t="str">
        <f aca="false">IF(O1034="🕊 Pigeon",7,"")</f>
        <v/>
      </c>
      <c r="S1034" s="16" t="str">
        <f aca="false">IF(O1034="🐇 Rabbit",6,"")</f>
        <v/>
      </c>
      <c r="T1034" s="16" t="str">
        <f aca="false">IF(O1034="🍼 Mammal",16,"")</f>
        <v/>
      </c>
      <c r="U1034" s="16" t="str">
        <f aca="false">IF(O1034="🐀 Rat",1,"")</f>
        <v/>
      </c>
      <c r="V1034" s="16" t="str">
        <f aca="false">IF(O1034="🐕 Dog",3,"")</f>
        <v/>
      </c>
      <c r="W1034" s="16" t="str">
        <f aca="false">IF(O1034="🐹 Guinea Pig",8,"")</f>
        <v/>
      </c>
      <c r="X1034" s="16" t="str">
        <f aca="false">IF(O1034="🐔 Chicken",9,"")</f>
        <v/>
      </c>
      <c r="Y1034" s="16" t="str">
        <f aca="false">IF(O1034="🐵 Monkey",5,"")</f>
        <v/>
      </c>
      <c r="Z1034" s="16" t="str">
        <f aca="false">IF(O1034="🐸 Frog",10,"")</f>
        <v/>
      </c>
      <c r="AA1034" s="16" t="str">
        <f aca="false">IF(O1034="🐈 Cat",4,"")</f>
        <v/>
      </c>
      <c r="AB1034" s="16" t="str">
        <f aca="false">IF(O1034="Gecko",15,"")</f>
        <v/>
      </c>
      <c r="AC1034" s="16" t="str">
        <f aca="false">IF(O1034="Skink",14,"")</f>
        <v/>
      </c>
      <c r="AD1034" s="16" t="str">
        <f aca="false">IF(O1034="🐄 Cattle",17,"")</f>
        <v/>
      </c>
      <c r="AE1034" s="16" t="str">
        <f aca="false">IF(O1034="🐷 Pig",19,"")</f>
        <v/>
      </c>
      <c r="AF1034" s="16" t="str">
        <f aca="false">IF(O1034="Squirrel",11,"")</f>
        <v/>
      </c>
      <c r="AG1034" s="16" t="str">
        <f aca="false">IF(O1034="🐝 Honey Bee",20,"")</f>
        <v/>
      </c>
      <c r="AH1034" s="16" t="str">
        <f aca="false">IF(O1034="🦆 Duck",12,"")</f>
        <v/>
      </c>
      <c r="AI1034" s="16" t="str">
        <f aca="false">IF(O1034="🐦 Bird",13,"")</f>
        <v/>
      </c>
      <c r="AJ1034" s="41" t="s">
        <v>1033</v>
      </c>
      <c r="AK1034" s="40" t="s">
        <v>857</v>
      </c>
      <c r="AL1034" s="42" t="s">
        <v>50</v>
      </c>
      <c r="AM1034" s="40" t="s">
        <v>51</v>
      </c>
      <c r="AN1034" s="40"/>
    </row>
    <row r="1035" customFormat="false" ht="30" hidden="false" customHeight="true" outlineLevel="0" collapsed="false">
      <c r="A1035" s="38" t="s">
        <v>1024</v>
      </c>
      <c r="B1035" s="38" t="n">
        <v>104</v>
      </c>
      <c r="C1035" s="32" t="n">
        <f aca="false">B1035+IF(H1035="IV",-0.2,IF(H1035="IP",-0.1,IF(H1035="IM",0.1,IF(H1035="SC",0.2,IF(H1035="IC (cerebral)",-0.3,0)))))</f>
        <v>103.8</v>
      </c>
      <c r="D1035" s="33" t="n">
        <f aca="false">VALUE(MID(AJ1035,1,FIND(" ",AJ1035)))</f>
        <v>20</v>
      </c>
      <c r="E1035" s="34" t="n">
        <f aca="false">IF(G1035="LD50 (median)",1,IF(G1035="LDLo (lowest)",0,IF(G1035="LD",-1,"")))</f>
        <v>1</v>
      </c>
      <c r="F1035" s="34" t="n">
        <f aca="false">IF(O1035="🐀 Rat",1,IF(O1035="🐭 Mouse",2,IF(O1035="🐕 Dog",3,IF(O1035="🐵 Monkey",5,IF(O1035="🐈 Cat",4,IF(O1035="🐇 Rabbit",6,IF(O1035="🕊 Pigeon",7,IF(O1035="🐹 Guinea Pig",8,IF(O1035="🐔 Chicken",9,IF(O1035="🐸 Frog",10,IF(O1035="🍼 Mammal",10,0)))))))))))</f>
        <v>4</v>
      </c>
      <c r="G1035" s="39" t="s">
        <v>47</v>
      </c>
      <c r="H1035" s="39" t="s">
        <v>15</v>
      </c>
      <c r="I1035" s="14" t="str">
        <f aca="false">IF(H1035="IC",-0.3,"")</f>
        <v/>
      </c>
      <c r="J1035" s="14" t="n">
        <f aca="false">IF(H1035="IV",-0.2,"")</f>
        <v>-0.2</v>
      </c>
      <c r="K1035" s="14" t="str">
        <f aca="false">IF(H1035="IP",-0.1,"")</f>
        <v/>
      </c>
      <c r="L1035" s="14" t="str">
        <f aca="false">IF(H1035="IM",0.1,"")</f>
        <v/>
      </c>
      <c r="M1035" s="14" t="str">
        <f aca="false">IF(H1035="SC",0.2,"")</f>
        <v/>
      </c>
      <c r="N1035" s="15" t="str">
        <f aca="false">IF(H1035="???",0.2,"")</f>
        <v/>
      </c>
      <c r="O1035" s="40" t="s">
        <v>32</v>
      </c>
      <c r="P1035" s="17" t="str">
        <f aca="false">IF(SUM(Q1035:AI1035)&gt;0,"",IF(SUM(Q1035:AI1035)=0,IF(O1035&gt;0,1,"")))</f>
        <v/>
      </c>
      <c r="Q1035" s="16" t="str">
        <f aca="false">IF(O1035="🐭 Mouse",2,"")</f>
        <v/>
      </c>
      <c r="R1035" s="16" t="str">
        <f aca="false">IF(O1035="🕊 Pigeon",7,"")</f>
        <v/>
      </c>
      <c r="S1035" s="16" t="str">
        <f aca="false">IF(O1035="🐇 Rabbit",6,"")</f>
        <v/>
      </c>
      <c r="T1035" s="16" t="str">
        <f aca="false">IF(O1035="🍼 Mammal",16,"")</f>
        <v/>
      </c>
      <c r="U1035" s="16" t="str">
        <f aca="false">IF(O1035="🐀 Rat",1,"")</f>
        <v/>
      </c>
      <c r="V1035" s="16" t="str">
        <f aca="false">IF(O1035="🐕 Dog",3,"")</f>
        <v/>
      </c>
      <c r="W1035" s="16" t="str">
        <f aca="false">IF(O1035="🐹 Guinea Pig",8,"")</f>
        <v/>
      </c>
      <c r="X1035" s="16" t="str">
        <f aca="false">IF(O1035="🐔 Chicken",9,"")</f>
        <v/>
      </c>
      <c r="Y1035" s="16" t="str">
        <f aca="false">IF(O1035="🐵 Monkey",5,"")</f>
        <v/>
      </c>
      <c r="Z1035" s="16" t="str">
        <f aca="false">IF(O1035="🐸 Frog",10,"")</f>
        <v/>
      </c>
      <c r="AA1035" s="16" t="n">
        <f aca="false">IF(O1035="🐈 Cat",4,"")</f>
        <v>4</v>
      </c>
      <c r="AB1035" s="16" t="str">
        <f aca="false">IF(O1035="Gecko",15,"")</f>
        <v/>
      </c>
      <c r="AC1035" s="16" t="str">
        <f aca="false">IF(O1035="Skink",14,"")</f>
        <v/>
      </c>
      <c r="AD1035" s="16" t="str">
        <f aca="false">IF(O1035="🐄 Cattle",17,"")</f>
        <v/>
      </c>
      <c r="AE1035" s="16" t="str">
        <f aca="false">IF(O1035="🐷 Pig",19,"")</f>
        <v/>
      </c>
      <c r="AF1035" s="16" t="str">
        <f aca="false">IF(O1035="Squirrel",11,"")</f>
        <v/>
      </c>
      <c r="AG1035" s="16" t="str">
        <f aca="false">IF(O1035="🐝 Honey Bee",20,"")</f>
        <v/>
      </c>
      <c r="AH1035" s="16" t="str">
        <f aca="false">IF(O1035="🦆 Duck",12,"")</f>
        <v/>
      </c>
      <c r="AI1035" s="16" t="str">
        <f aca="false">IF(O1035="🐦 Bird",13,"")</f>
        <v/>
      </c>
      <c r="AJ1035" s="41" t="s">
        <v>843</v>
      </c>
      <c r="AK1035" s="40" t="s">
        <v>1034</v>
      </c>
      <c r="AL1035" s="42" t="s">
        <v>50</v>
      </c>
      <c r="AM1035" s="40" t="s">
        <v>51</v>
      </c>
      <c r="AN1035" s="40"/>
    </row>
    <row r="1036" customFormat="false" ht="30" hidden="false" customHeight="true" outlineLevel="0" collapsed="false">
      <c r="A1036" s="38" t="s">
        <v>1024</v>
      </c>
      <c r="B1036" s="38" t="n">
        <v>104</v>
      </c>
      <c r="C1036" s="32" t="n">
        <f aca="false">B1036+IF(H1036="IV",-0.2,IF(H1036="IP",-0.1,IF(H1036="IM",0.1,IF(H1036="SC",0.2,IF(H1036="IC (cerebral)",-0.3,0)))))</f>
        <v>104.2</v>
      </c>
      <c r="D1036" s="33" t="n">
        <f aca="false">VALUE(MID(AJ1036,1,FIND(" ",AJ1036)))</f>
        <v>21.2</v>
      </c>
      <c r="E1036" s="34" t="n">
        <f aca="false">IF(G1036="LD50 (median)",1,IF(G1036="LDLo (lowest)",0,IF(G1036="LD",-1,"")))</f>
        <v>1</v>
      </c>
      <c r="F1036" s="34" t="n">
        <f aca="false">IF(O1036="🐀 Rat",1,IF(O1036="🐭 Mouse",2,IF(O1036="🐕 Dog",3,IF(O1036="🐵 Monkey",5,IF(O1036="🐈 Cat",4,IF(O1036="🐇 Rabbit",6,IF(O1036="🕊 Pigeon",7,IF(O1036="🐹 Guinea Pig",8,IF(O1036="🐔 Chicken",9,IF(O1036="🐸 Frog",10,IF(O1036="🍼 Mammal",10,0)))))))))))</f>
        <v>2</v>
      </c>
      <c r="G1036" s="39" t="s">
        <v>47</v>
      </c>
      <c r="H1036" s="39" t="s">
        <v>18</v>
      </c>
      <c r="I1036" s="14" t="str">
        <f aca="false">IF(H1036="IC",-0.3,"")</f>
        <v/>
      </c>
      <c r="J1036" s="14" t="str">
        <f aca="false">IF(H1036="IV",-0.2,"")</f>
        <v/>
      </c>
      <c r="K1036" s="14" t="str">
        <f aca="false">IF(H1036="IP",-0.1,"")</f>
        <v/>
      </c>
      <c r="L1036" s="14" t="str">
        <f aca="false">IF(H1036="IM",0.1,"")</f>
        <v/>
      </c>
      <c r="M1036" s="14" t="n">
        <f aca="false">IF(H1036="SC",0.2,"")</f>
        <v>0.2</v>
      </c>
      <c r="N1036" s="15" t="str">
        <f aca="false">IF(H1036="???",0.2,"")</f>
        <v/>
      </c>
      <c r="O1036" s="40" t="s">
        <v>22</v>
      </c>
      <c r="P1036" s="17" t="str">
        <f aca="false">IF(SUM(Q1036:AI1036)&gt;0,"",IF(SUM(Q1036:AI1036)=0,IF(O1036&gt;0,1,"")))</f>
        <v/>
      </c>
      <c r="Q1036" s="16" t="n">
        <f aca="false">IF(O1036="🐭 Mouse",2,"")</f>
        <v>2</v>
      </c>
      <c r="R1036" s="16" t="str">
        <f aca="false">IF(O1036="🕊 Pigeon",7,"")</f>
        <v/>
      </c>
      <c r="S1036" s="16" t="str">
        <f aca="false">IF(O1036="🐇 Rabbit",6,"")</f>
        <v/>
      </c>
      <c r="T1036" s="16" t="str">
        <f aca="false">IF(O1036="🍼 Mammal",16,"")</f>
        <v/>
      </c>
      <c r="U1036" s="16" t="str">
        <f aca="false">IF(O1036="🐀 Rat",1,"")</f>
        <v/>
      </c>
      <c r="V1036" s="16" t="str">
        <f aca="false">IF(O1036="🐕 Dog",3,"")</f>
        <v/>
      </c>
      <c r="W1036" s="16" t="str">
        <f aca="false">IF(O1036="🐹 Guinea Pig",8,"")</f>
        <v/>
      </c>
      <c r="X1036" s="16" t="str">
        <f aca="false">IF(O1036="🐔 Chicken",9,"")</f>
        <v/>
      </c>
      <c r="Y1036" s="16" t="str">
        <f aca="false">IF(O1036="🐵 Monkey",5,"")</f>
        <v/>
      </c>
      <c r="Z1036" s="16" t="str">
        <f aca="false">IF(O1036="🐸 Frog",10,"")</f>
        <v/>
      </c>
      <c r="AA1036" s="16" t="str">
        <f aca="false">IF(O1036="🐈 Cat",4,"")</f>
        <v/>
      </c>
      <c r="AB1036" s="16" t="str">
        <f aca="false">IF(O1036="Gecko",15,"")</f>
        <v/>
      </c>
      <c r="AC1036" s="16" t="str">
        <f aca="false">IF(O1036="Skink",14,"")</f>
        <v/>
      </c>
      <c r="AD1036" s="16" t="str">
        <f aca="false">IF(O1036="🐄 Cattle",17,"")</f>
        <v/>
      </c>
      <c r="AE1036" s="16" t="str">
        <f aca="false">IF(O1036="🐷 Pig",19,"")</f>
        <v/>
      </c>
      <c r="AF1036" s="16" t="str">
        <f aca="false">IF(O1036="Squirrel",11,"")</f>
        <v/>
      </c>
      <c r="AG1036" s="16" t="str">
        <f aca="false">IF(O1036="🐝 Honey Bee",20,"")</f>
        <v/>
      </c>
      <c r="AH1036" s="16" t="str">
        <f aca="false">IF(O1036="🦆 Duck",12,"")</f>
        <v/>
      </c>
      <c r="AI1036" s="16" t="str">
        <f aca="false">IF(O1036="🐦 Bird",13,"")</f>
        <v/>
      </c>
      <c r="AJ1036" s="41" t="s">
        <v>1035</v>
      </c>
      <c r="AK1036" s="40" t="s">
        <v>253</v>
      </c>
      <c r="AL1036" s="42" t="s">
        <v>50</v>
      </c>
      <c r="AM1036" s="40" t="s">
        <v>51</v>
      </c>
      <c r="AN1036" s="40"/>
    </row>
    <row r="1037" customFormat="false" ht="30" hidden="false" customHeight="true" outlineLevel="0" collapsed="false">
      <c r="A1037" s="38" t="s">
        <v>1019</v>
      </c>
      <c r="B1037" s="38" t="n">
        <v>104</v>
      </c>
      <c r="C1037" s="32" t="n">
        <f aca="false">B1037+IF(H1037="IV",-0.2,IF(H1037="IP",-0.1,IF(H1037="IM",0.1,IF(H1037="SC",0.2,IF(H1037="IC (cerebral)",-0.3,0)))))</f>
        <v>104.2</v>
      </c>
      <c r="D1037" s="33" t="n">
        <f aca="false">VALUE(MID(AJ1037,1,FIND(" ",AJ1037)))</f>
        <v>21.25</v>
      </c>
      <c r="E1037" s="34" t="n">
        <f aca="false">IF(G1037="LD50 (median)",1,IF(G1037="LDLo (lowest)",0,IF(G1037="LD",-1,"")))</f>
        <v>1</v>
      </c>
      <c r="F1037" s="34" t="n">
        <f aca="false">IF(O1037="🐀 Rat",1,IF(O1037="🐭 Mouse",2,IF(O1037="🐕 Dog",3,IF(O1037="🐵 Monkey",5,IF(O1037="🐈 Cat",4,IF(O1037="🐇 Rabbit",6,IF(O1037="🕊 Pigeon",7,IF(O1037="🐹 Guinea Pig",8,IF(O1037="🐔 Chicken",9,IF(O1037="🐸 Frog",10,IF(O1037="🍼 Mammal",10,0)))))))))))</f>
        <v>2</v>
      </c>
      <c r="G1037" s="39" t="s">
        <v>47</v>
      </c>
      <c r="H1037" s="39" t="s">
        <v>18</v>
      </c>
      <c r="I1037" s="14" t="str">
        <f aca="false">IF(H1037="IC",-0.3,"")</f>
        <v/>
      </c>
      <c r="J1037" s="14" t="str">
        <f aca="false">IF(H1037="IV",-0.2,"")</f>
        <v/>
      </c>
      <c r="K1037" s="14" t="str">
        <f aca="false">IF(H1037="IP",-0.1,"")</f>
        <v/>
      </c>
      <c r="L1037" s="14" t="str">
        <f aca="false">IF(H1037="IM",0.1,"")</f>
        <v/>
      </c>
      <c r="M1037" s="14" t="n">
        <f aca="false">IF(H1037="SC",0.2,"")</f>
        <v>0.2</v>
      </c>
      <c r="N1037" s="15" t="str">
        <f aca="false">IF(H1037="???",0.2,"")</f>
        <v/>
      </c>
      <c r="O1037" s="40" t="s">
        <v>22</v>
      </c>
      <c r="P1037" s="17" t="str">
        <f aca="false">IF(SUM(Q1037:AI1037)&gt;0,"",IF(SUM(Q1037:AI1037)=0,IF(O1037&gt;0,1,"")))</f>
        <v/>
      </c>
      <c r="Q1037" s="16" t="n">
        <f aca="false">IF(O1037="🐭 Mouse",2,"")</f>
        <v>2</v>
      </c>
      <c r="R1037" s="16" t="str">
        <f aca="false">IF(O1037="🕊 Pigeon",7,"")</f>
        <v/>
      </c>
      <c r="S1037" s="16" t="str">
        <f aca="false">IF(O1037="🐇 Rabbit",6,"")</f>
        <v/>
      </c>
      <c r="T1037" s="16" t="str">
        <f aca="false">IF(O1037="🍼 Mammal",16,"")</f>
        <v/>
      </c>
      <c r="U1037" s="16" t="str">
        <f aca="false">IF(O1037="🐀 Rat",1,"")</f>
        <v/>
      </c>
      <c r="V1037" s="16" t="str">
        <f aca="false">IF(O1037="🐕 Dog",3,"")</f>
        <v/>
      </c>
      <c r="W1037" s="16" t="str">
        <f aca="false">IF(O1037="🐹 Guinea Pig",8,"")</f>
        <v/>
      </c>
      <c r="X1037" s="16" t="str">
        <f aca="false">IF(O1037="🐔 Chicken",9,"")</f>
        <v/>
      </c>
      <c r="Y1037" s="16" t="str">
        <f aca="false">IF(O1037="🐵 Monkey",5,"")</f>
        <v/>
      </c>
      <c r="Z1037" s="16" t="str">
        <f aca="false">IF(O1037="🐸 Frog",10,"")</f>
        <v/>
      </c>
      <c r="AA1037" s="16" t="str">
        <f aca="false">IF(O1037="🐈 Cat",4,"")</f>
        <v/>
      </c>
      <c r="AB1037" s="16" t="str">
        <f aca="false">IF(O1037="Gecko",15,"")</f>
        <v/>
      </c>
      <c r="AC1037" s="16" t="str">
        <f aca="false">IF(O1037="Skink",14,"")</f>
        <v/>
      </c>
      <c r="AD1037" s="16" t="str">
        <f aca="false">IF(O1037="🐄 Cattle",17,"")</f>
        <v/>
      </c>
      <c r="AE1037" s="16" t="str">
        <f aca="false">IF(O1037="🐷 Pig",19,"")</f>
        <v/>
      </c>
      <c r="AF1037" s="16" t="str">
        <f aca="false">IF(O1037="Squirrel",11,"")</f>
        <v/>
      </c>
      <c r="AG1037" s="16" t="str">
        <f aca="false">IF(O1037="🐝 Honey Bee",20,"")</f>
        <v/>
      </c>
      <c r="AH1037" s="16" t="str">
        <f aca="false">IF(O1037="🦆 Duck",12,"")</f>
        <v/>
      </c>
      <c r="AI1037" s="16" t="str">
        <f aca="false">IF(O1037="🐦 Bird",13,"")</f>
        <v/>
      </c>
      <c r="AJ1037" s="41" t="s">
        <v>1036</v>
      </c>
      <c r="AK1037" s="40" t="s">
        <v>1037</v>
      </c>
      <c r="AL1037" s="42" t="s">
        <v>50</v>
      </c>
      <c r="AM1037" s="40" t="s">
        <v>51</v>
      </c>
      <c r="AN1037" s="40"/>
    </row>
    <row r="1038" customFormat="false" ht="15.75" hidden="false" customHeight="false" outlineLevel="0" collapsed="false">
      <c r="C1038" s="32"/>
      <c r="D1038" s="33"/>
      <c r="E1038" s="34"/>
      <c r="F1038" s="34"/>
      <c r="G1038" s="0"/>
      <c r="H1038" s="0"/>
      <c r="I1038" s="14" t="str">
        <f aca="false">IF(H1038="IC",-0.3,"")</f>
        <v/>
      </c>
      <c r="J1038" s="14" t="str">
        <f aca="false">IF(H1038="IV",-0.2,"")</f>
        <v/>
      </c>
      <c r="K1038" s="14" t="str">
        <f aca="false">IF(H1038="IP",-0.1,"")</f>
        <v/>
      </c>
      <c r="L1038" s="14" t="str">
        <f aca="false">IF(H1038="IM",0.1,"")</f>
        <v/>
      </c>
      <c r="M1038" s="14" t="str">
        <f aca="false">IF(H1038="SC",0.2,"")</f>
        <v/>
      </c>
      <c r="N1038" s="15" t="str">
        <f aca="false">IF(H1038="???",0.2,"")</f>
        <v/>
      </c>
      <c r="O1038" s="0"/>
      <c r="P1038" s="17" t="str">
        <f aca="false">IF(SUM(Q1038:AI1038)&gt;0,"",IF(SUM(Q1038:AI1038)=0,IF(O1038&gt;0,1,"")))</f>
        <v/>
      </c>
      <c r="Q1038" s="16" t="str">
        <f aca="false">IF(O1038="🐭 Mouse",2,"")</f>
        <v/>
      </c>
      <c r="R1038" s="16" t="str">
        <f aca="false">IF(O1038="🕊 Pigeon",7,"")</f>
        <v/>
      </c>
      <c r="S1038" s="16" t="str">
        <f aca="false">IF(O1038="🐇 Rabbit",6,"")</f>
        <v/>
      </c>
      <c r="T1038" s="16" t="str">
        <f aca="false">IF(O1038="🍼 Mammal",16,"")</f>
        <v/>
      </c>
      <c r="U1038" s="16" t="str">
        <f aca="false">IF(O1038="🐀 Rat",1,"")</f>
        <v/>
      </c>
      <c r="V1038" s="16" t="str">
        <f aca="false">IF(O1038="🐕 Dog",3,"")</f>
        <v/>
      </c>
      <c r="W1038" s="16" t="str">
        <f aca="false">IF(O1038="🐹 Guinea Pig",8,"")</f>
        <v/>
      </c>
      <c r="X1038" s="16" t="str">
        <f aca="false">IF(O1038="🐔 Chicken",9,"")</f>
        <v/>
      </c>
      <c r="Y1038" s="16" t="str">
        <f aca="false">IF(O1038="🐵 Monkey",5,"")</f>
        <v/>
      </c>
      <c r="Z1038" s="16" t="str">
        <f aca="false">IF(O1038="🐸 Frog",10,"")</f>
        <v/>
      </c>
      <c r="AA1038" s="16" t="str">
        <f aca="false">IF(O1038="🐈 Cat",4,"")</f>
        <v/>
      </c>
      <c r="AB1038" s="16" t="str">
        <f aca="false">IF(O1038="Gecko",15,"")</f>
        <v/>
      </c>
      <c r="AC1038" s="16" t="str">
        <f aca="false">IF(O1038="Skink",14,"")</f>
        <v/>
      </c>
      <c r="AD1038" s="16" t="str">
        <f aca="false">IF(O1038="🐄 Cattle",17,"")</f>
        <v/>
      </c>
      <c r="AE1038" s="16" t="str">
        <f aca="false">IF(O1038="🐷 Pig",19,"")</f>
        <v/>
      </c>
      <c r="AF1038" s="16" t="str">
        <f aca="false">IF(O1038="Squirrel",11,"")</f>
        <v/>
      </c>
      <c r="AG1038" s="16" t="str">
        <f aca="false">IF(O1038="🐝 Honey Bee",20,"")</f>
        <v/>
      </c>
      <c r="AH1038" s="16" t="str">
        <f aca="false">IF(O1038="🦆 Duck",12,"")</f>
        <v/>
      </c>
      <c r="AI1038" s="16" t="str">
        <f aca="false">IF(O1038="🐦 Bird",13,"")</f>
        <v/>
      </c>
      <c r="AJ1038" s="0"/>
      <c r="AK1038" s="0"/>
      <c r="AL1038" s="0"/>
      <c r="AM1038" s="0"/>
      <c r="AN1038" s="0"/>
    </row>
    <row r="1039" customFormat="false" ht="30" hidden="false" customHeight="true" outlineLevel="0" collapsed="false">
      <c r="A1039" s="38" t="s">
        <v>1038</v>
      </c>
      <c r="B1039" s="38" t="n">
        <v>105</v>
      </c>
      <c r="C1039" s="32" t="n">
        <f aca="false">B1039+IF(H1039="IV",-0.2,IF(H1039="IP",-0.1,IF(H1039="IM",0.1,IF(H1039="SC",0.2,IF(H1039="IC (cerebral)",-0.3,0)))))</f>
        <v>104.9</v>
      </c>
      <c r="D1039" s="33" t="n">
        <f aca="false">VALUE(MID(AJ1039,1,FIND(" ",AJ1039)))</f>
        <v>0.18</v>
      </c>
      <c r="E1039" s="34" t="n">
        <f aca="false">IF(G1039="LD50 (median)",1,IF(G1039="LDLo (lowest)",0,IF(G1039="LD",-1,"")))</f>
        <v>1</v>
      </c>
      <c r="F1039" s="34" t="n">
        <f aca="false">IF(O1039="🐀 Rat",1,IF(O1039="🐭 Mouse",2,IF(O1039="🐕 Dog",3,IF(O1039="🐵 Monkey",5,IF(O1039="🐈 Cat",4,IF(O1039="🐇 Rabbit",6,IF(O1039="🕊 Pigeon",7,IF(O1039="🐹 Guinea Pig",8,IF(O1039="🐔 Chicken",9,IF(O1039="🐸 Frog",10,IF(O1039="🍼 Mammal",10,0)))))))))))</f>
        <v>2</v>
      </c>
      <c r="G1039" s="39" t="s">
        <v>47</v>
      </c>
      <c r="H1039" s="39" t="s">
        <v>16</v>
      </c>
      <c r="I1039" s="14" t="str">
        <f aca="false">IF(H1039="IC",-0.3,"")</f>
        <v/>
      </c>
      <c r="J1039" s="14" t="str">
        <f aca="false">IF(H1039="IV",-0.2,"")</f>
        <v/>
      </c>
      <c r="K1039" s="14" t="n">
        <f aca="false">IF(H1039="IP",-0.1,"")</f>
        <v>-0.1</v>
      </c>
      <c r="L1039" s="14" t="str">
        <f aca="false">IF(H1039="IM",0.1,"")</f>
        <v/>
      </c>
      <c r="M1039" s="14" t="str">
        <f aca="false">IF(H1039="SC",0.2,"")</f>
        <v/>
      </c>
      <c r="N1039" s="15" t="str">
        <f aca="false">IF(H1039="???",0.2,"")</f>
        <v/>
      </c>
      <c r="O1039" s="40" t="s">
        <v>22</v>
      </c>
      <c r="P1039" s="17" t="str">
        <f aca="false">IF(SUM(Q1039:AI1039)&gt;0,"",IF(SUM(Q1039:AI1039)=0,IF(O1039&gt;0,1,"")))</f>
        <v/>
      </c>
      <c r="Q1039" s="16" t="n">
        <f aca="false">IF(O1039="🐭 Mouse",2,"")</f>
        <v>2</v>
      </c>
      <c r="R1039" s="16" t="str">
        <f aca="false">IF(O1039="🕊 Pigeon",7,"")</f>
        <v/>
      </c>
      <c r="S1039" s="16" t="str">
        <f aca="false">IF(O1039="🐇 Rabbit",6,"")</f>
        <v/>
      </c>
      <c r="T1039" s="16" t="str">
        <f aca="false">IF(O1039="🍼 Mammal",16,"")</f>
        <v/>
      </c>
      <c r="U1039" s="16" t="str">
        <f aca="false">IF(O1039="🐀 Rat",1,"")</f>
        <v/>
      </c>
      <c r="V1039" s="16" t="str">
        <f aca="false">IF(O1039="🐕 Dog",3,"")</f>
        <v/>
      </c>
      <c r="W1039" s="16" t="str">
        <f aca="false">IF(O1039="🐹 Guinea Pig",8,"")</f>
        <v/>
      </c>
      <c r="X1039" s="16" t="str">
        <f aca="false">IF(O1039="🐔 Chicken",9,"")</f>
        <v/>
      </c>
      <c r="Y1039" s="16" t="str">
        <f aca="false">IF(O1039="🐵 Monkey",5,"")</f>
        <v/>
      </c>
      <c r="Z1039" s="16" t="str">
        <f aca="false">IF(O1039="🐸 Frog",10,"")</f>
        <v/>
      </c>
      <c r="AA1039" s="16" t="str">
        <f aca="false">IF(O1039="🐈 Cat",4,"")</f>
        <v/>
      </c>
      <c r="AB1039" s="16" t="str">
        <f aca="false">IF(O1039="Gecko",15,"")</f>
        <v/>
      </c>
      <c r="AC1039" s="16" t="str">
        <f aca="false">IF(O1039="Skink",14,"")</f>
        <v/>
      </c>
      <c r="AD1039" s="16" t="str">
        <f aca="false">IF(O1039="🐄 Cattle",17,"")</f>
        <v/>
      </c>
      <c r="AE1039" s="16" t="str">
        <f aca="false">IF(O1039="🐷 Pig",19,"")</f>
        <v/>
      </c>
      <c r="AF1039" s="16" t="str">
        <f aca="false">IF(O1039="Squirrel",11,"")</f>
        <v/>
      </c>
      <c r="AG1039" s="16" t="str">
        <f aca="false">IF(O1039="🐝 Honey Bee",20,"")</f>
        <v/>
      </c>
      <c r="AH1039" s="16" t="str">
        <f aca="false">IF(O1039="🦆 Duck",12,"")</f>
        <v/>
      </c>
      <c r="AI1039" s="16" t="str">
        <f aca="false">IF(O1039="🐦 Bird",13,"")</f>
        <v/>
      </c>
      <c r="AJ1039" s="41" t="s">
        <v>170</v>
      </c>
      <c r="AK1039" s="40" t="s">
        <v>1039</v>
      </c>
      <c r="AL1039" s="42" t="s">
        <v>50</v>
      </c>
      <c r="AM1039" s="40" t="s">
        <v>51</v>
      </c>
      <c r="AN1039" s="40"/>
    </row>
    <row r="1040" customFormat="false" ht="30" hidden="false" customHeight="true" outlineLevel="0" collapsed="false">
      <c r="A1040" s="38" t="s">
        <v>1038</v>
      </c>
      <c r="B1040" s="38" t="n">
        <v>105</v>
      </c>
      <c r="C1040" s="32" t="n">
        <f aca="false">B1040+IF(H1040="IV",-0.2,IF(H1040="IP",-0.1,IF(H1040="IM",0.1,IF(H1040="SC",0.2,IF(H1040="IC (cerebral)",-0.3,0)))))</f>
        <v>104.8</v>
      </c>
      <c r="D1040" s="33" t="n">
        <f aca="false">VALUE(MID(AJ1040,1,FIND(" ",AJ1040)))</f>
        <v>0.314</v>
      </c>
      <c r="E1040" s="34" t="n">
        <f aca="false">IF(G1040="LD50 (median)",1,IF(G1040="LDLo (lowest)",0,IF(G1040="LD",-1,"")))</f>
        <v>1</v>
      </c>
      <c r="F1040" s="34" t="n">
        <f aca="false">IF(O1040="🐀 Rat",1,IF(O1040="🐭 Mouse",2,IF(O1040="🐕 Dog",3,IF(O1040="🐵 Monkey",5,IF(O1040="🐈 Cat",4,IF(O1040="🐇 Rabbit",6,IF(O1040="🕊 Pigeon",7,IF(O1040="🐹 Guinea Pig",8,IF(O1040="🐔 Chicken",9,IF(O1040="🐸 Frog",10,IF(O1040="🍼 Mammal",10,0)))))))))))</f>
        <v>7</v>
      </c>
      <c r="G1040" s="39" t="s">
        <v>47</v>
      </c>
      <c r="H1040" s="39" t="s">
        <v>15</v>
      </c>
      <c r="I1040" s="14" t="str">
        <f aca="false">IF(H1040="IC",-0.3,"")</f>
        <v/>
      </c>
      <c r="J1040" s="14" t="n">
        <f aca="false">IF(H1040="IV",-0.2,"")</f>
        <v>-0.2</v>
      </c>
      <c r="K1040" s="14" t="str">
        <f aca="false">IF(H1040="IP",-0.1,"")</f>
        <v/>
      </c>
      <c r="L1040" s="14" t="str">
        <f aca="false">IF(H1040="IM",0.1,"")</f>
        <v/>
      </c>
      <c r="M1040" s="14" t="str">
        <f aca="false">IF(H1040="SC",0.2,"")</f>
        <v/>
      </c>
      <c r="N1040" s="15" t="str">
        <f aca="false">IF(H1040="???",0.2,"")</f>
        <v/>
      </c>
      <c r="O1040" s="40" t="s">
        <v>23</v>
      </c>
      <c r="P1040" s="17" t="str">
        <f aca="false">IF(SUM(Q1040:AI1040)&gt;0,"",IF(SUM(Q1040:AI1040)=0,IF(O1040&gt;0,1,"")))</f>
        <v/>
      </c>
      <c r="Q1040" s="16" t="str">
        <f aca="false">IF(O1040="🐭 Mouse",2,"")</f>
        <v/>
      </c>
      <c r="R1040" s="16" t="n">
        <f aca="false">IF(O1040="🕊 Pigeon",7,"")</f>
        <v>7</v>
      </c>
      <c r="S1040" s="16" t="str">
        <f aca="false">IF(O1040="🐇 Rabbit",6,"")</f>
        <v/>
      </c>
      <c r="T1040" s="16" t="str">
        <f aca="false">IF(O1040="🍼 Mammal",16,"")</f>
        <v/>
      </c>
      <c r="U1040" s="16" t="str">
        <f aca="false">IF(O1040="🐀 Rat",1,"")</f>
        <v/>
      </c>
      <c r="V1040" s="16" t="str">
        <f aca="false">IF(O1040="🐕 Dog",3,"")</f>
        <v/>
      </c>
      <c r="W1040" s="16" t="str">
        <f aca="false">IF(O1040="🐹 Guinea Pig",8,"")</f>
        <v/>
      </c>
      <c r="X1040" s="16" t="str">
        <f aca="false">IF(O1040="🐔 Chicken",9,"")</f>
        <v/>
      </c>
      <c r="Y1040" s="16" t="str">
        <f aca="false">IF(O1040="🐵 Monkey",5,"")</f>
        <v/>
      </c>
      <c r="Z1040" s="16" t="str">
        <f aca="false">IF(O1040="🐸 Frog",10,"")</f>
        <v/>
      </c>
      <c r="AA1040" s="16" t="str">
        <f aca="false">IF(O1040="🐈 Cat",4,"")</f>
        <v/>
      </c>
      <c r="AB1040" s="16" t="str">
        <f aca="false">IF(O1040="Gecko",15,"")</f>
        <v/>
      </c>
      <c r="AC1040" s="16" t="str">
        <f aca="false">IF(O1040="Skink",14,"")</f>
        <v/>
      </c>
      <c r="AD1040" s="16" t="str">
        <f aca="false">IF(O1040="🐄 Cattle",17,"")</f>
        <v/>
      </c>
      <c r="AE1040" s="16" t="str">
        <f aca="false">IF(O1040="🐷 Pig",19,"")</f>
        <v/>
      </c>
      <c r="AF1040" s="16" t="str">
        <f aca="false">IF(O1040="Squirrel",11,"")</f>
        <v/>
      </c>
      <c r="AG1040" s="16" t="str">
        <f aca="false">IF(O1040="🐝 Honey Bee",20,"")</f>
        <v/>
      </c>
      <c r="AH1040" s="16" t="str">
        <f aca="false">IF(O1040="🦆 Duck",12,"")</f>
        <v/>
      </c>
      <c r="AI1040" s="16" t="str">
        <f aca="false">IF(O1040="🐦 Bird",13,"")</f>
        <v/>
      </c>
      <c r="AJ1040" s="41" t="s">
        <v>244</v>
      </c>
      <c r="AK1040" s="40" t="s">
        <v>160</v>
      </c>
      <c r="AL1040" s="42" t="s">
        <v>50</v>
      </c>
      <c r="AM1040" s="40" t="s">
        <v>51</v>
      </c>
      <c r="AN1040" s="40"/>
    </row>
    <row r="1041" customFormat="false" ht="30" hidden="false" customHeight="true" outlineLevel="0" collapsed="false">
      <c r="A1041" s="38" t="s">
        <v>1038</v>
      </c>
      <c r="B1041" s="38" t="n">
        <v>105</v>
      </c>
      <c r="C1041" s="32" t="n">
        <f aca="false">B1041+IF(H1041="IV",-0.2,IF(H1041="IP",-0.1,IF(H1041="IM",0.1,IF(H1041="SC",0.2,IF(H1041="IC (cerebral)",-0.3,0)))))</f>
        <v>104.8</v>
      </c>
      <c r="D1041" s="33" t="n">
        <f aca="false">VALUE(MID(AJ1041,1,FIND(" ",AJ1041)))</f>
        <v>0.75</v>
      </c>
      <c r="E1041" s="34" t="n">
        <f aca="false">IF(G1041="LD50 (median)",1,IF(G1041="LDLo (lowest)",0,IF(G1041="LD",-1,"")))</f>
        <v>0</v>
      </c>
      <c r="F1041" s="34" t="n">
        <f aca="false">IF(O1041="🐀 Rat",1,IF(O1041="🐭 Mouse",2,IF(O1041="🐕 Dog",3,IF(O1041="🐵 Monkey",5,IF(O1041="🐈 Cat",4,IF(O1041="🐇 Rabbit",6,IF(O1041="🕊 Pigeon",7,IF(O1041="🐹 Guinea Pig",8,IF(O1041="🐔 Chicken",9,IF(O1041="🐸 Frog",10,IF(O1041="🍼 Mammal",10,0)))))))))))</f>
        <v>3</v>
      </c>
      <c r="G1041" s="39" t="s">
        <v>53</v>
      </c>
      <c r="H1041" s="39" t="s">
        <v>15</v>
      </c>
      <c r="I1041" s="14" t="str">
        <f aca="false">IF(H1041="IC",-0.3,"")</f>
        <v/>
      </c>
      <c r="J1041" s="14" t="n">
        <f aca="false">IF(H1041="IV",-0.2,"")</f>
        <v>-0.2</v>
      </c>
      <c r="K1041" s="14" t="str">
        <f aca="false">IF(H1041="IP",-0.1,"")</f>
        <v/>
      </c>
      <c r="L1041" s="14" t="str">
        <f aca="false">IF(H1041="IM",0.1,"")</f>
        <v/>
      </c>
      <c r="M1041" s="14" t="str">
        <f aca="false">IF(H1041="SC",0.2,"")</f>
        <v/>
      </c>
      <c r="N1041" s="15" t="str">
        <f aca="false">IF(H1041="???",0.2,"")</f>
        <v/>
      </c>
      <c r="O1041" s="40" t="s">
        <v>27</v>
      </c>
      <c r="P1041" s="17" t="str">
        <f aca="false">IF(SUM(Q1041:AI1041)&gt;0,"",IF(SUM(Q1041:AI1041)=0,IF(O1041&gt;0,1,"")))</f>
        <v/>
      </c>
      <c r="Q1041" s="16" t="str">
        <f aca="false">IF(O1041="🐭 Mouse",2,"")</f>
        <v/>
      </c>
      <c r="R1041" s="16" t="str">
        <f aca="false">IF(O1041="🕊 Pigeon",7,"")</f>
        <v/>
      </c>
      <c r="S1041" s="16" t="str">
        <f aca="false">IF(O1041="🐇 Rabbit",6,"")</f>
        <v/>
      </c>
      <c r="T1041" s="16" t="str">
        <f aca="false">IF(O1041="🍼 Mammal",16,"")</f>
        <v/>
      </c>
      <c r="U1041" s="16" t="str">
        <f aca="false">IF(O1041="🐀 Rat",1,"")</f>
        <v/>
      </c>
      <c r="V1041" s="16" t="n">
        <f aca="false">IF(O1041="🐕 Dog",3,"")</f>
        <v>3</v>
      </c>
      <c r="W1041" s="16" t="str">
        <f aca="false">IF(O1041="🐹 Guinea Pig",8,"")</f>
        <v/>
      </c>
      <c r="X1041" s="16" t="str">
        <f aca="false">IF(O1041="🐔 Chicken",9,"")</f>
        <v/>
      </c>
      <c r="Y1041" s="16" t="str">
        <f aca="false">IF(O1041="🐵 Monkey",5,"")</f>
        <v/>
      </c>
      <c r="Z1041" s="16" t="str">
        <f aca="false">IF(O1041="🐸 Frog",10,"")</f>
        <v/>
      </c>
      <c r="AA1041" s="16" t="str">
        <f aca="false">IF(O1041="🐈 Cat",4,"")</f>
        <v/>
      </c>
      <c r="AB1041" s="16" t="str">
        <f aca="false">IF(O1041="Gecko",15,"")</f>
        <v/>
      </c>
      <c r="AC1041" s="16" t="str">
        <f aca="false">IF(O1041="Skink",14,"")</f>
        <v/>
      </c>
      <c r="AD1041" s="16" t="str">
        <f aca="false">IF(O1041="🐄 Cattle",17,"")</f>
        <v/>
      </c>
      <c r="AE1041" s="16" t="str">
        <f aca="false">IF(O1041="🐷 Pig",19,"")</f>
        <v/>
      </c>
      <c r="AF1041" s="16" t="str">
        <f aca="false">IF(O1041="Squirrel",11,"")</f>
        <v/>
      </c>
      <c r="AG1041" s="16" t="str">
        <f aca="false">IF(O1041="🐝 Honey Bee",20,"")</f>
        <v/>
      </c>
      <c r="AH1041" s="16" t="str">
        <f aca="false">IF(O1041="🦆 Duck",12,"")</f>
        <v/>
      </c>
      <c r="AI1041" s="16" t="str">
        <f aca="false">IF(O1041="🐦 Bird",13,"")</f>
        <v/>
      </c>
      <c r="AJ1041" s="41" t="s">
        <v>551</v>
      </c>
      <c r="AK1041" s="40" t="s">
        <v>190</v>
      </c>
      <c r="AL1041" s="42" t="s">
        <v>50</v>
      </c>
      <c r="AM1041" s="40" t="s">
        <v>51</v>
      </c>
      <c r="AN1041" s="40"/>
    </row>
    <row r="1042" customFormat="false" ht="30" hidden="false" customHeight="true" outlineLevel="0" collapsed="false">
      <c r="A1042" s="38" t="s">
        <v>1040</v>
      </c>
      <c r="B1042" s="38" t="n">
        <v>105</v>
      </c>
      <c r="C1042" s="32" t="n">
        <f aca="false">B1042+IF(H1042="IV",-0.2,IF(H1042="IP",-0.1,IF(H1042="IM",0.1,IF(H1042="SC",0.2,IF(H1042="IC (cerebral)",-0.3,0)))))</f>
        <v>105.2</v>
      </c>
      <c r="D1042" s="33" t="n">
        <f aca="false">VALUE(MID(AJ1042,1,FIND(" ",AJ1042)))</f>
        <v>2.044</v>
      </c>
      <c r="E1042" s="34" t="n">
        <f aca="false">IF(G1042="LD50 (median)",1,IF(G1042="LDLo (lowest)",0,IF(G1042="LD",-1,"")))</f>
        <v>1</v>
      </c>
      <c r="F1042" s="34" t="n">
        <f aca="false">IF(O1042="🐀 Rat",1,IF(O1042="🐭 Mouse",2,IF(O1042="🐕 Dog",3,IF(O1042="🐵 Monkey",5,IF(O1042="🐈 Cat",4,IF(O1042="🐇 Rabbit",6,IF(O1042="🕊 Pigeon",7,IF(O1042="🐹 Guinea Pig",8,IF(O1042="🐔 Chicken",9,IF(O1042="🐸 Frog",10,IF(O1042="🍼 Mammal",10,0)))))))))))</f>
        <v>2</v>
      </c>
      <c r="G1042" s="39" t="s">
        <v>47</v>
      </c>
      <c r="H1042" s="39" t="s">
        <v>18</v>
      </c>
      <c r="I1042" s="14" t="str">
        <f aca="false">IF(H1042="IC",-0.3,"")</f>
        <v/>
      </c>
      <c r="J1042" s="14" t="str">
        <f aca="false">IF(H1042="IV",-0.2,"")</f>
        <v/>
      </c>
      <c r="K1042" s="14" t="str">
        <f aca="false">IF(H1042="IP",-0.1,"")</f>
        <v/>
      </c>
      <c r="L1042" s="14" t="str">
        <f aca="false">IF(H1042="IM",0.1,"")</f>
        <v/>
      </c>
      <c r="M1042" s="14" t="n">
        <f aca="false">IF(H1042="SC",0.2,"")</f>
        <v>0.2</v>
      </c>
      <c r="N1042" s="15" t="str">
        <f aca="false">IF(H1042="???",0.2,"")</f>
        <v/>
      </c>
      <c r="O1042" s="40" t="s">
        <v>22</v>
      </c>
      <c r="P1042" s="17" t="str">
        <f aca="false">IF(SUM(Q1042:AI1042)&gt;0,"",IF(SUM(Q1042:AI1042)=0,IF(O1042&gt;0,1,"")))</f>
        <v/>
      </c>
      <c r="Q1042" s="16" t="n">
        <f aca="false">IF(O1042="🐭 Mouse",2,"")</f>
        <v>2</v>
      </c>
      <c r="R1042" s="16" t="str">
        <f aca="false">IF(O1042="🕊 Pigeon",7,"")</f>
        <v/>
      </c>
      <c r="S1042" s="16" t="str">
        <f aca="false">IF(O1042="🐇 Rabbit",6,"")</f>
        <v/>
      </c>
      <c r="T1042" s="16" t="str">
        <f aca="false">IF(O1042="🍼 Mammal",16,"")</f>
        <v/>
      </c>
      <c r="U1042" s="16" t="str">
        <f aca="false">IF(O1042="🐀 Rat",1,"")</f>
        <v/>
      </c>
      <c r="V1042" s="16" t="str">
        <f aca="false">IF(O1042="🐕 Dog",3,"")</f>
        <v/>
      </c>
      <c r="W1042" s="16" t="str">
        <f aca="false">IF(O1042="🐹 Guinea Pig",8,"")</f>
        <v/>
      </c>
      <c r="X1042" s="16" t="str">
        <f aca="false">IF(O1042="🐔 Chicken",9,"")</f>
        <v/>
      </c>
      <c r="Y1042" s="16" t="str">
        <f aca="false">IF(O1042="🐵 Monkey",5,"")</f>
        <v/>
      </c>
      <c r="Z1042" s="16" t="str">
        <f aca="false">IF(O1042="🐸 Frog",10,"")</f>
        <v/>
      </c>
      <c r="AA1042" s="16" t="str">
        <f aca="false">IF(O1042="🐈 Cat",4,"")</f>
        <v/>
      </c>
      <c r="AB1042" s="16" t="str">
        <f aca="false">IF(O1042="Gecko",15,"")</f>
        <v/>
      </c>
      <c r="AC1042" s="16" t="str">
        <f aca="false">IF(O1042="Skink",14,"")</f>
        <v/>
      </c>
      <c r="AD1042" s="16" t="str">
        <f aca="false">IF(O1042="🐄 Cattle",17,"")</f>
        <v/>
      </c>
      <c r="AE1042" s="16" t="str">
        <f aca="false">IF(O1042="🐷 Pig",19,"")</f>
        <v/>
      </c>
      <c r="AF1042" s="16" t="str">
        <f aca="false">IF(O1042="Squirrel",11,"")</f>
        <v/>
      </c>
      <c r="AG1042" s="16" t="str">
        <f aca="false">IF(O1042="🐝 Honey Bee",20,"")</f>
        <v/>
      </c>
      <c r="AH1042" s="16" t="str">
        <f aca="false">IF(O1042="🦆 Duck",12,"")</f>
        <v/>
      </c>
      <c r="AI1042" s="16" t="str">
        <f aca="false">IF(O1042="🐦 Bird",13,"")</f>
        <v/>
      </c>
      <c r="AJ1042" s="41" t="s">
        <v>690</v>
      </c>
      <c r="AK1042" s="40" t="s">
        <v>168</v>
      </c>
      <c r="AL1042" s="42" t="s">
        <v>50</v>
      </c>
      <c r="AM1042" s="40" t="s">
        <v>51</v>
      </c>
      <c r="AN1042" s="40"/>
    </row>
    <row r="1043" customFormat="false" ht="30" hidden="false" customHeight="true" outlineLevel="0" collapsed="false">
      <c r="A1043" s="38" t="s">
        <v>1038</v>
      </c>
      <c r="B1043" s="38" t="n">
        <v>105</v>
      </c>
      <c r="C1043" s="32" t="n">
        <f aca="false">B1043+IF(H1043="IV",-0.2,IF(H1043="IP",-0.1,IF(H1043="IM",0.1,IF(H1043="SC",0.2,IF(H1043="IC (cerebral)",-0.3,0)))))</f>
        <v>104.8</v>
      </c>
      <c r="D1043" s="33" t="n">
        <f aca="false">VALUE(MID(AJ1043,1,FIND(" ",AJ1043)))</f>
        <v>2.25</v>
      </c>
      <c r="E1043" s="34" t="n">
        <f aca="false">IF(G1043="LD50 (median)",1,IF(G1043="LDLo (lowest)",0,IF(G1043="LD",-1,"")))</f>
        <v>1</v>
      </c>
      <c r="F1043" s="34" t="n">
        <f aca="false">IF(O1043="🐀 Rat",1,IF(O1043="🐭 Mouse",2,IF(O1043="🐕 Dog",3,IF(O1043="🐵 Monkey",5,IF(O1043="🐈 Cat",4,IF(O1043="🐇 Rabbit",6,IF(O1043="🕊 Pigeon",7,IF(O1043="🐹 Guinea Pig",8,IF(O1043="🐔 Chicken",9,IF(O1043="🐸 Frog",10,IF(O1043="🍼 Mammal",10,0)))))))))))</f>
        <v>2</v>
      </c>
      <c r="G1043" s="39" t="s">
        <v>47</v>
      </c>
      <c r="H1043" s="39" t="s">
        <v>15</v>
      </c>
      <c r="I1043" s="14" t="str">
        <f aca="false">IF(H1043="IC",-0.3,"")</f>
        <v/>
      </c>
      <c r="J1043" s="14" t="n">
        <f aca="false">IF(H1043="IV",-0.2,"")</f>
        <v>-0.2</v>
      </c>
      <c r="K1043" s="14" t="str">
        <f aca="false">IF(H1043="IP",-0.1,"")</f>
        <v/>
      </c>
      <c r="L1043" s="14" t="str">
        <f aca="false">IF(H1043="IM",0.1,"")</f>
        <v/>
      </c>
      <c r="M1043" s="14" t="str">
        <f aca="false">IF(H1043="SC",0.2,"")</f>
        <v/>
      </c>
      <c r="N1043" s="15" t="str">
        <f aca="false">IF(H1043="???",0.2,"")</f>
        <v/>
      </c>
      <c r="O1043" s="40" t="s">
        <v>22</v>
      </c>
      <c r="P1043" s="17" t="str">
        <f aca="false">IF(SUM(Q1043:AI1043)&gt;0,"",IF(SUM(Q1043:AI1043)=0,IF(O1043&gt;0,1,"")))</f>
        <v/>
      </c>
      <c r="Q1043" s="16" t="n">
        <f aca="false">IF(O1043="🐭 Mouse",2,"")</f>
        <v>2</v>
      </c>
      <c r="R1043" s="16" t="str">
        <f aca="false">IF(O1043="🕊 Pigeon",7,"")</f>
        <v/>
      </c>
      <c r="S1043" s="16" t="str">
        <f aca="false">IF(O1043="🐇 Rabbit",6,"")</f>
        <v/>
      </c>
      <c r="T1043" s="16" t="str">
        <f aca="false">IF(O1043="🍼 Mammal",16,"")</f>
        <v/>
      </c>
      <c r="U1043" s="16" t="str">
        <f aca="false">IF(O1043="🐀 Rat",1,"")</f>
        <v/>
      </c>
      <c r="V1043" s="16" t="str">
        <f aca="false">IF(O1043="🐕 Dog",3,"")</f>
        <v/>
      </c>
      <c r="W1043" s="16" t="str">
        <f aca="false">IF(O1043="🐹 Guinea Pig",8,"")</f>
        <v/>
      </c>
      <c r="X1043" s="16" t="str">
        <f aca="false">IF(O1043="🐔 Chicken",9,"")</f>
        <v/>
      </c>
      <c r="Y1043" s="16" t="str">
        <f aca="false">IF(O1043="🐵 Monkey",5,"")</f>
        <v/>
      </c>
      <c r="Z1043" s="16" t="str">
        <f aca="false">IF(O1043="🐸 Frog",10,"")</f>
        <v/>
      </c>
      <c r="AA1043" s="16" t="str">
        <f aca="false">IF(O1043="🐈 Cat",4,"")</f>
        <v/>
      </c>
      <c r="AB1043" s="16" t="str">
        <f aca="false">IF(O1043="Gecko",15,"")</f>
        <v/>
      </c>
      <c r="AC1043" s="16" t="str">
        <f aca="false">IF(O1043="Skink",14,"")</f>
        <v/>
      </c>
      <c r="AD1043" s="16" t="str">
        <f aca="false">IF(O1043="🐄 Cattle",17,"")</f>
        <v/>
      </c>
      <c r="AE1043" s="16" t="str">
        <f aca="false">IF(O1043="🐷 Pig",19,"")</f>
        <v/>
      </c>
      <c r="AF1043" s="16" t="str">
        <f aca="false">IF(O1043="Squirrel",11,"")</f>
        <v/>
      </c>
      <c r="AG1043" s="16" t="str">
        <f aca="false">IF(O1043="🐝 Honey Bee",20,"")</f>
        <v/>
      </c>
      <c r="AH1043" s="16" t="str">
        <f aca="false">IF(O1043="🦆 Duck",12,"")</f>
        <v/>
      </c>
      <c r="AI1043" s="16" t="str">
        <f aca="false">IF(O1043="🐦 Bird",13,"")</f>
        <v/>
      </c>
      <c r="AJ1043" s="41" t="s">
        <v>881</v>
      </c>
      <c r="AK1043" s="40" t="s">
        <v>1041</v>
      </c>
      <c r="AL1043" s="42" t="s">
        <v>50</v>
      </c>
      <c r="AM1043" s="40" t="s">
        <v>51</v>
      </c>
      <c r="AN1043" s="40"/>
    </row>
    <row r="1044" customFormat="false" ht="45" hidden="false" customHeight="true" outlineLevel="0" collapsed="false">
      <c r="A1044" s="38" t="s">
        <v>1038</v>
      </c>
      <c r="B1044" s="38" t="n">
        <v>105</v>
      </c>
      <c r="C1044" s="32" t="n">
        <f aca="false">B1044+IF(H1044="IV",-0.2,IF(H1044="IP",-0.1,IF(H1044="IM",0.1,IF(H1044="SC",0.2,IF(H1044="IC (cerebral)",-0.3,0)))))</f>
        <v>104.8</v>
      </c>
      <c r="D1044" s="33" t="n">
        <f aca="false">VALUE(MID(AJ1044,1,FIND(" ",AJ1044)))</f>
        <v>3.35</v>
      </c>
      <c r="E1044" s="34" t="n">
        <f aca="false">IF(G1044="LD50 (median)",1,IF(G1044="LDLo (lowest)",0,IF(G1044="LD",-1,"")))</f>
        <v>1</v>
      </c>
      <c r="F1044" s="34" t="n">
        <f aca="false">IF(O1044="🐀 Rat",1,IF(O1044="🐭 Mouse",2,IF(O1044="🐕 Dog",3,IF(O1044="🐵 Monkey",5,IF(O1044="🐈 Cat",4,IF(O1044="🐇 Rabbit",6,IF(O1044="🕊 Pigeon",7,IF(O1044="🐹 Guinea Pig",8,IF(O1044="🐔 Chicken",9,IF(O1044="🐸 Frog",10,IF(O1044="🍼 Mammal",10,0)))))))))))</f>
        <v>2</v>
      </c>
      <c r="G1044" s="39" t="s">
        <v>47</v>
      </c>
      <c r="H1044" s="39" t="s">
        <v>15</v>
      </c>
      <c r="I1044" s="14" t="str">
        <f aca="false">IF(H1044="IC",-0.3,"")</f>
        <v/>
      </c>
      <c r="J1044" s="14" t="n">
        <f aca="false">IF(H1044="IV",-0.2,"")</f>
        <v>-0.2</v>
      </c>
      <c r="K1044" s="14" t="str">
        <f aca="false">IF(H1044="IP",-0.1,"")</f>
        <v/>
      </c>
      <c r="L1044" s="14" t="str">
        <f aca="false">IF(H1044="IM",0.1,"")</f>
        <v/>
      </c>
      <c r="M1044" s="14" t="str">
        <f aca="false">IF(H1044="SC",0.2,"")</f>
        <v/>
      </c>
      <c r="N1044" s="15" t="str">
        <f aca="false">IF(H1044="???",0.2,"")</f>
        <v/>
      </c>
      <c r="O1044" s="40" t="s">
        <v>22</v>
      </c>
      <c r="P1044" s="17" t="str">
        <f aca="false">IF(SUM(Q1044:AI1044)&gt;0,"",IF(SUM(Q1044:AI1044)=0,IF(O1044&gt;0,1,"")))</f>
        <v/>
      </c>
      <c r="Q1044" s="16" t="n">
        <f aca="false">IF(O1044="🐭 Mouse",2,"")</f>
        <v>2</v>
      </c>
      <c r="R1044" s="16" t="str">
        <f aca="false">IF(O1044="🕊 Pigeon",7,"")</f>
        <v/>
      </c>
      <c r="S1044" s="16" t="str">
        <f aca="false">IF(O1044="🐇 Rabbit",6,"")</f>
        <v/>
      </c>
      <c r="T1044" s="16" t="str">
        <f aca="false">IF(O1044="🍼 Mammal",16,"")</f>
        <v/>
      </c>
      <c r="U1044" s="16" t="str">
        <f aca="false">IF(O1044="🐀 Rat",1,"")</f>
        <v/>
      </c>
      <c r="V1044" s="16" t="str">
        <f aca="false">IF(O1044="🐕 Dog",3,"")</f>
        <v/>
      </c>
      <c r="W1044" s="16" t="str">
        <f aca="false">IF(O1044="🐹 Guinea Pig",8,"")</f>
        <v/>
      </c>
      <c r="X1044" s="16" t="str">
        <f aca="false">IF(O1044="🐔 Chicken",9,"")</f>
        <v/>
      </c>
      <c r="Y1044" s="16" t="str">
        <f aca="false">IF(O1044="🐵 Monkey",5,"")</f>
        <v/>
      </c>
      <c r="Z1044" s="16" t="str">
        <f aca="false">IF(O1044="🐸 Frog",10,"")</f>
        <v/>
      </c>
      <c r="AA1044" s="16" t="str">
        <f aca="false">IF(O1044="🐈 Cat",4,"")</f>
        <v/>
      </c>
      <c r="AB1044" s="16" t="str">
        <f aca="false">IF(O1044="Gecko",15,"")</f>
        <v/>
      </c>
      <c r="AC1044" s="16" t="str">
        <f aca="false">IF(O1044="Skink",14,"")</f>
        <v/>
      </c>
      <c r="AD1044" s="16" t="str">
        <f aca="false">IF(O1044="🐄 Cattle",17,"")</f>
        <v/>
      </c>
      <c r="AE1044" s="16" t="str">
        <f aca="false">IF(O1044="🐷 Pig",19,"")</f>
        <v/>
      </c>
      <c r="AF1044" s="16" t="str">
        <f aca="false">IF(O1044="Squirrel",11,"")</f>
        <v/>
      </c>
      <c r="AG1044" s="16" t="str">
        <f aca="false">IF(O1044="🐝 Honey Bee",20,"")</f>
        <v/>
      </c>
      <c r="AH1044" s="16" t="str">
        <f aca="false">IF(O1044="🦆 Duck",12,"")</f>
        <v/>
      </c>
      <c r="AI1044" s="16" t="str">
        <f aca="false">IF(O1044="🐦 Bird",13,"")</f>
        <v/>
      </c>
      <c r="AJ1044" s="41" t="s">
        <v>1042</v>
      </c>
      <c r="AK1044" s="40" t="s">
        <v>1043</v>
      </c>
      <c r="AL1044" s="42" t="s">
        <v>50</v>
      </c>
      <c r="AM1044" s="40" t="s">
        <v>51</v>
      </c>
      <c r="AN1044" s="40"/>
    </row>
    <row r="1045" customFormat="false" ht="30" hidden="false" customHeight="true" outlineLevel="0" collapsed="false">
      <c r="A1045" s="38" t="s">
        <v>1038</v>
      </c>
      <c r="B1045" s="38" t="n">
        <v>105</v>
      </c>
      <c r="C1045" s="32" t="n">
        <f aca="false">B1045+IF(H1045="IV",-0.2,IF(H1045="IP",-0.1,IF(H1045="IM",0.1,IF(H1045="SC",0.2,IF(H1045="IC (cerebral)",-0.3,0)))))</f>
        <v>104.8</v>
      </c>
      <c r="D1045" s="33" t="n">
        <f aca="false">VALUE(MID(AJ1045,1,FIND(" ",AJ1045)))</f>
        <v>4</v>
      </c>
      <c r="E1045" s="34" t="n">
        <f aca="false">IF(G1045="LD50 (median)",1,IF(G1045="LDLo (lowest)",0,IF(G1045="LD",-1,"")))</f>
        <v>1</v>
      </c>
      <c r="F1045" s="34" t="n">
        <f aca="false">IF(O1045="🐀 Rat",1,IF(O1045="🐭 Mouse",2,IF(O1045="🐕 Dog",3,IF(O1045="🐵 Monkey",5,IF(O1045="🐈 Cat",4,IF(O1045="🐇 Rabbit",6,IF(O1045="🕊 Pigeon",7,IF(O1045="🐹 Guinea Pig",8,IF(O1045="🐔 Chicken",9,IF(O1045="🐸 Frog",10,IF(O1045="🍼 Mammal",10,0)))))))))))</f>
        <v>10</v>
      </c>
      <c r="G1045" s="39" t="s">
        <v>47</v>
      </c>
      <c r="H1045" s="39" t="s">
        <v>15</v>
      </c>
      <c r="I1045" s="14" t="str">
        <f aca="false">IF(H1045="IC",-0.3,"")</f>
        <v/>
      </c>
      <c r="J1045" s="14" t="n">
        <f aca="false">IF(H1045="IV",-0.2,"")</f>
        <v>-0.2</v>
      </c>
      <c r="K1045" s="14" t="str">
        <f aca="false">IF(H1045="IP",-0.1,"")</f>
        <v/>
      </c>
      <c r="L1045" s="14" t="str">
        <f aca="false">IF(H1045="IM",0.1,"")</f>
        <v/>
      </c>
      <c r="M1045" s="14" t="str">
        <f aca="false">IF(H1045="SC",0.2,"")</f>
        <v/>
      </c>
      <c r="N1045" s="15" t="str">
        <f aca="false">IF(H1045="???",0.2,"")</f>
        <v/>
      </c>
      <c r="O1045" s="40" t="s">
        <v>25</v>
      </c>
      <c r="P1045" s="17" t="str">
        <f aca="false">IF(SUM(Q1045:AI1045)&gt;0,"",IF(SUM(Q1045:AI1045)=0,IF(O1045&gt;0,1,"")))</f>
        <v/>
      </c>
      <c r="Q1045" s="16" t="str">
        <f aca="false">IF(O1045="🐭 Mouse",2,"")</f>
        <v/>
      </c>
      <c r="R1045" s="16" t="str">
        <f aca="false">IF(O1045="🕊 Pigeon",7,"")</f>
        <v/>
      </c>
      <c r="S1045" s="16" t="str">
        <f aca="false">IF(O1045="🐇 Rabbit",6,"")</f>
        <v/>
      </c>
      <c r="T1045" s="16" t="n">
        <f aca="false">IF(O1045="🍼 Mammal",16,"")</f>
        <v>16</v>
      </c>
      <c r="U1045" s="16" t="str">
        <f aca="false">IF(O1045="🐀 Rat",1,"")</f>
        <v/>
      </c>
      <c r="V1045" s="16" t="str">
        <f aca="false">IF(O1045="🐕 Dog",3,"")</f>
        <v/>
      </c>
      <c r="W1045" s="16" t="str">
        <f aca="false">IF(O1045="🐹 Guinea Pig",8,"")</f>
        <v/>
      </c>
      <c r="X1045" s="16" t="str">
        <f aca="false">IF(O1045="🐔 Chicken",9,"")</f>
        <v/>
      </c>
      <c r="Y1045" s="16" t="str">
        <f aca="false">IF(O1045="🐵 Monkey",5,"")</f>
        <v/>
      </c>
      <c r="Z1045" s="16" t="str">
        <f aca="false">IF(O1045="🐸 Frog",10,"")</f>
        <v/>
      </c>
      <c r="AA1045" s="16" t="str">
        <f aca="false">IF(O1045="🐈 Cat",4,"")</f>
        <v/>
      </c>
      <c r="AB1045" s="16" t="str">
        <f aca="false">IF(O1045="Gecko",15,"")</f>
        <v/>
      </c>
      <c r="AC1045" s="16" t="str">
        <f aca="false">IF(O1045="Skink",14,"")</f>
        <v/>
      </c>
      <c r="AD1045" s="16" t="str">
        <f aca="false">IF(O1045="🐄 Cattle",17,"")</f>
        <v/>
      </c>
      <c r="AE1045" s="16" t="str">
        <f aca="false">IF(O1045="🐷 Pig",19,"")</f>
        <v/>
      </c>
      <c r="AF1045" s="16" t="str">
        <f aca="false">IF(O1045="Squirrel",11,"")</f>
        <v/>
      </c>
      <c r="AG1045" s="16" t="str">
        <f aca="false">IF(O1045="🐝 Honey Bee",20,"")</f>
        <v/>
      </c>
      <c r="AH1045" s="16" t="str">
        <f aca="false">IF(O1045="🦆 Duck",12,"")</f>
        <v/>
      </c>
      <c r="AI1045" s="16" t="str">
        <f aca="false">IF(O1045="🐦 Bird",13,"")</f>
        <v/>
      </c>
      <c r="AJ1045" s="41" t="s">
        <v>264</v>
      </c>
      <c r="AK1045" s="40" t="s">
        <v>1044</v>
      </c>
      <c r="AL1045" s="42" t="s">
        <v>50</v>
      </c>
      <c r="AM1045" s="40" t="s">
        <v>51</v>
      </c>
      <c r="AN1045" s="40"/>
    </row>
    <row r="1046" customFormat="false" ht="30" hidden="false" customHeight="true" outlineLevel="0" collapsed="false">
      <c r="A1046" s="38" t="s">
        <v>1038</v>
      </c>
      <c r="B1046" s="38" t="n">
        <v>105</v>
      </c>
      <c r="C1046" s="32" t="n">
        <f aca="false">B1046+IF(H1046="IV",-0.2,IF(H1046="IP",-0.1,IF(H1046="IM",0.1,IF(H1046="SC",0.2,IF(H1046="IC (cerebral)",-0.3,0)))))</f>
        <v>104.8</v>
      </c>
      <c r="D1046" s="33" t="n">
        <f aca="false">VALUE(MID(AJ1046,1,FIND(" ",AJ1046)))</f>
        <v>4</v>
      </c>
      <c r="E1046" s="34" t="n">
        <f aca="false">IF(G1046="LD50 (median)",1,IF(G1046="LDLo (lowest)",0,IF(G1046="LD",-1,"")))</f>
        <v>0</v>
      </c>
      <c r="F1046" s="34" t="n">
        <f aca="false">IF(O1046="🐀 Rat",1,IF(O1046="🐭 Mouse",2,IF(O1046="🐕 Dog",3,IF(O1046="🐵 Monkey",5,IF(O1046="🐈 Cat",4,IF(O1046="🐇 Rabbit",6,IF(O1046="🕊 Pigeon",7,IF(O1046="🐹 Guinea Pig",8,IF(O1046="🐔 Chicken",9,IF(O1046="🐸 Frog",10,IF(O1046="🍼 Mammal",10,0)))))))))))</f>
        <v>1</v>
      </c>
      <c r="G1046" s="39" t="s">
        <v>53</v>
      </c>
      <c r="H1046" s="39" t="s">
        <v>15</v>
      </c>
      <c r="I1046" s="14" t="str">
        <f aca="false">IF(H1046="IC",-0.3,"")</f>
        <v/>
      </c>
      <c r="J1046" s="14" t="n">
        <f aca="false">IF(H1046="IV",-0.2,"")</f>
        <v>-0.2</v>
      </c>
      <c r="K1046" s="14" t="str">
        <f aca="false">IF(H1046="IP",-0.1,"")</f>
        <v/>
      </c>
      <c r="L1046" s="14" t="str">
        <f aca="false">IF(H1046="IM",0.1,"")</f>
        <v/>
      </c>
      <c r="M1046" s="14" t="str">
        <f aca="false">IF(H1046="SC",0.2,"")</f>
        <v/>
      </c>
      <c r="N1046" s="15" t="str">
        <f aca="false">IF(H1046="???",0.2,"")</f>
        <v/>
      </c>
      <c r="O1046" s="40" t="s">
        <v>26</v>
      </c>
      <c r="P1046" s="17" t="str">
        <f aca="false">IF(SUM(Q1046:AI1046)&gt;0,"",IF(SUM(Q1046:AI1046)=0,IF(O1046&gt;0,1,"")))</f>
        <v/>
      </c>
      <c r="Q1046" s="16" t="str">
        <f aca="false">IF(O1046="🐭 Mouse",2,"")</f>
        <v/>
      </c>
      <c r="R1046" s="16" t="str">
        <f aca="false">IF(O1046="🕊 Pigeon",7,"")</f>
        <v/>
      </c>
      <c r="S1046" s="16" t="str">
        <f aca="false">IF(O1046="🐇 Rabbit",6,"")</f>
        <v/>
      </c>
      <c r="T1046" s="16" t="str">
        <f aca="false">IF(O1046="🍼 Mammal",16,"")</f>
        <v/>
      </c>
      <c r="U1046" s="16" t="n">
        <f aca="false">IF(O1046="🐀 Rat",1,"")</f>
        <v>1</v>
      </c>
      <c r="V1046" s="16" t="str">
        <f aca="false">IF(O1046="🐕 Dog",3,"")</f>
        <v/>
      </c>
      <c r="W1046" s="16" t="str">
        <f aca="false">IF(O1046="🐹 Guinea Pig",8,"")</f>
        <v/>
      </c>
      <c r="X1046" s="16" t="str">
        <f aca="false">IF(O1046="🐔 Chicken",9,"")</f>
        <v/>
      </c>
      <c r="Y1046" s="16" t="str">
        <f aca="false">IF(O1046="🐵 Monkey",5,"")</f>
        <v/>
      </c>
      <c r="Z1046" s="16" t="str">
        <f aca="false">IF(O1046="🐸 Frog",10,"")</f>
        <v/>
      </c>
      <c r="AA1046" s="16" t="str">
        <f aca="false">IF(O1046="🐈 Cat",4,"")</f>
        <v/>
      </c>
      <c r="AB1046" s="16" t="str">
        <f aca="false">IF(O1046="Gecko",15,"")</f>
        <v/>
      </c>
      <c r="AC1046" s="16" t="str">
        <f aca="false">IF(O1046="Skink",14,"")</f>
        <v/>
      </c>
      <c r="AD1046" s="16" t="str">
        <f aca="false">IF(O1046="🐄 Cattle",17,"")</f>
        <v/>
      </c>
      <c r="AE1046" s="16" t="str">
        <f aca="false">IF(O1046="🐷 Pig",19,"")</f>
        <v/>
      </c>
      <c r="AF1046" s="16" t="str">
        <f aca="false">IF(O1046="Squirrel",11,"")</f>
        <v/>
      </c>
      <c r="AG1046" s="16" t="str">
        <f aca="false">IF(O1046="🐝 Honey Bee",20,"")</f>
        <v/>
      </c>
      <c r="AH1046" s="16" t="str">
        <f aca="false">IF(O1046="🦆 Duck",12,"")</f>
        <v/>
      </c>
      <c r="AI1046" s="16" t="str">
        <f aca="false">IF(O1046="🐦 Bird",13,"")</f>
        <v/>
      </c>
      <c r="AJ1046" s="41" t="s">
        <v>264</v>
      </c>
      <c r="AK1046" s="40" t="s">
        <v>1045</v>
      </c>
      <c r="AL1046" s="42" t="s">
        <v>50</v>
      </c>
      <c r="AM1046" s="40" t="s">
        <v>51</v>
      </c>
      <c r="AN1046" s="40"/>
    </row>
    <row r="1047" customFormat="false" ht="30" hidden="false" customHeight="true" outlineLevel="0" collapsed="false">
      <c r="A1047" s="38" t="s">
        <v>1040</v>
      </c>
      <c r="B1047" s="38" t="n">
        <v>105</v>
      </c>
      <c r="C1047" s="32" t="n">
        <f aca="false">B1047+IF(H1047="IV",-0.2,IF(H1047="IP",-0.1,IF(H1047="IM",0.1,IF(H1047="SC",0.2,IF(H1047="IC (cerebral)",-0.3,0)))))</f>
        <v>104.9</v>
      </c>
      <c r="D1047" s="33" t="n">
        <f aca="false">VALUE(MID(AJ1047,1,FIND(" ",AJ1047)))</f>
        <v>4.844</v>
      </c>
      <c r="E1047" s="34" t="n">
        <f aca="false">IF(G1047="LD50 (median)",1,IF(G1047="LDLo (lowest)",0,IF(G1047="LD",-1,"")))</f>
        <v>1</v>
      </c>
      <c r="F1047" s="34" t="n">
        <f aca="false">IF(O1047="🐀 Rat",1,IF(O1047="🐭 Mouse",2,IF(O1047="🐕 Dog",3,IF(O1047="🐵 Monkey",5,IF(O1047="🐈 Cat",4,IF(O1047="🐇 Rabbit",6,IF(O1047="🕊 Pigeon",7,IF(O1047="🐹 Guinea Pig",8,IF(O1047="🐔 Chicken",9,IF(O1047="🐸 Frog",10,IF(O1047="🍼 Mammal",10,0)))))))))))</f>
        <v>2</v>
      </c>
      <c r="G1047" s="39" t="s">
        <v>47</v>
      </c>
      <c r="H1047" s="39" t="s">
        <v>16</v>
      </c>
      <c r="I1047" s="14" t="str">
        <f aca="false">IF(H1047="IC",-0.3,"")</f>
        <v/>
      </c>
      <c r="J1047" s="14" t="str">
        <f aca="false">IF(H1047="IV",-0.2,"")</f>
        <v/>
      </c>
      <c r="K1047" s="14" t="n">
        <f aca="false">IF(H1047="IP",-0.1,"")</f>
        <v>-0.1</v>
      </c>
      <c r="L1047" s="14" t="str">
        <f aca="false">IF(H1047="IM",0.1,"")</f>
        <v/>
      </c>
      <c r="M1047" s="14" t="str">
        <f aca="false">IF(H1047="SC",0.2,"")</f>
        <v/>
      </c>
      <c r="N1047" s="15" t="str">
        <f aca="false">IF(H1047="???",0.2,"")</f>
        <v/>
      </c>
      <c r="O1047" s="40" t="s">
        <v>22</v>
      </c>
      <c r="P1047" s="17" t="str">
        <f aca="false">IF(SUM(Q1047:AI1047)&gt;0,"",IF(SUM(Q1047:AI1047)=0,IF(O1047&gt;0,1,"")))</f>
        <v/>
      </c>
      <c r="Q1047" s="16" t="n">
        <f aca="false">IF(O1047="🐭 Mouse",2,"")</f>
        <v>2</v>
      </c>
      <c r="R1047" s="16" t="str">
        <f aca="false">IF(O1047="🕊 Pigeon",7,"")</f>
        <v/>
      </c>
      <c r="S1047" s="16" t="str">
        <f aca="false">IF(O1047="🐇 Rabbit",6,"")</f>
        <v/>
      </c>
      <c r="T1047" s="16" t="str">
        <f aca="false">IF(O1047="🍼 Mammal",16,"")</f>
        <v/>
      </c>
      <c r="U1047" s="16" t="str">
        <f aca="false">IF(O1047="🐀 Rat",1,"")</f>
        <v/>
      </c>
      <c r="V1047" s="16" t="str">
        <f aca="false">IF(O1047="🐕 Dog",3,"")</f>
        <v/>
      </c>
      <c r="W1047" s="16" t="str">
        <f aca="false">IF(O1047="🐹 Guinea Pig",8,"")</f>
        <v/>
      </c>
      <c r="X1047" s="16" t="str">
        <f aca="false">IF(O1047="🐔 Chicken",9,"")</f>
        <v/>
      </c>
      <c r="Y1047" s="16" t="str">
        <f aca="false">IF(O1047="🐵 Monkey",5,"")</f>
        <v/>
      </c>
      <c r="Z1047" s="16" t="str">
        <f aca="false">IF(O1047="🐸 Frog",10,"")</f>
        <v/>
      </c>
      <c r="AA1047" s="16" t="str">
        <f aca="false">IF(O1047="🐈 Cat",4,"")</f>
        <v/>
      </c>
      <c r="AB1047" s="16" t="str">
        <f aca="false">IF(O1047="Gecko",15,"")</f>
        <v/>
      </c>
      <c r="AC1047" s="16" t="str">
        <f aca="false">IF(O1047="Skink",14,"")</f>
        <v/>
      </c>
      <c r="AD1047" s="16" t="str">
        <f aca="false">IF(O1047="🐄 Cattle",17,"")</f>
        <v/>
      </c>
      <c r="AE1047" s="16" t="str">
        <f aca="false">IF(O1047="🐷 Pig",19,"")</f>
        <v/>
      </c>
      <c r="AF1047" s="16" t="str">
        <f aca="false">IF(O1047="Squirrel",11,"")</f>
        <v/>
      </c>
      <c r="AG1047" s="16" t="str">
        <f aca="false">IF(O1047="🐝 Honey Bee",20,"")</f>
        <v/>
      </c>
      <c r="AH1047" s="16" t="str">
        <f aca="false">IF(O1047="🦆 Duck",12,"")</f>
        <v/>
      </c>
      <c r="AI1047" s="16" t="str">
        <f aca="false">IF(O1047="🐦 Bird",13,"")</f>
        <v/>
      </c>
      <c r="AJ1047" s="41" t="s">
        <v>1046</v>
      </c>
      <c r="AK1047" s="40" t="s">
        <v>168</v>
      </c>
      <c r="AL1047" s="42" t="s">
        <v>50</v>
      </c>
      <c r="AM1047" s="40" t="s">
        <v>51</v>
      </c>
      <c r="AN1047" s="40"/>
    </row>
    <row r="1048" customFormat="false" ht="30" hidden="false" customHeight="true" outlineLevel="0" collapsed="false">
      <c r="A1048" s="38" t="s">
        <v>1038</v>
      </c>
      <c r="B1048" s="38" t="n">
        <v>105</v>
      </c>
      <c r="C1048" s="32" t="n">
        <f aca="false">B1048+IF(H1048="IV",-0.2,IF(H1048="IP",-0.1,IF(H1048="IM",0.1,IF(H1048="SC",0.2,IF(H1048="IC (cerebral)",-0.3,0)))))</f>
        <v>104.8</v>
      </c>
      <c r="D1048" s="33" t="n">
        <f aca="false">VALUE(MID(AJ1048,1,FIND(" ",AJ1048)))</f>
        <v>5</v>
      </c>
      <c r="E1048" s="34" t="n">
        <f aca="false">IF(G1048="LD50 (median)",1,IF(G1048="LDLo (lowest)",0,IF(G1048="LD",-1,"")))</f>
        <v>1</v>
      </c>
      <c r="F1048" s="34" t="n">
        <f aca="false">IF(O1048="🐀 Rat",1,IF(O1048="🐭 Mouse",2,IF(O1048="🐕 Dog",3,IF(O1048="🐵 Monkey",5,IF(O1048="🐈 Cat",4,IF(O1048="🐇 Rabbit",6,IF(O1048="🕊 Pigeon",7,IF(O1048="🐹 Guinea Pig",8,IF(O1048="🐔 Chicken",9,IF(O1048="🐸 Frog",10,IF(O1048="🍼 Mammal",10,0)))))))))))</f>
        <v>6</v>
      </c>
      <c r="G1048" s="39" t="s">
        <v>47</v>
      </c>
      <c r="H1048" s="39" t="s">
        <v>15</v>
      </c>
      <c r="I1048" s="14" t="str">
        <f aca="false">IF(H1048="IC",-0.3,"")</f>
        <v/>
      </c>
      <c r="J1048" s="14" t="n">
        <f aca="false">IF(H1048="IV",-0.2,"")</f>
        <v>-0.2</v>
      </c>
      <c r="K1048" s="14" t="str">
        <f aca="false">IF(H1048="IP",-0.1,"")</f>
        <v/>
      </c>
      <c r="L1048" s="14" t="str">
        <f aca="false">IF(H1048="IM",0.1,"")</f>
        <v/>
      </c>
      <c r="M1048" s="14" t="str">
        <f aca="false">IF(H1048="SC",0.2,"")</f>
        <v/>
      </c>
      <c r="N1048" s="15" t="str">
        <f aca="false">IF(H1048="???",0.2,"")</f>
        <v/>
      </c>
      <c r="O1048" s="40" t="s">
        <v>24</v>
      </c>
      <c r="P1048" s="17" t="str">
        <f aca="false">IF(SUM(Q1048:AI1048)&gt;0,"",IF(SUM(Q1048:AI1048)=0,IF(O1048&gt;0,1,"")))</f>
        <v/>
      </c>
      <c r="Q1048" s="16" t="str">
        <f aca="false">IF(O1048="🐭 Mouse",2,"")</f>
        <v/>
      </c>
      <c r="R1048" s="16" t="str">
        <f aca="false">IF(O1048="🕊 Pigeon",7,"")</f>
        <v/>
      </c>
      <c r="S1048" s="16" t="n">
        <f aca="false">IF(O1048="🐇 Rabbit",6,"")</f>
        <v>6</v>
      </c>
      <c r="T1048" s="16" t="str">
        <f aca="false">IF(O1048="🍼 Mammal",16,"")</f>
        <v/>
      </c>
      <c r="U1048" s="16" t="str">
        <f aca="false">IF(O1048="🐀 Rat",1,"")</f>
        <v/>
      </c>
      <c r="V1048" s="16" t="str">
        <f aca="false">IF(O1048="🐕 Dog",3,"")</f>
        <v/>
      </c>
      <c r="W1048" s="16" t="str">
        <f aca="false">IF(O1048="🐹 Guinea Pig",8,"")</f>
        <v/>
      </c>
      <c r="X1048" s="16" t="str">
        <f aca="false">IF(O1048="🐔 Chicken",9,"")</f>
        <v/>
      </c>
      <c r="Y1048" s="16" t="str">
        <f aca="false">IF(O1048="🐵 Monkey",5,"")</f>
        <v/>
      </c>
      <c r="Z1048" s="16" t="str">
        <f aca="false">IF(O1048="🐸 Frog",10,"")</f>
        <v/>
      </c>
      <c r="AA1048" s="16" t="str">
        <f aca="false">IF(O1048="🐈 Cat",4,"")</f>
        <v/>
      </c>
      <c r="AB1048" s="16" t="str">
        <f aca="false">IF(O1048="Gecko",15,"")</f>
        <v/>
      </c>
      <c r="AC1048" s="16" t="str">
        <f aca="false">IF(O1048="Skink",14,"")</f>
        <v/>
      </c>
      <c r="AD1048" s="16" t="str">
        <f aca="false">IF(O1048="🐄 Cattle",17,"")</f>
        <v/>
      </c>
      <c r="AE1048" s="16" t="str">
        <f aca="false">IF(O1048="🐷 Pig",19,"")</f>
        <v/>
      </c>
      <c r="AF1048" s="16" t="str">
        <f aca="false">IF(O1048="Squirrel",11,"")</f>
        <v/>
      </c>
      <c r="AG1048" s="16" t="str">
        <f aca="false">IF(O1048="🐝 Honey Bee",20,"")</f>
        <v/>
      </c>
      <c r="AH1048" s="16" t="str">
        <f aca="false">IF(O1048="🦆 Duck",12,"")</f>
        <v/>
      </c>
      <c r="AI1048" s="16" t="str">
        <f aca="false">IF(O1048="🐦 Bird",13,"")</f>
        <v/>
      </c>
      <c r="AJ1048" s="41" t="s">
        <v>726</v>
      </c>
      <c r="AK1048" s="40" t="s">
        <v>69</v>
      </c>
      <c r="AL1048" s="42" t="s">
        <v>50</v>
      </c>
      <c r="AM1048" s="40" t="s">
        <v>51</v>
      </c>
      <c r="AN1048" s="40"/>
    </row>
    <row r="1049" customFormat="false" ht="45" hidden="false" customHeight="true" outlineLevel="0" collapsed="false">
      <c r="A1049" s="38" t="s">
        <v>1038</v>
      </c>
      <c r="B1049" s="38" t="n">
        <v>105</v>
      </c>
      <c r="C1049" s="32" t="n">
        <f aca="false">B1049+IF(H1049="IV",-0.2,IF(H1049="IP",-0.1,IF(H1049="IM",0.1,IF(H1049="SC",0.2,IF(H1049="IC (cerebral)",-0.3,0)))))</f>
        <v>104.9</v>
      </c>
      <c r="D1049" s="33" t="n">
        <f aca="false">VALUE(MID(AJ1049,1,FIND(" ",AJ1049)))</f>
        <v>5.11</v>
      </c>
      <c r="E1049" s="34" t="n">
        <f aca="false">IF(G1049="LD50 (median)",1,IF(G1049="LDLo (lowest)",0,IF(G1049="LD",-1,"")))</f>
        <v>1</v>
      </c>
      <c r="F1049" s="34" t="n">
        <f aca="false">IF(O1049="🐀 Rat",1,IF(O1049="🐭 Mouse",2,IF(O1049="🐕 Dog",3,IF(O1049="🐵 Monkey",5,IF(O1049="🐈 Cat",4,IF(O1049="🐇 Rabbit",6,IF(O1049="🕊 Pigeon",7,IF(O1049="🐹 Guinea Pig",8,IF(O1049="🐔 Chicken",9,IF(O1049="🐸 Frog",10,IF(O1049="🍼 Mammal",10,0)))))))))))</f>
        <v>10</v>
      </c>
      <c r="G1049" s="39" t="s">
        <v>47</v>
      </c>
      <c r="H1049" s="39" t="s">
        <v>16</v>
      </c>
      <c r="I1049" s="14" t="str">
        <f aca="false">IF(H1049="IC",-0.3,"")</f>
        <v/>
      </c>
      <c r="J1049" s="14" t="str">
        <f aca="false">IF(H1049="IV",-0.2,"")</f>
        <v/>
      </c>
      <c r="K1049" s="14" t="n">
        <f aca="false">IF(H1049="IP",-0.1,"")</f>
        <v>-0.1</v>
      </c>
      <c r="L1049" s="14" t="str">
        <f aca="false">IF(H1049="IM",0.1,"")</f>
        <v/>
      </c>
      <c r="M1049" s="14" t="str">
        <f aca="false">IF(H1049="SC",0.2,"")</f>
        <v/>
      </c>
      <c r="N1049" s="15" t="str">
        <f aca="false">IF(H1049="???",0.2,"")</f>
        <v/>
      </c>
      <c r="O1049" s="40" t="s">
        <v>25</v>
      </c>
      <c r="P1049" s="17" t="str">
        <f aca="false">IF(SUM(Q1049:AI1049)&gt;0,"",IF(SUM(Q1049:AI1049)=0,IF(O1049&gt;0,1,"")))</f>
        <v/>
      </c>
      <c r="Q1049" s="16" t="str">
        <f aca="false">IF(O1049="🐭 Mouse",2,"")</f>
        <v/>
      </c>
      <c r="R1049" s="16" t="str">
        <f aca="false">IF(O1049="🕊 Pigeon",7,"")</f>
        <v/>
      </c>
      <c r="S1049" s="16" t="str">
        <f aca="false">IF(O1049="🐇 Rabbit",6,"")</f>
        <v/>
      </c>
      <c r="T1049" s="16" t="n">
        <f aca="false">IF(O1049="🍼 Mammal",16,"")</f>
        <v>16</v>
      </c>
      <c r="U1049" s="16" t="str">
        <f aca="false">IF(O1049="🐀 Rat",1,"")</f>
        <v/>
      </c>
      <c r="V1049" s="16" t="str">
        <f aca="false">IF(O1049="🐕 Dog",3,"")</f>
        <v/>
      </c>
      <c r="W1049" s="16" t="str">
        <f aca="false">IF(O1049="🐹 Guinea Pig",8,"")</f>
        <v/>
      </c>
      <c r="X1049" s="16" t="str">
        <f aca="false">IF(O1049="🐔 Chicken",9,"")</f>
        <v/>
      </c>
      <c r="Y1049" s="16" t="str">
        <f aca="false">IF(O1049="🐵 Monkey",5,"")</f>
        <v/>
      </c>
      <c r="Z1049" s="16" t="str">
        <f aca="false">IF(O1049="🐸 Frog",10,"")</f>
        <v/>
      </c>
      <c r="AA1049" s="16" t="str">
        <f aca="false">IF(O1049="🐈 Cat",4,"")</f>
        <v/>
      </c>
      <c r="AB1049" s="16" t="str">
        <f aca="false">IF(O1049="Gecko",15,"")</f>
        <v/>
      </c>
      <c r="AC1049" s="16" t="str">
        <f aca="false">IF(O1049="Skink",14,"")</f>
        <v/>
      </c>
      <c r="AD1049" s="16" t="str">
        <f aca="false">IF(O1049="🐄 Cattle",17,"")</f>
        <v/>
      </c>
      <c r="AE1049" s="16" t="str">
        <f aca="false">IF(O1049="🐷 Pig",19,"")</f>
        <v/>
      </c>
      <c r="AF1049" s="16" t="str">
        <f aca="false">IF(O1049="Squirrel",11,"")</f>
        <v/>
      </c>
      <c r="AG1049" s="16" t="str">
        <f aca="false">IF(O1049="🐝 Honey Bee",20,"")</f>
        <v/>
      </c>
      <c r="AH1049" s="16" t="str">
        <f aca="false">IF(O1049="🦆 Duck",12,"")</f>
        <v/>
      </c>
      <c r="AI1049" s="16" t="str">
        <f aca="false">IF(O1049="🐦 Bird",13,"")</f>
        <v/>
      </c>
      <c r="AJ1049" s="41" t="s">
        <v>1047</v>
      </c>
      <c r="AK1049" s="40" t="s">
        <v>1044</v>
      </c>
      <c r="AL1049" s="42" t="s">
        <v>50</v>
      </c>
      <c r="AM1049" s="40" t="s">
        <v>51</v>
      </c>
      <c r="AN1049" s="40"/>
    </row>
    <row r="1050" customFormat="false" ht="30" hidden="false" customHeight="true" outlineLevel="0" collapsed="false">
      <c r="A1050" s="38" t="s">
        <v>1038</v>
      </c>
      <c r="B1050" s="38" t="n">
        <v>105</v>
      </c>
      <c r="C1050" s="32" t="n">
        <f aca="false">B1050+IF(H1050="IV",-0.2,IF(H1050="IP",-0.1,IF(H1050="IM",0.1,IF(H1050="SC",0.2,IF(H1050="IC (cerebral)",-0.3,0)))))</f>
        <v>104.9</v>
      </c>
      <c r="D1050" s="33" t="n">
        <f aca="false">VALUE(MID(AJ1050,1,FIND(" ",AJ1050)))</f>
        <v>6.2</v>
      </c>
      <c r="E1050" s="34" t="n">
        <f aca="false">IF(G1050="LD50 (median)",1,IF(G1050="LDLo (lowest)",0,IF(G1050="LD",-1,"")))</f>
        <v>1</v>
      </c>
      <c r="F1050" s="34" t="n">
        <f aca="false">IF(O1050="🐀 Rat",1,IF(O1050="🐭 Mouse",2,IF(O1050="🐕 Dog",3,IF(O1050="🐵 Monkey",5,IF(O1050="🐈 Cat",4,IF(O1050="🐇 Rabbit",6,IF(O1050="🕊 Pigeon",7,IF(O1050="🐹 Guinea Pig",8,IF(O1050="🐔 Chicken",9,IF(O1050="🐸 Frog",10,IF(O1050="🍼 Mammal",10,0)))))))))))</f>
        <v>2</v>
      </c>
      <c r="G1050" s="39" t="s">
        <v>47</v>
      </c>
      <c r="H1050" s="39" t="s">
        <v>16</v>
      </c>
      <c r="I1050" s="14" t="str">
        <f aca="false">IF(H1050="IC",-0.3,"")</f>
        <v/>
      </c>
      <c r="J1050" s="14" t="str">
        <f aca="false">IF(H1050="IV",-0.2,"")</f>
        <v/>
      </c>
      <c r="K1050" s="14" t="n">
        <f aca="false">IF(H1050="IP",-0.1,"")</f>
        <v>-0.1</v>
      </c>
      <c r="L1050" s="14" t="str">
        <f aca="false">IF(H1050="IM",0.1,"")</f>
        <v/>
      </c>
      <c r="M1050" s="14" t="str">
        <f aca="false">IF(H1050="SC",0.2,"")</f>
        <v/>
      </c>
      <c r="N1050" s="15" t="str">
        <f aca="false">IF(H1050="???",0.2,"")</f>
        <v/>
      </c>
      <c r="O1050" s="40" t="s">
        <v>22</v>
      </c>
      <c r="P1050" s="17" t="str">
        <f aca="false">IF(SUM(Q1050:AI1050)&gt;0,"",IF(SUM(Q1050:AI1050)=0,IF(O1050&gt;0,1,"")))</f>
        <v/>
      </c>
      <c r="Q1050" s="16" t="n">
        <f aca="false">IF(O1050="🐭 Mouse",2,"")</f>
        <v>2</v>
      </c>
      <c r="R1050" s="16" t="str">
        <f aca="false">IF(O1050="🕊 Pigeon",7,"")</f>
        <v/>
      </c>
      <c r="S1050" s="16" t="str">
        <f aca="false">IF(O1050="🐇 Rabbit",6,"")</f>
        <v/>
      </c>
      <c r="T1050" s="16" t="str">
        <f aca="false">IF(O1050="🍼 Mammal",16,"")</f>
        <v/>
      </c>
      <c r="U1050" s="16" t="str">
        <f aca="false">IF(O1050="🐀 Rat",1,"")</f>
        <v/>
      </c>
      <c r="V1050" s="16" t="str">
        <f aca="false">IF(O1050="🐕 Dog",3,"")</f>
        <v/>
      </c>
      <c r="W1050" s="16" t="str">
        <f aca="false">IF(O1050="🐹 Guinea Pig",8,"")</f>
        <v/>
      </c>
      <c r="X1050" s="16" t="str">
        <f aca="false">IF(O1050="🐔 Chicken",9,"")</f>
        <v/>
      </c>
      <c r="Y1050" s="16" t="str">
        <f aca="false">IF(O1050="🐵 Monkey",5,"")</f>
        <v/>
      </c>
      <c r="Z1050" s="16" t="str">
        <f aca="false">IF(O1050="🐸 Frog",10,"")</f>
        <v/>
      </c>
      <c r="AA1050" s="16" t="str">
        <f aca="false">IF(O1050="🐈 Cat",4,"")</f>
        <v/>
      </c>
      <c r="AB1050" s="16" t="str">
        <f aca="false">IF(O1050="Gecko",15,"")</f>
        <v/>
      </c>
      <c r="AC1050" s="16" t="str">
        <f aca="false">IF(O1050="Skink",14,"")</f>
        <v/>
      </c>
      <c r="AD1050" s="16" t="str">
        <f aca="false">IF(O1050="🐄 Cattle",17,"")</f>
        <v/>
      </c>
      <c r="AE1050" s="16" t="str">
        <f aca="false">IF(O1050="🐷 Pig",19,"")</f>
        <v/>
      </c>
      <c r="AF1050" s="16" t="str">
        <f aca="false">IF(O1050="Squirrel",11,"")</f>
        <v/>
      </c>
      <c r="AG1050" s="16" t="str">
        <f aca="false">IF(O1050="🐝 Honey Bee",20,"")</f>
        <v/>
      </c>
      <c r="AH1050" s="16" t="str">
        <f aca="false">IF(O1050="🦆 Duck",12,"")</f>
        <v/>
      </c>
      <c r="AI1050" s="16" t="str">
        <f aca="false">IF(O1050="🐦 Bird",13,"")</f>
        <v/>
      </c>
      <c r="AJ1050" s="41" t="s">
        <v>841</v>
      </c>
      <c r="AK1050" s="40" t="s">
        <v>951</v>
      </c>
      <c r="AL1050" s="42" t="s">
        <v>50</v>
      </c>
      <c r="AM1050" s="40" t="s">
        <v>51</v>
      </c>
      <c r="AN1050" s="40"/>
    </row>
    <row r="1051" customFormat="false" ht="30" hidden="false" customHeight="true" outlineLevel="0" collapsed="false">
      <c r="A1051" s="38" t="s">
        <v>1040</v>
      </c>
      <c r="B1051" s="38" t="n">
        <v>105</v>
      </c>
      <c r="C1051" s="32" t="n">
        <f aca="false">B1051+IF(H1051="IV",-0.2,IF(H1051="IP",-0.1,IF(H1051="IM",0.1,IF(H1051="SC",0.2,IF(H1051="IC (cerebral)",-0.3,0)))))</f>
        <v>104.9</v>
      </c>
      <c r="D1051" s="33" t="n">
        <f aca="false">VALUE(MID(AJ1051,1,FIND(" ",AJ1051)))</f>
        <v>6.85</v>
      </c>
      <c r="E1051" s="34" t="n">
        <f aca="false">IF(G1051="LD50 (median)",1,IF(G1051="LDLo (lowest)",0,IF(G1051="LD",-1,"")))</f>
        <v>1</v>
      </c>
      <c r="F1051" s="34" t="n">
        <f aca="false">IF(O1051="🐀 Rat",1,IF(O1051="🐭 Mouse",2,IF(O1051="🐕 Dog",3,IF(O1051="🐵 Monkey",5,IF(O1051="🐈 Cat",4,IF(O1051="🐇 Rabbit",6,IF(O1051="🕊 Pigeon",7,IF(O1051="🐹 Guinea Pig",8,IF(O1051="🐔 Chicken",9,IF(O1051="🐸 Frog",10,IF(O1051="🍼 Mammal",10,0)))))))))))</f>
        <v>2</v>
      </c>
      <c r="G1051" s="39" t="s">
        <v>47</v>
      </c>
      <c r="H1051" s="39" t="s">
        <v>16</v>
      </c>
      <c r="I1051" s="14" t="str">
        <f aca="false">IF(H1051="IC",-0.3,"")</f>
        <v/>
      </c>
      <c r="J1051" s="14" t="str">
        <f aca="false">IF(H1051="IV",-0.2,"")</f>
        <v/>
      </c>
      <c r="K1051" s="14" t="n">
        <f aca="false">IF(H1051="IP",-0.1,"")</f>
        <v>-0.1</v>
      </c>
      <c r="L1051" s="14" t="str">
        <f aca="false">IF(H1051="IM",0.1,"")</f>
        <v/>
      </c>
      <c r="M1051" s="14" t="str">
        <f aca="false">IF(H1051="SC",0.2,"")</f>
        <v/>
      </c>
      <c r="N1051" s="15" t="str">
        <f aca="false">IF(H1051="???",0.2,"")</f>
        <v/>
      </c>
      <c r="O1051" s="40" t="s">
        <v>22</v>
      </c>
      <c r="P1051" s="17" t="str">
        <f aca="false">IF(SUM(Q1051:AI1051)&gt;0,"",IF(SUM(Q1051:AI1051)=0,IF(O1051&gt;0,1,"")))</f>
        <v/>
      </c>
      <c r="Q1051" s="16" t="n">
        <f aca="false">IF(O1051="🐭 Mouse",2,"")</f>
        <v>2</v>
      </c>
      <c r="R1051" s="16" t="str">
        <f aca="false">IF(O1051="🕊 Pigeon",7,"")</f>
        <v/>
      </c>
      <c r="S1051" s="16" t="str">
        <f aca="false">IF(O1051="🐇 Rabbit",6,"")</f>
        <v/>
      </c>
      <c r="T1051" s="16" t="str">
        <f aca="false">IF(O1051="🍼 Mammal",16,"")</f>
        <v/>
      </c>
      <c r="U1051" s="16" t="str">
        <f aca="false">IF(O1051="🐀 Rat",1,"")</f>
        <v/>
      </c>
      <c r="V1051" s="16" t="str">
        <f aca="false">IF(O1051="🐕 Dog",3,"")</f>
        <v/>
      </c>
      <c r="W1051" s="16" t="str">
        <f aca="false">IF(O1051="🐹 Guinea Pig",8,"")</f>
        <v/>
      </c>
      <c r="X1051" s="16" t="str">
        <f aca="false">IF(O1051="🐔 Chicken",9,"")</f>
        <v/>
      </c>
      <c r="Y1051" s="16" t="str">
        <f aca="false">IF(O1051="🐵 Monkey",5,"")</f>
        <v/>
      </c>
      <c r="Z1051" s="16" t="str">
        <f aca="false">IF(O1051="🐸 Frog",10,"")</f>
        <v/>
      </c>
      <c r="AA1051" s="16" t="str">
        <f aca="false">IF(O1051="🐈 Cat",4,"")</f>
        <v/>
      </c>
      <c r="AB1051" s="16" t="str">
        <f aca="false">IF(O1051="Gecko",15,"")</f>
        <v/>
      </c>
      <c r="AC1051" s="16" t="str">
        <f aca="false">IF(O1051="Skink",14,"")</f>
        <v/>
      </c>
      <c r="AD1051" s="16" t="str">
        <f aca="false">IF(O1051="🐄 Cattle",17,"")</f>
        <v/>
      </c>
      <c r="AE1051" s="16" t="str">
        <f aca="false">IF(O1051="🐷 Pig",19,"")</f>
        <v/>
      </c>
      <c r="AF1051" s="16" t="str">
        <f aca="false">IF(O1051="Squirrel",11,"")</f>
        <v/>
      </c>
      <c r="AG1051" s="16" t="str">
        <f aca="false">IF(O1051="🐝 Honey Bee",20,"")</f>
        <v/>
      </c>
      <c r="AH1051" s="16" t="str">
        <f aca="false">IF(O1051="🦆 Duck",12,"")</f>
        <v/>
      </c>
      <c r="AI1051" s="16" t="str">
        <f aca="false">IF(O1051="🐦 Bird",13,"")</f>
        <v/>
      </c>
      <c r="AJ1051" s="41" t="s">
        <v>1048</v>
      </c>
      <c r="AK1051" s="40" t="s">
        <v>253</v>
      </c>
      <c r="AL1051" s="42" t="s">
        <v>50</v>
      </c>
      <c r="AM1051" s="40" t="s">
        <v>51</v>
      </c>
      <c r="AN1051" s="40"/>
    </row>
    <row r="1052" customFormat="false" ht="30" hidden="false" customHeight="true" outlineLevel="0" collapsed="false">
      <c r="A1052" s="38" t="s">
        <v>1038</v>
      </c>
      <c r="B1052" s="38" t="n">
        <v>105</v>
      </c>
      <c r="C1052" s="32" t="n">
        <f aca="false">B1052+IF(H1052="IV",-0.2,IF(H1052="IP",-0.1,IF(H1052="IM",0.1,IF(H1052="SC",0.2,IF(H1052="IC (cerebral)",-0.3,0)))))</f>
        <v>104.9</v>
      </c>
      <c r="D1052" s="33" t="n">
        <f aca="false">VALUE(MID(AJ1052,1,FIND(" ",AJ1052)))</f>
        <v>7.5</v>
      </c>
      <c r="E1052" s="34" t="n">
        <f aca="false">IF(G1052="LD50 (median)",1,IF(G1052="LDLo (lowest)",0,IF(G1052="LD",-1,"")))</f>
        <v>0</v>
      </c>
      <c r="F1052" s="34" t="n">
        <f aca="false">IF(O1052="🐀 Rat",1,IF(O1052="🐭 Mouse",2,IF(O1052="🐕 Dog",3,IF(O1052="🐵 Monkey",5,IF(O1052="🐈 Cat",4,IF(O1052="🐇 Rabbit",6,IF(O1052="🕊 Pigeon",7,IF(O1052="🐹 Guinea Pig",8,IF(O1052="🐔 Chicken",9,IF(O1052="🐸 Frog",10,IF(O1052="🍼 Mammal",10,0)))))))))))</f>
        <v>2</v>
      </c>
      <c r="G1052" s="39" t="s">
        <v>53</v>
      </c>
      <c r="H1052" s="39" t="s">
        <v>16</v>
      </c>
      <c r="I1052" s="14" t="str">
        <f aca="false">IF(H1052="IC",-0.3,"")</f>
        <v/>
      </c>
      <c r="J1052" s="14" t="str">
        <f aca="false">IF(H1052="IV",-0.2,"")</f>
        <v/>
      </c>
      <c r="K1052" s="14" t="n">
        <f aca="false">IF(H1052="IP",-0.1,"")</f>
        <v>-0.1</v>
      </c>
      <c r="L1052" s="14" t="str">
        <f aca="false">IF(H1052="IM",0.1,"")</f>
        <v/>
      </c>
      <c r="M1052" s="14" t="str">
        <f aca="false">IF(H1052="SC",0.2,"")</f>
        <v/>
      </c>
      <c r="N1052" s="15" t="str">
        <f aca="false">IF(H1052="???",0.2,"")</f>
        <v/>
      </c>
      <c r="O1052" s="40" t="s">
        <v>22</v>
      </c>
      <c r="P1052" s="17" t="str">
        <f aca="false">IF(SUM(Q1052:AI1052)&gt;0,"",IF(SUM(Q1052:AI1052)=0,IF(O1052&gt;0,1,"")))</f>
        <v/>
      </c>
      <c r="Q1052" s="16" t="n">
        <f aca="false">IF(O1052="🐭 Mouse",2,"")</f>
        <v>2</v>
      </c>
      <c r="R1052" s="16" t="str">
        <f aca="false">IF(O1052="🕊 Pigeon",7,"")</f>
        <v/>
      </c>
      <c r="S1052" s="16" t="str">
        <f aca="false">IF(O1052="🐇 Rabbit",6,"")</f>
        <v/>
      </c>
      <c r="T1052" s="16" t="str">
        <f aca="false">IF(O1052="🍼 Mammal",16,"")</f>
        <v/>
      </c>
      <c r="U1052" s="16" t="str">
        <f aca="false">IF(O1052="🐀 Rat",1,"")</f>
        <v/>
      </c>
      <c r="V1052" s="16" t="str">
        <f aca="false">IF(O1052="🐕 Dog",3,"")</f>
        <v/>
      </c>
      <c r="W1052" s="16" t="str">
        <f aca="false">IF(O1052="🐹 Guinea Pig",8,"")</f>
        <v/>
      </c>
      <c r="X1052" s="16" t="str">
        <f aca="false">IF(O1052="🐔 Chicken",9,"")</f>
        <v/>
      </c>
      <c r="Y1052" s="16" t="str">
        <f aca="false">IF(O1052="🐵 Monkey",5,"")</f>
        <v/>
      </c>
      <c r="Z1052" s="16" t="str">
        <f aca="false">IF(O1052="🐸 Frog",10,"")</f>
        <v/>
      </c>
      <c r="AA1052" s="16" t="str">
        <f aca="false">IF(O1052="🐈 Cat",4,"")</f>
        <v/>
      </c>
      <c r="AB1052" s="16" t="str">
        <f aca="false">IF(O1052="Gecko",15,"")</f>
        <v/>
      </c>
      <c r="AC1052" s="16" t="str">
        <f aca="false">IF(O1052="Skink",14,"")</f>
        <v/>
      </c>
      <c r="AD1052" s="16" t="str">
        <f aca="false">IF(O1052="🐄 Cattle",17,"")</f>
        <v/>
      </c>
      <c r="AE1052" s="16" t="str">
        <f aca="false">IF(O1052="🐷 Pig",19,"")</f>
        <v/>
      </c>
      <c r="AF1052" s="16" t="str">
        <f aca="false">IF(O1052="Squirrel",11,"")</f>
        <v/>
      </c>
      <c r="AG1052" s="16" t="str">
        <f aca="false">IF(O1052="🐝 Honey Bee",20,"")</f>
        <v/>
      </c>
      <c r="AH1052" s="16" t="str">
        <f aca="false">IF(O1052="🦆 Duck",12,"")</f>
        <v/>
      </c>
      <c r="AI1052" s="16" t="str">
        <f aca="false">IF(O1052="🐦 Bird",13,"")</f>
        <v/>
      </c>
      <c r="AJ1052" s="41" t="s">
        <v>1049</v>
      </c>
      <c r="AK1052" s="40" t="s">
        <v>1050</v>
      </c>
      <c r="AL1052" s="42" t="s">
        <v>50</v>
      </c>
      <c r="AM1052" s="40" t="s">
        <v>51</v>
      </c>
      <c r="AN1052" s="40"/>
    </row>
    <row r="1053" customFormat="false" ht="30" hidden="false" customHeight="true" outlineLevel="0" collapsed="false">
      <c r="A1053" s="38" t="s">
        <v>1040</v>
      </c>
      <c r="B1053" s="38" t="n">
        <v>105</v>
      </c>
      <c r="C1053" s="32" t="n">
        <f aca="false">B1053+IF(H1053="IV",-0.2,IF(H1053="IP",-0.1,IF(H1053="IM",0.1,IF(H1053="SC",0.2,IF(H1053="IC (cerebral)",-0.3,0)))))</f>
        <v>105.2</v>
      </c>
      <c r="D1053" s="33" t="n">
        <f aca="false">VALUE(MID(AJ1053,1,FIND(" ",AJ1053)))</f>
        <v>11</v>
      </c>
      <c r="E1053" s="34" t="n">
        <f aca="false">IF(G1053="LD50 (median)",1,IF(G1053="LDLo (lowest)",0,IF(G1053="LD",-1,"")))</f>
        <v>1</v>
      </c>
      <c r="F1053" s="34" t="n">
        <f aca="false">IF(O1053="🐀 Rat",1,IF(O1053="🐭 Mouse",2,IF(O1053="🐕 Dog",3,IF(O1053="🐵 Monkey",5,IF(O1053="🐈 Cat",4,IF(O1053="🐇 Rabbit",6,IF(O1053="🕊 Pigeon",7,IF(O1053="🐹 Guinea Pig",8,IF(O1053="🐔 Chicken",9,IF(O1053="🐸 Frog",10,IF(O1053="🍼 Mammal",10,0)))))))))))</f>
        <v>2</v>
      </c>
      <c r="G1053" s="39" t="s">
        <v>47</v>
      </c>
      <c r="H1053" s="39" t="s">
        <v>18</v>
      </c>
      <c r="I1053" s="14" t="str">
        <f aca="false">IF(H1053="IC",-0.3,"")</f>
        <v/>
      </c>
      <c r="J1053" s="14" t="str">
        <f aca="false">IF(H1053="IV",-0.2,"")</f>
        <v/>
      </c>
      <c r="K1053" s="14" t="str">
        <f aca="false">IF(H1053="IP",-0.1,"")</f>
        <v/>
      </c>
      <c r="L1053" s="14" t="str">
        <f aca="false">IF(H1053="IM",0.1,"")</f>
        <v/>
      </c>
      <c r="M1053" s="14" t="n">
        <f aca="false">IF(H1053="SC",0.2,"")</f>
        <v>0.2</v>
      </c>
      <c r="N1053" s="15" t="str">
        <f aca="false">IF(H1053="???",0.2,"")</f>
        <v/>
      </c>
      <c r="O1053" s="40" t="s">
        <v>22</v>
      </c>
      <c r="P1053" s="17" t="str">
        <f aca="false">IF(SUM(Q1053:AI1053)&gt;0,"",IF(SUM(Q1053:AI1053)=0,IF(O1053&gt;0,1,"")))</f>
        <v/>
      </c>
      <c r="Q1053" s="16" t="n">
        <f aca="false">IF(O1053="🐭 Mouse",2,"")</f>
        <v>2</v>
      </c>
      <c r="R1053" s="16" t="str">
        <f aca="false">IF(O1053="🕊 Pigeon",7,"")</f>
        <v/>
      </c>
      <c r="S1053" s="16" t="str">
        <f aca="false">IF(O1053="🐇 Rabbit",6,"")</f>
        <v/>
      </c>
      <c r="T1053" s="16" t="str">
        <f aca="false">IF(O1053="🍼 Mammal",16,"")</f>
        <v/>
      </c>
      <c r="U1053" s="16" t="str">
        <f aca="false">IF(O1053="🐀 Rat",1,"")</f>
        <v/>
      </c>
      <c r="V1053" s="16" t="str">
        <f aca="false">IF(O1053="🐕 Dog",3,"")</f>
        <v/>
      </c>
      <c r="W1053" s="16" t="str">
        <f aca="false">IF(O1053="🐹 Guinea Pig",8,"")</f>
        <v/>
      </c>
      <c r="X1053" s="16" t="str">
        <f aca="false">IF(O1053="🐔 Chicken",9,"")</f>
        <v/>
      </c>
      <c r="Y1053" s="16" t="str">
        <f aca="false">IF(O1053="🐵 Monkey",5,"")</f>
        <v/>
      </c>
      <c r="Z1053" s="16" t="str">
        <f aca="false">IF(O1053="🐸 Frog",10,"")</f>
        <v/>
      </c>
      <c r="AA1053" s="16" t="str">
        <f aca="false">IF(O1053="🐈 Cat",4,"")</f>
        <v/>
      </c>
      <c r="AB1053" s="16" t="str">
        <f aca="false">IF(O1053="Gecko",15,"")</f>
        <v/>
      </c>
      <c r="AC1053" s="16" t="str">
        <f aca="false">IF(O1053="Skink",14,"")</f>
        <v/>
      </c>
      <c r="AD1053" s="16" t="str">
        <f aca="false">IF(O1053="🐄 Cattle",17,"")</f>
        <v/>
      </c>
      <c r="AE1053" s="16" t="str">
        <f aca="false">IF(O1053="🐷 Pig",19,"")</f>
        <v/>
      </c>
      <c r="AF1053" s="16" t="str">
        <f aca="false">IF(O1053="Squirrel",11,"")</f>
        <v/>
      </c>
      <c r="AG1053" s="16" t="str">
        <f aca="false">IF(O1053="🐝 Honey Bee",20,"")</f>
        <v/>
      </c>
      <c r="AH1053" s="16" t="str">
        <f aca="false">IF(O1053="🦆 Duck",12,"")</f>
        <v/>
      </c>
      <c r="AI1053" s="16" t="str">
        <f aca="false">IF(O1053="🐦 Bird",13,"")</f>
        <v/>
      </c>
      <c r="AJ1053" s="41" t="s">
        <v>1051</v>
      </c>
      <c r="AK1053" s="40" t="s">
        <v>1052</v>
      </c>
      <c r="AL1053" s="42" t="s">
        <v>50</v>
      </c>
      <c r="AM1053" s="40" t="s">
        <v>51</v>
      </c>
      <c r="AN1053" s="40"/>
    </row>
    <row r="1054" customFormat="false" ht="30" hidden="false" customHeight="true" outlineLevel="0" collapsed="false">
      <c r="A1054" s="38" t="s">
        <v>1038</v>
      </c>
      <c r="B1054" s="38" t="n">
        <v>105</v>
      </c>
      <c r="C1054" s="32" t="n">
        <f aca="false">B1054+IF(H1054="IV",-0.2,IF(H1054="IP",-0.1,IF(H1054="IM",0.1,IF(H1054="SC",0.2,IF(H1054="IC (cerebral)",-0.3,0)))))</f>
        <v>105.2</v>
      </c>
      <c r="D1054" s="33" t="n">
        <f aca="false">VALUE(MID(AJ1054,1,FIND(" ",AJ1054)))</f>
        <v>15</v>
      </c>
      <c r="E1054" s="34" t="n">
        <f aca="false">IF(G1054="LD50 (median)",1,IF(G1054="LDLo (lowest)",0,IF(G1054="LD",-1,"")))</f>
        <v>1</v>
      </c>
      <c r="F1054" s="34" t="n">
        <f aca="false">IF(O1054="🐀 Rat",1,IF(O1054="🐭 Mouse",2,IF(O1054="🐕 Dog",3,IF(O1054="🐵 Monkey",5,IF(O1054="🐈 Cat",4,IF(O1054="🐇 Rabbit",6,IF(O1054="🕊 Pigeon",7,IF(O1054="🐹 Guinea Pig",8,IF(O1054="🐔 Chicken",9,IF(O1054="🐸 Frog",10,IF(O1054="🍼 Mammal",10,0)))))))))))</f>
        <v>2</v>
      </c>
      <c r="G1054" s="39" t="s">
        <v>47</v>
      </c>
      <c r="H1054" s="39" t="s">
        <v>18</v>
      </c>
      <c r="I1054" s="14" t="str">
        <f aca="false">IF(H1054="IC",-0.3,"")</f>
        <v/>
      </c>
      <c r="J1054" s="14" t="str">
        <f aca="false">IF(H1054="IV",-0.2,"")</f>
        <v/>
      </c>
      <c r="K1054" s="14" t="str">
        <f aca="false">IF(H1054="IP",-0.1,"")</f>
        <v/>
      </c>
      <c r="L1054" s="14" t="str">
        <f aca="false">IF(H1054="IM",0.1,"")</f>
        <v/>
      </c>
      <c r="M1054" s="14" t="n">
        <f aca="false">IF(H1054="SC",0.2,"")</f>
        <v>0.2</v>
      </c>
      <c r="N1054" s="15" t="str">
        <f aca="false">IF(H1054="???",0.2,"")</f>
        <v/>
      </c>
      <c r="O1054" s="40" t="s">
        <v>22</v>
      </c>
      <c r="P1054" s="17" t="str">
        <f aca="false">IF(SUM(Q1054:AI1054)&gt;0,"",IF(SUM(Q1054:AI1054)=0,IF(O1054&gt;0,1,"")))</f>
        <v/>
      </c>
      <c r="Q1054" s="16" t="n">
        <f aca="false">IF(O1054="🐭 Mouse",2,"")</f>
        <v>2</v>
      </c>
      <c r="R1054" s="16" t="str">
        <f aca="false">IF(O1054="🕊 Pigeon",7,"")</f>
        <v/>
      </c>
      <c r="S1054" s="16" t="str">
        <f aca="false">IF(O1054="🐇 Rabbit",6,"")</f>
        <v/>
      </c>
      <c r="T1054" s="16" t="str">
        <f aca="false">IF(O1054="🍼 Mammal",16,"")</f>
        <v/>
      </c>
      <c r="U1054" s="16" t="str">
        <f aca="false">IF(O1054="🐀 Rat",1,"")</f>
        <v/>
      </c>
      <c r="V1054" s="16" t="str">
        <f aca="false">IF(O1054="🐕 Dog",3,"")</f>
        <v/>
      </c>
      <c r="W1054" s="16" t="str">
        <f aca="false">IF(O1054="🐹 Guinea Pig",8,"")</f>
        <v/>
      </c>
      <c r="X1054" s="16" t="str">
        <f aca="false">IF(O1054="🐔 Chicken",9,"")</f>
        <v/>
      </c>
      <c r="Y1054" s="16" t="str">
        <f aca="false">IF(O1054="🐵 Monkey",5,"")</f>
        <v/>
      </c>
      <c r="Z1054" s="16" t="str">
        <f aca="false">IF(O1054="🐸 Frog",10,"")</f>
        <v/>
      </c>
      <c r="AA1054" s="16" t="str">
        <f aca="false">IF(O1054="🐈 Cat",4,"")</f>
        <v/>
      </c>
      <c r="AB1054" s="16" t="str">
        <f aca="false">IF(O1054="Gecko",15,"")</f>
        <v/>
      </c>
      <c r="AC1054" s="16" t="str">
        <f aca="false">IF(O1054="Skink",14,"")</f>
        <v/>
      </c>
      <c r="AD1054" s="16" t="str">
        <f aca="false">IF(O1054="🐄 Cattle",17,"")</f>
        <v/>
      </c>
      <c r="AE1054" s="16" t="str">
        <f aca="false">IF(O1054="🐷 Pig",19,"")</f>
        <v/>
      </c>
      <c r="AF1054" s="16" t="str">
        <f aca="false">IF(O1054="Squirrel",11,"")</f>
        <v/>
      </c>
      <c r="AG1054" s="16" t="str">
        <f aca="false">IF(O1054="🐝 Honey Bee",20,"")</f>
        <v/>
      </c>
      <c r="AH1054" s="16" t="str">
        <f aca="false">IF(O1054="🦆 Duck",12,"")</f>
        <v/>
      </c>
      <c r="AI1054" s="16" t="str">
        <f aca="false">IF(O1054="🐦 Bird",13,"")</f>
        <v/>
      </c>
      <c r="AJ1054" s="41" t="s">
        <v>270</v>
      </c>
      <c r="AK1054" s="40" t="s">
        <v>113</v>
      </c>
      <c r="AL1054" s="42" t="s">
        <v>50</v>
      </c>
      <c r="AM1054" s="40" t="s">
        <v>51</v>
      </c>
      <c r="AN1054" s="40"/>
    </row>
    <row r="1055" customFormat="false" ht="30" hidden="false" customHeight="true" outlineLevel="0" collapsed="false">
      <c r="A1055" s="38" t="s">
        <v>1040</v>
      </c>
      <c r="B1055" s="38" t="n">
        <v>105</v>
      </c>
      <c r="C1055" s="32" t="n">
        <f aca="false">B1055+IF(H1055="IV",-0.2,IF(H1055="IP",-0.1,IF(H1055="IM",0.1,IF(H1055="SC",0.2,IF(H1055="IC (cerebral)",-0.3,0)))))</f>
        <v>105.2</v>
      </c>
      <c r="D1055" s="33" t="n">
        <f aca="false">VALUE(MID(AJ1055,1,FIND(" ",AJ1055)))</f>
        <v>28.85</v>
      </c>
      <c r="E1055" s="34" t="n">
        <f aca="false">IF(G1055="LD50 (median)",1,IF(G1055="LDLo (lowest)",0,IF(G1055="LD",-1,"")))</f>
        <v>1</v>
      </c>
      <c r="F1055" s="34" t="n">
        <f aca="false">IF(O1055="🐀 Rat",1,IF(O1055="🐭 Mouse",2,IF(O1055="🐕 Dog",3,IF(O1055="🐵 Monkey",5,IF(O1055="🐈 Cat",4,IF(O1055="🐇 Rabbit",6,IF(O1055="🕊 Pigeon",7,IF(O1055="🐹 Guinea Pig",8,IF(O1055="🐔 Chicken",9,IF(O1055="🐸 Frog",10,IF(O1055="🍼 Mammal",10,0)))))))))))</f>
        <v>2</v>
      </c>
      <c r="G1055" s="39" t="s">
        <v>47</v>
      </c>
      <c r="H1055" s="39" t="s">
        <v>18</v>
      </c>
      <c r="I1055" s="14" t="str">
        <f aca="false">IF(H1055="IC",-0.3,"")</f>
        <v/>
      </c>
      <c r="J1055" s="14" t="str">
        <f aca="false">IF(H1055="IV",-0.2,"")</f>
        <v/>
      </c>
      <c r="K1055" s="14" t="str">
        <f aca="false">IF(H1055="IP",-0.1,"")</f>
        <v/>
      </c>
      <c r="L1055" s="14" t="str">
        <f aca="false">IF(H1055="IM",0.1,"")</f>
        <v/>
      </c>
      <c r="M1055" s="14" t="n">
        <f aca="false">IF(H1055="SC",0.2,"")</f>
        <v>0.2</v>
      </c>
      <c r="N1055" s="15" t="str">
        <f aca="false">IF(H1055="???",0.2,"")</f>
        <v/>
      </c>
      <c r="O1055" s="40" t="s">
        <v>22</v>
      </c>
      <c r="P1055" s="17" t="str">
        <f aca="false">IF(SUM(Q1055:AI1055)&gt;0,"",IF(SUM(Q1055:AI1055)=0,IF(O1055&gt;0,1,"")))</f>
        <v/>
      </c>
      <c r="Q1055" s="16" t="n">
        <f aca="false">IF(O1055="🐭 Mouse",2,"")</f>
        <v>2</v>
      </c>
      <c r="R1055" s="16" t="str">
        <f aca="false">IF(O1055="🕊 Pigeon",7,"")</f>
        <v/>
      </c>
      <c r="S1055" s="16" t="str">
        <f aca="false">IF(O1055="🐇 Rabbit",6,"")</f>
        <v/>
      </c>
      <c r="T1055" s="16" t="str">
        <f aca="false">IF(O1055="🍼 Mammal",16,"")</f>
        <v/>
      </c>
      <c r="U1055" s="16" t="str">
        <f aca="false">IF(O1055="🐀 Rat",1,"")</f>
        <v/>
      </c>
      <c r="V1055" s="16" t="str">
        <f aca="false">IF(O1055="🐕 Dog",3,"")</f>
        <v/>
      </c>
      <c r="W1055" s="16" t="str">
        <f aca="false">IF(O1055="🐹 Guinea Pig",8,"")</f>
        <v/>
      </c>
      <c r="X1055" s="16" t="str">
        <f aca="false">IF(O1055="🐔 Chicken",9,"")</f>
        <v/>
      </c>
      <c r="Y1055" s="16" t="str">
        <f aca="false">IF(O1055="🐵 Monkey",5,"")</f>
        <v/>
      </c>
      <c r="Z1055" s="16" t="str">
        <f aca="false">IF(O1055="🐸 Frog",10,"")</f>
        <v/>
      </c>
      <c r="AA1055" s="16" t="str">
        <f aca="false">IF(O1055="🐈 Cat",4,"")</f>
        <v/>
      </c>
      <c r="AB1055" s="16" t="str">
        <f aca="false">IF(O1055="Gecko",15,"")</f>
        <v/>
      </c>
      <c r="AC1055" s="16" t="str">
        <f aca="false">IF(O1055="Skink",14,"")</f>
        <v/>
      </c>
      <c r="AD1055" s="16" t="str">
        <f aca="false">IF(O1055="🐄 Cattle",17,"")</f>
        <v/>
      </c>
      <c r="AE1055" s="16" t="str">
        <f aca="false">IF(O1055="🐷 Pig",19,"")</f>
        <v/>
      </c>
      <c r="AF1055" s="16" t="str">
        <f aca="false">IF(O1055="Squirrel",11,"")</f>
        <v/>
      </c>
      <c r="AG1055" s="16" t="str">
        <f aca="false">IF(O1055="🐝 Honey Bee",20,"")</f>
        <v/>
      </c>
      <c r="AH1055" s="16" t="str">
        <f aca="false">IF(O1055="🦆 Duck",12,"")</f>
        <v/>
      </c>
      <c r="AI1055" s="16" t="str">
        <f aca="false">IF(O1055="🐦 Bird",13,"")</f>
        <v/>
      </c>
      <c r="AJ1055" s="41" t="s">
        <v>1053</v>
      </c>
      <c r="AK1055" s="40" t="s">
        <v>253</v>
      </c>
      <c r="AL1055" s="42" t="s">
        <v>50</v>
      </c>
      <c r="AM1055" s="40" t="s">
        <v>51</v>
      </c>
      <c r="AN1055" s="40"/>
    </row>
    <row r="1056" customFormat="false" ht="30" hidden="false" customHeight="true" outlineLevel="0" collapsed="false">
      <c r="A1056" s="38" t="s">
        <v>1038</v>
      </c>
      <c r="B1056" s="38" t="n">
        <v>105</v>
      </c>
      <c r="C1056" s="32" t="n">
        <f aca="false">B1056+IF(H1056="IV",-0.2,IF(H1056="IP",-0.1,IF(H1056="IM",0.1,IF(H1056="SC",0.2,IF(H1056="IC (cerebral)",-0.3,0)))))</f>
        <v>104.9</v>
      </c>
      <c r="D1056" s="33" t="n">
        <f aca="false">VALUE(MID(AJ1056,1,FIND(" ",AJ1056)))</f>
        <v>40</v>
      </c>
      <c r="E1056" s="34" t="n">
        <f aca="false">IF(G1056="LD50 (median)",1,IF(G1056="LDLo (lowest)",0,IF(G1056="LD",-1,"")))</f>
        <v>1</v>
      </c>
      <c r="F1056" s="34" t="n">
        <f aca="false">IF(O1056="🐀 Rat",1,IF(O1056="🐭 Mouse",2,IF(O1056="🐕 Dog",3,IF(O1056="🐵 Monkey",5,IF(O1056="🐈 Cat",4,IF(O1056="🐇 Rabbit",6,IF(O1056="🕊 Pigeon",7,IF(O1056="🐹 Guinea Pig",8,IF(O1056="🐔 Chicken",9,IF(O1056="🐸 Frog",10,IF(O1056="🍼 Mammal",10,0)))))))))))</f>
        <v>10</v>
      </c>
      <c r="G1056" s="39" t="s">
        <v>47</v>
      </c>
      <c r="H1056" s="39" t="s">
        <v>16</v>
      </c>
      <c r="I1056" s="14" t="str">
        <f aca="false">IF(H1056="IC",-0.3,"")</f>
        <v/>
      </c>
      <c r="J1056" s="14" t="str">
        <f aca="false">IF(H1056="IV",-0.2,"")</f>
        <v/>
      </c>
      <c r="K1056" s="14" t="n">
        <f aca="false">IF(H1056="IP",-0.1,"")</f>
        <v>-0.1</v>
      </c>
      <c r="L1056" s="14" t="str">
        <f aca="false">IF(H1056="IM",0.1,"")</f>
        <v/>
      </c>
      <c r="M1056" s="14" t="str">
        <f aca="false">IF(H1056="SC",0.2,"")</f>
        <v/>
      </c>
      <c r="N1056" s="15" t="str">
        <f aca="false">IF(H1056="???",0.2,"")</f>
        <v/>
      </c>
      <c r="O1056" s="40" t="s">
        <v>31</v>
      </c>
      <c r="P1056" s="17" t="str">
        <f aca="false">IF(SUM(Q1056:AI1056)&gt;0,"",IF(SUM(Q1056:AI1056)=0,IF(O1056&gt;0,1,"")))</f>
        <v/>
      </c>
      <c r="Q1056" s="16" t="str">
        <f aca="false">IF(O1056="🐭 Mouse",2,"")</f>
        <v/>
      </c>
      <c r="R1056" s="16" t="str">
        <f aca="false">IF(O1056="🕊 Pigeon",7,"")</f>
        <v/>
      </c>
      <c r="S1056" s="16" t="str">
        <f aca="false">IF(O1056="🐇 Rabbit",6,"")</f>
        <v/>
      </c>
      <c r="T1056" s="16" t="str">
        <f aca="false">IF(O1056="🍼 Mammal",16,"")</f>
        <v/>
      </c>
      <c r="U1056" s="16" t="str">
        <f aca="false">IF(O1056="🐀 Rat",1,"")</f>
        <v/>
      </c>
      <c r="V1056" s="16" t="str">
        <f aca="false">IF(O1056="🐕 Dog",3,"")</f>
        <v/>
      </c>
      <c r="W1056" s="16" t="str">
        <f aca="false">IF(O1056="🐹 Guinea Pig",8,"")</f>
        <v/>
      </c>
      <c r="X1056" s="16" t="str">
        <f aca="false">IF(O1056="🐔 Chicken",9,"")</f>
        <v/>
      </c>
      <c r="Y1056" s="16" t="str">
        <f aca="false">IF(O1056="🐵 Monkey",5,"")</f>
        <v/>
      </c>
      <c r="Z1056" s="16" t="n">
        <f aca="false">IF(O1056="🐸 Frog",10,"")</f>
        <v>10</v>
      </c>
      <c r="AA1056" s="16" t="str">
        <f aca="false">IF(O1056="🐈 Cat",4,"")</f>
        <v/>
      </c>
      <c r="AB1056" s="16" t="str">
        <f aca="false">IF(O1056="Gecko",15,"")</f>
        <v/>
      </c>
      <c r="AC1056" s="16" t="str">
        <f aca="false">IF(O1056="Skink",14,"")</f>
        <v/>
      </c>
      <c r="AD1056" s="16" t="str">
        <f aca="false">IF(O1056="🐄 Cattle",17,"")</f>
        <v/>
      </c>
      <c r="AE1056" s="16" t="str">
        <f aca="false">IF(O1056="🐷 Pig",19,"")</f>
        <v/>
      </c>
      <c r="AF1056" s="16" t="str">
        <f aca="false">IF(O1056="Squirrel",11,"")</f>
        <v/>
      </c>
      <c r="AG1056" s="16" t="str">
        <f aca="false">IF(O1056="🐝 Honey Bee",20,"")</f>
        <v/>
      </c>
      <c r="AH1056" s="16" t="str">
        <f aca="false">IF(O1056="🦆 Duck",12,"")</f>
        <v/>
      </c>
      <c r="AI1056" s="16" t="str">
        <f aca="false">IF(O1056="🐦 Bird",13,"")</f>
        <v/>
      </c>
      <c r="AJ1056" s="41" t="s">
        <v>1054</v>
      </c>
      <c r="AK1056" s="40" t="s">
        <v>951</v>
      </c>
      <c r="AL1056" s="42" t="s">
        <v>50</v>
      </c>
      <c r="AM1056" s="40" t="s">
        <v>51</v>
      </c>
      <c r="AN1056" s="40"/>
    </row>
    <row r="1057" customFormat="false" ht="15.75" hidden="false" customHeight="false" outlineLevel="0" collapsed="false">
      <c r="C1057" s="32"/>
      <c r="D1057" s="33"/>
      <c r="E1057" s="34"/>
      <c r="F1057" s="34"/>
      <c r="G1057" s="0"/>
      <c r="H1057" s="0"/>
      <c r="I1057" s="14" t="str">
        <f aca="false">IF(H1057="IC",-0.3,"")</f>
        <v/>
      </c>
      <c r="J1057" s="14" t="str">
        <f aca="false">IF(H1057="IV",-0.2,"")</f>
        <v/>
      </c>
      <c r="K1057" s="14" t="str">
        <f aca="false">IF(H1057="IP",-0.1,"")</f>
        <v/>
      </c>
      <c r="L1057" s="14" t="str">
        <f aca="false">IF(H1057="IM",0.1,"")</f>
        <v/>
      </c>
      <c r="M1057" s="14" t="str">
        <f aca="false">IF(H1057="SC",0.2,"")</f>
        <v/>
      </c>
      <c r="N1057" s="15" t="str">
        <f aca="false">IF(H1057="???",0.2,"")</f>
        <v/>
      </c>
      <c r="O1057" s="0"/>
      <c r="P1057" s="17" t="str">
        <f aca="false">IF(SUM(Q1057:AI1057)&gt;0,"",IF(SUM(Q1057:AI1057)=0,IF(O1057&gt;0,1,"")))</f>
        <v/>
      </c>
      <c r="Q1057" s="16" t="str">
        <f aca="false">IF(O1057="🐭 Mouse",2,"")</f>
        <v/>
      </c>
      <c r="R1057" s="16" t="str">
        <f aca="false">IF(O1057="🕊 Pigeon",7,"")</f>
        <v/>
      </c>
      <c r="S1057" s="16" t="str">
        <f aca="false">IF(O1057="🐇 Rabbit",6,"")</f>
        <v/>
      </c>
      <c r="T1057" s="16" t="str">
        <f aca="false">IF(O1057="🍼 Mammal",16,"")</f>
        <v/>
      </c>
      <c r="U1057" s="16" t="str">
        <f aca="false">IF(O1057="🐀 Rat",1,"")</f>
        <v/>
      </c>
      <c r="V1057" s="16" t="str">
        <f aca="false">IF(O1057="🐕 Dog",3,"")</f>
        <v/>
      </c>
      <c r="W1057" s="16" t="str">
        <f aca="false">IF(O1057="🐹 Guinea Pig",8,"")</f>
        <v/>
      </c>
      <c r="X1057" s="16" t="str">
        <f aca="false">IF(O1057="🐔 Chicken",9,"")</f>
        <v/>
      </c>
      <c r="Y1057" s="16" t="str">
        <f aca="false">IF(O1057="🐵 Monkey",5,"")</f>
        <v/>
      </c>
      <c r="Z1057" s="16" t="str">
        <f aca="false">IF(O1057="🐸 Frog",10,"")</f>
        <v/>
      </c>
      <c r="AA1057" s="16" t="str">
        <f aca="false">IF(O1057="🐈 Cat",4,"")</f>
        <v/>
      </c>
      <c r="AB1057" s="16" t="str">
        <f aca="false">IF(O1057="Gecko",15,"")</f>
        <v/>
      </c>
      <c r="AC1057" s="16" t="str">
        <f aca="false">IF(O1057="Skink",14,"")</f>
        <v/>
      </c>
      <c r="AD1057" s="16" t="str">
        <f aca="false">IF(O1057="🐄 Cattle",17,"")</f>
        <v/>
      </c>
      <c r="AE1057" s="16" t="str">
        <f aca="false">IF(O1057="🐷 Pig",19,"")</f>
        <v/>
      </c>
      <c r="AF1057" s="16" t="str">
        <f aca="false">IF(O1057="Squirrel",11,"")</f>
        <v/>
      </c>
      <c r="AG1057" s="16" t="str">
        <f aca="false">IF(O1057="🐝 Honey Bee",20,"")</f>
        <v/>
      </c>
      <c r="AH1057" s="16" t="str">
        <f aca="false">IF(O1057="🦆 Duck",12,"")</f>
        <v/>
      </c>
      <c r="AI1057" s="16" t="str">
        <f aca="false">IF(O1057="🐦 Bird",13,"")</f>
        <v/>
      </c>
      <c r="AJ1057" s="0"/>
      <c r="AK1057" s="0"/>
      <c r="AL1057" s="0"/>
      <c r="AM1057" s="0"/>
      <c r="AN1057" s="0"/>
    </row>
    <row r="1058" customFormat="false" ht="30" hidden="false" customHeight="true" outlineLevel="0" collapsed="false">
      <c r="A1058" s="38" t="s">
        <v>1055</v>
      </c>
      <c r="B1058" s="38" t="n">
        <v>106</v>
      </c>
      <c r="C1058" s="32" t="n">
        <f aca="false">B1058+IF(H1058="IV",-0.2,IF(H1058="IP",-0.1,IF(H1058="IM",0.1,IF(H1058="SC",0.2,IF(H1058="IC (cerebral)",-0.3,0)))))</f>
        <v>105.8</v>
      </c>
      <c r="D1058" s="33" t="n">
        <f aca="false">VALUE(MID(AJ1058,1,FIND(" ",AJ1058)))</f>
        <v>2.4</v>
      </c>
      <c r="E1058" s="34" t="n">
        <f aca="false">IF(G1058="LD50 (median)",1,IF(G1058="LDLo (lowest)",0,IF(G1058="LD",-1,"")))</f>
        <v>1</v>
      </c>
      <c r="F1058" s="34" t="n">
        <f aca="false">IF(O1058="🐀 Rat",1,IF(O1058="🐭 Mouse",2,IF(O1058="🐕 Dog",3,IF(O1058="🐵 Monkey",5,IF(O1058="🐈 Cat",4,IF(O1058="🐇 Rabbit",6,IF(O1058="🕊 Pigeon",7,IF(O1058="🐹 Guinea Pig",8,IF(O1058="🐔 Chicken",9,IF(O1058="🐸 Frog",10,IF(O1058="🍼 Mammal",10,0)))))))))))</f>
        <v>2</v>
      </c>
      <c r="G1058" s="39" t="s">
        <v>47</v>
      </c>
      <c r="H1058" s="39" t="s">
        <v>15</v>
      </c>
      <c r="I1058" s="14" t="str">
        <f aca="false">IF(H1058="IC",-0.3,"")</f>
        <v/>
      </c>
      <c r="J1058" s="14" t="n">
        <f aca="false">IF(H1058="IV",-0.2,"")</f>
        <v>-0.2</v>
      </c>
      <c r="K1058" s="14" t="str">
        <f aca="false">IF(H1058="IP",-0.1,"")</f>
        <v/>
      </c>
      <c r="L1058" s="14" t="str">
        <f aca="false">IF(H1058="IM",0.1,"")</f>
        <v/>
      </c>
      <c r="M1058" s="14" t="str">
        <f aca="false">IF(H1058="SC",0.2,"")</f>
        <v/>
      </c>
      <c r="N1058" s="15" t="str">
        <f aca="false">IF(H1058="???",0.2,"")</f>
        <v/>
      </c>
      <c r="O1058" s="40" t="s">
        <v>22</v>
      </c>
      <c r="P1058" s="17" t="str">
        <f aca="false">IF(SUM(Q1058:AI1058)&gt;0,"",IF(SUM(Q1058:AI1058)=0,IF(O1058&gt;0,1,"")))</f>
        <v/>
      </c>
      <c r="Q1058" s="16" t="n">
        <f aca="false">IF(O1058="🐭 Mouse",2,"")</f>
        <v>2</v>
      </c>
      <c r="R1058" s="16" t="str">
        <f aca="false">IF(O1058="🕊 Pigeon",7,"")</f>
        <v/>
      </c>
      <c r="S1058" s="16" t="str">
        <f aca="false">IF(O1058="🐇 Rabbit",6,"")</f>
        <v/>
      </c>
      <c r="T1058" s="16" t="str">
        <f aca="false">IF(O1058="🍼 Mammal",16,"")</f>
        <v/>
      </c>
      <c r="U1058" s="16" t="str">
        <f aca="false">IF(O1058="🐀 Rat",1,"")</f>
        <v/>
      </c>
      <c r="V1058" s="16" t="str">
        <f aca="false">IF(O1058="🐕 Dog",3,"")</f>
        <v/>
      </c>
      <c r="W1058" s="16" t="str">
        <f aca="false">IF(O1058="🐹 Guinea Pig",8,"")</f>
        <v/>
      </c>
      <c r="X1058" s="16" t="str">
        <f aca="false">IF(O1058="🐔 Chicken",9,"")</f>
        <v/>
      </c>
      <c r="Y1058" s="16" t="str">
        <f aca="false">IF(O1058="🐵 Monkey",5,"")</f>
        <v/>
      </c>
      <c r="Z1058" s="16" t="str">
        <f aca="false">IF(O1058="🐸 Frog",10,"")</f>
        <v/>
      </c>
      <c r="AA1058" s="16" t="str">
        <f aca="false">IF(O1058="🐈 Cat",4,"")</f>
        <v/>
      </c>
      <c r="AB1058" s="16" t="str">
        <f aca="false">IF(O1058="Gecko",15,"")</f>
        <v/>
      </c>
      <c r="AC1058" s="16" t="str">
        <f aca="false">IF(O1058="Skink",14,"")</f>
        <v/>
      </c>
      <c r="AD1058" s="16" t="str">
        <f aca="false">IF(O1058="🐄 Cattle",17,"")</f>
        <v/>
      </c>
      <c r="AE1058" s="16" t="str">
        <f aca="false">IF(O1058="🐷 Pig",19,"")</f>
        <v/>
      </c>
      <c r="AF1058" s="16" t="str">
        <f aca="false">IF(O1058="Squirrel",11,"")</f>
        <v/>
      </c>
      <c r="AG1058" s="16" t="str">
        <f aca="false">IF(O1058="🐝 Honey Bee",20,"")</f>
        <v/>
      </c>
      <c r="AH1058" s="16" t="str">
        <f aca="false">IF(O1058="🦆 Duck",12,"")</f>
        <v/>
      </c>
      <c r="AI1058" s="16" t="str">
        <f aca="false">IF(O1058="🐦 Bird",13,"")</f>
        <v/>
      </c>
      <c r="AJ1058" s="41" t="s">
        <v>1056</v>
      </c>
      <c r="AK1058" s="40" t="s">
        <v>305</v>
      </c>
      <c r="AL1058" s="42" t="s">
        <v>50</v>
      </c>
      <c r="AM1058" s="40" t="s">
        <v>51</v>
      </c>
      <c r="AN1058" s="40"/>
    </row>
    <row r="1059" customFormat="false" ht="30" hidden="false" customHeight="true" outlineLevel="0" collapsed="false">
      <c r="A1059" s="38" t="s">
        <v>1055</v>
      </c>
      <c r="B1059" s="38" t="n">
        <v>106</v>
      </c>
      <c r="C1059" s="32" t="n">
        <f aca="false">B1059+IF(H1059="IV",-0.2,IF(H1059="IP",-0.1,IF(H1059="IM",0.1,IF(H1059="SC",0.2,IF(H1059="IC (cerebral)",-0.3,0)))))</f>
        <v>106.2</v>
      </c>
      <c r="D1059" s="33" t="n">
        <f aca="false">VALUE(MID(AJ1059,1,FIND(" ",AJ1059)))</f>
        <v>11.25</v>
      </c>
      <c r="E1059" s="34" t="n">
        <f aca="false">IF(G1059="LD50 (median)",1,IF(G1059="LDLo (lowest)",0,IF(G1059="LD",-1,"")))</f>
        <v>1</v>
      </c>
      <c r="F1059" s="34" t="n">
        <f aca="false">IF(O1059="🐀 Rat",1,IF(O1059="🐭 Mouse",2,IF(O1059="🐕 Dog",3,IF(O1059="🐵 Monkey",5,IF(O1059="🐈 Cat",4,IF(O1059="🐇 Rabbit",6,IF(O1059="🕊 Pigeon",7,IF(O1059="🐹 Guinea Pig",8,IF(O1059="🐔 Chicken",9,IF(O1059="🐸 Frog",10,IF(O1059="🍼 Mammal",10,0)))))))))))</f>
        <v>2</v>
      </c>
      <c r="G1059" s="39" t="s">
        <v>47</v>
      </c>
      <c r="H1059" s="39" t="s">
        <v>18</v>
      </c>
      <c r="I1059" s="14" t="str">
        <f aca="false">IF(H1059="IC",-0.3,"")</f>
        <v/>
      </c>
      <c r="J1059" s="14" t="str">
        <f aca="false">IF(H1059="IV",-0.2,"")</f>
        <v/>
      </c>
      <c r="K1059" s="14" t="str">
        <f aca="false">IF(H1059="IP",-0.1,"")</f>
        <v/>
      </c>
      <c r="L1059" s="14" t="str">
        <f aca="false">IF(H1059="IM",0.1,"")</f>
        <v/>
      </c>
      <c r="M1059" s="14" t="n">
        <f aca="false">IF(H1059="SC",0.2,"")</f>
        <v>0.2</v>
      </c>
      <c r="N1059" s="15" t="str">
        <f aca="false">IF(H1059="???",0.2,"")</f>
        <v/>
      </c>
      <c r="O1059" s="40" t="s">
        <v>22</v>
      </c>
      <c r="P1059" s="17" t="str">
        <f aca="false">IF(SUM(Q1059:AI1059)&gt;0,"",IF(SUM(Q1059:AI1059)=0,IF(O1059&gt;0,1,"")))</f>
        <v/>
      </c>
      <c r="Q1059" s="16" t="n">
        <f aca="false">IF(O1059="🐭 Mouse",2,"")</f>
        <v>2</v>
      </c>
      <c r="R1059" s="16" t="str">
        <f aca="false">IF(O1059="🕊 Pigeon",7,"")</f>
        <v/>
      </c>
      <c r="S1059" s="16" t="str">
        <f aca="false">IF(O1059="🐇 Rabbit",6,"")</f>
        <v/>
      </c>
      <c r="T1059" s="16" t="str">
        <f aca="false">IF(O1059="🍼 Mammal",16,"")</f>
        <v/>
      </c>
      <c r="U1059" s="16" t="str">
        <f aca="false">IF(O1059="🐀 Rat",1,"")</f>
        <v/>
      </c>
      <c r="V1059" s="16" t="str">
        <f aca="false">IF(O1059="🐕 Dog",3,"")</f>
        <v/>
      </c>
      <c r="W1059" s="16" t="str">
        <f aca="false">IF(O1059="🐹 Guinea Pig",8,"")</f>
        <v/>
      </c>
      <c r="X1059" s="16" t="str">
        <f aca="false">IF(O1059="🐔 Chicken",9,"")</f>
        <v/>
      </c>
      <c r="Y1059" s="16" t="str">
        <f aca="false">IF(O1059="🐵 Monkey",5,"")</f>
        <v/>
      </c>
      <c r="Z1059" s="16" t="str">
        <f aca="false">IF(O1059="🐸 Frog",10,"")</f>
        <v/>
      </c>
      <c r="AA1059" s="16" t="str">
        <f aca="false">IF(O1059="🐈 Cat",4,"")</f>
        <v/>
      </c>
      <c r="AB1059" s="16" t="str">
        <f aca="false">IF(O1059="Gecko",15,"")</f>
        <v/>
      </c>
      <c r="AC1059" s="16" t="str">
        <f aca="false">IF(O1059="Skink",14,"")</f>
        <v/>
      </c>
      <c r="AD1059" s="16" t="str">
        <f aca="false">IF(O1059="🐄 Cattle",17,"")</f>
        <v/>
      </c>
      <c r="AE1059" s="16" t="str">
        <f aca="false">IF(O1059="🐷 Pig",19,"")</f>
        <v/>
      </c>
      <c r="AF1059" s="16" t="str">
        <f aca="false">IF(O1059="Squirrel",11,"")</f>
        <v/>
      </c>
      <c r="AG1059" s="16" t="str">
        <f aca="false">IF(O1059="🐝 Honey Bee",20,"")</f>
        <v/>
      </c>
      <c r="AH1059" s="16" t="str">
        <f aca="false">IF(O1059="🦆 Duck",12,"")</f>
        <v/>
      </c>
      <c r="AI1059" s="16" t="str">
        <f aca="false">IF(O1059="🐦 Bird",13,"")</f>
        <v/>
      </c>
      <c r="AJ1059" s="41" t="s">
        <v>1057</v>
      </c>
      <c r="AK1059" s="40" t="s">
        <v>305</v>
      </c>
      <c r="AL1059" s="42" t="s">
        <v>50</v>
      </c>
      <c r="AM1059" s="40" t="s">
        <v>51</v>
      </c>
      <c r="AN1059" s="40"/>
    </row>
    <row r="1060" customFormat="false" ht="15.75" hidden="false" customHeight="false" outlineLevel="0" collapsed="false">
      <c r="C1060" s="32"/>
      <c r="D1060" s="33"/>
      <c r="E1060" s="34"/>
      <c r="F1060" s="34"/>
      <c r="G1060" s="0"/>
      <c r="H1060" s="0"/>
      <c r="I1060" s="14" t="str">
        <f aca="false">IF(H1060="IC",-0.3,"")</f>
        <v/>
      </c>
      <c r="J1060" s="14" t="str">
        <f aca="false">IF(H1060="IV",-0.2,"")</f>
        <v/>
      </c>
      <c r="K1060" s="14" t="str">
        <f aca="false">IF(H1060="IP",-0.1,"")</f>
        <v/>
      </c>
      <c r="L1060" s="14" t="str">
        <f aca="false">IF(H1060="IM",0.1,"")</f>
        <v/>
      </c>
      <c r="M1060" s="14" t="str">
        <f aca="false">IF(H1060="SC",0.2,"")</f>
        <v/>
      </c>
      <c r="N1060" s="15" t="str">
        <f aca="false">IF(H1060="???",0.2,"")</f>
        <v/>
      </c>
      <c r="O1060" s="0"/>
      <c r="P1060" s="17" t="str">
        <f aca="false">IF(SUM(Q1060:AI1060)&gt;0,"",IF(SUM(Q1060:AI1060)=0,IF(O1060&gt;0,1,"")))</f>
        <v/>
      </c>
      <c r="Q1060" s="16" t="str">
        <f aca="false">IF(O1060="🐭 Mouse",2,"")</f>
        <v/>
      </c>
      <c r="R1060" s="16" t="str">
        <f aca="false">IF(O1060="🕊 Pigeon",7,"")</f>
        <v/>
      </c>
      <c r="S1060" s="16" t="str">
        <f aca="false">IF(O1060="🐇 Rabbit",6,"")</f>
        <v/>
      </c>
      <c r="T1060" s="16" t="str">
        <f aca="false">IF(O1060="🍼 Mammal",16,"")</f>
        <v/>
      </c>
      <c r="U1060" s="16" t="str">
        <f aca="false">IF(O1060="🐀 Rat",1,"")</f>
        <v/>
      </c>
      <c r="V1060" s="16" t="str">
        <f aca="false">IF(O1060="🐕 Dog",3,"")</f>
        <v/>
      </c>
      <c r="W1060" s="16" t="str">
        <f aca="false">IF(O1060="🐹 Guinea Pig",8,"")</f>
        <v/>
      </c>
      <c r="X1060" s="16" t="str">
        <f aca="false">IF(O1060="🐔 Chicken",9,"")</f>
        <v/>
      </c>
      <c r="Y1060" s="16" t="str">
        <f aca="false">IF(O1060="🐵 Monkey",5,"")</f>
        <v/>
      </c>
      <c r="Z1060" s="16" t="str">
        <f aca="false">IF(O1060="🐸 Frog",10,"")</f>
        <v/>
      </c>
      <c r="AA1060" s="16" t="str">
        <f aca="false">IF(O1060="🐈 Cat",4,"")</f>
        <v/>
      </c>
      <c r="AB1060" s="16" t="str">
        <f aca="false">IF(O1060="Gecko",15,"")</f>
        <v/>
      </c>
      <c r="AC1060" s="16" t="str">
        <f aca="false">IF(O1060="Skink",14,"")</f>
        <v/>
      </c>
      <c r="AD1060" s="16" t="str">
        <f aca="false">IF(O1060="🐄 Cattle",17,"")</f>
        <v/>
      </c>
      <c r="AE1060" s="16" t="str">
        <f aca="false">IF(O1060="🐷 Pig",19,"")</f>
        <v/>
      </c>
      <c r="AF1060" s="16" t="str">
        <f aca="false">IF(O1060="Squirrel",11,"")</f>
        <v/>
      </c>
      <c r="AG1060" s="16" t="str">
        <f aca="false">IF(O1060="🐝 Honey Bee",20,"")</f>
        <v/>
      </c>
      <c r="AH1060" s="16" t="str">
        <f aca="false">IF(O1060="🦆 Duck",12,"")</f>
        <v/>
      </c>
      <c r="AI1060" s="16" t="str">
        <f aca="false">IF(O1060="🐦 Bird",13,"")</f>
        <v/>
      </c>
      <c r="AJ1060" s="0"/>
      <c r="AK1060" s="0"/>
      <c r="AL1060" s="0"/>
      <c r="AM1060" s="0"/>
      <c r="AN1060" s="0"/>
    </row>
    <row r="1061" customFormat="false" ht="30" hidden="false" customHeight="true" outlineLevel="0" collapsed="false">
      <c r="A1061" s="38" t="s">
        <v>1058</v>
      </c>
      <c r="B1061" s="38" t="n">
        <v>107</v>
      </c>
      <c r="C1061" s="32" t="n">
        <f aca="false">B1061+IF(H1061="IV",-0.2,IF(H1061="IP",-0.1,IF(H1061="IM",0.1,IF(H1061="SC",0.2,IF(H1061="IC (cerebral)",-0.3,0)))))</f>
        <v>107</v>
      </c>
      <c r="D1061" s="33" t="n">
        <f aca="false">VALUE(MID(AJ1061,1,FIND(" ",AJ1061)))</f>
        <v>0.26</v>
      </c>
      <c r="E1061" s="34" t="n">
        <f aca="false">IF(G1061="LD50 (median)",1,IF(G1061="LDLo (lowest)",0,IF(G1061="LD",-1,"")))</f>
        <v>1</v>
      </c>
      <c r="F1061" s="34" t="n">
        <f aca="false">IF(O1061="🐀 Rat",1,IF(O1061="🐭 Mouse",2,IF(O1061="🐕 Dog",3,IF(O1061="🐵 Monkey",5,IF(O1061="🐈 Cat",4,IF(O1061="🐇 Rabbit",6,IF(O1061="🕊 Pigeon",7,IF(O1061="🐹 Guinea Pig",8,IF(O1061="🐔 Chicken",9,IF(O1061="🐸 Frog",10,IF(O1061="🍼 Mammal",10,0)))))))))))</f>
        <v>2</v>
      </c>
      <c r="G1061" s="39" t="s">
        <v>47</v>
      </c>
      <c r="H1061" s="39" t="s">
        <v>14</v>
      </c>
      <c r="I1061" s="14" t="n">
        <f aca="false">IF(H1061="IC",-0.3,"")</f>
        <v>-0.3</v>
      </c>
      <c r="J1061" s="14" t="str">
        <f aca="false">IF(H1061="IV",-0.2,"")</f>
        <v/>
      </c>
      <c r="K1061" s="14" t="str">
        <f aca="false">IF(H1061="IP",-0.1,"")</f>
        <v/>
      </c>
      <c r="L1061" s="14" t="str">
        <f aca="false">IF(H1061="IM",0.1,"")</f>
        <v/>
      </c>
      <c r="M1061" s="14" t="str">
        <f aca="false">IF(H1061="SC",0.2,"")</f>
        <v/>
      </c>
      <c r="N1061" s="15" t="str">
        <f aca="false">IF(H1061="???",0.2,"")</f>
        <v/>
      </c>
      <c r="O1061" s="40" t="s">
        <v>22</v>
      </c>
      <c r="P1061" s="17" t="str">
        <f aca="false">IF(SUM(Q1061:AI1061)&gt;0,"",IF(SUM(Q1061:AI1061)=0,IF(O1061&gt;0,1,"")))</f>
        <v/>
      </c>
      <c r="Q1061" s="16" t="n">
        <f aca="false">IF(O1061="🐭 Mouse",2,"")</f>
        <v>2</v>
      </c>
      <c r="R1061" s="16" t="str">
        <f aca="false">IF(O1061="🕊 Pigeon",7,"")</f>
        <v/>
      </c>
      <c r="S1061" s="16" t="str">
        <f aca="false">IF(O1061="🐇 Rabbit",6,"")</f>
        <v/>
      </c>
      <c r="T1061" s="16" t="str">
        <f aca="false">IF(O1061="🍼 Mammal",16,"")</f>
        <v/>
      </c>
      <c r="U1061" s="16" t="str">
        <f aca="false">IF(O1061="🐀 Rat",1,"")</f>
        <v/>
      </c>
      <c r="V1061" s="16" t="str">
        <f aca="false">IF(O1061="🐕 Dog",3,"")</f>
        <v/>
      </c>
      <c r="W1061" s="16" t="str">
        <f aca="false">IF(O1061="🐹 Guinea Pig",8,"")</f>
        <v/>
      </c>
      <c r="X1061" s="16" t="str">
        <f aca="false">IF(O1061="🐔 Chicken",9,"")</f>
        <v/>
      </c>
      <c r="Y1061" s="16" t="str">
        <f aca="false">IF(O1061="🐵 Monkey",5,"")</f>
        <v/>
      </c>
      <c r="Z1061" s="16" t="str">
        <f aca="false">IF(O1061="🐸 Frog",10,"")</f>
        <v/>
      </c>
      <c r="AA1061" s="16" t="str">
        <f aca="false">IF(O1061="🐈 Cat",4,"")</f>
        <v/>
      </c>
      <c r="AB1061" s="16" t="str">
        <f aca="false">IF(O1061="Gecko",15,"")</f>
        <v/>
      </c>
      <c r="AC1061" s="16" t="str">
        <f aca="false">IF(O1061="Skink",14,"")</f>
        <v/>
      </c>
      <c r="AD1061" s="16" t="str">
        <f aca="false">IF(O1061="🐄 Cattle",17,"")</f>
        <v/>
      </c>
      <c r="AE1061" s="16" t="str">
        <f aca="false">IF(O1061="🐷 Pig",19,"")</f>
        <v/>
      </c>
      <c r="AF1061" s="16" t="str">
        <f aca="false">IF(O1061="Squirrel",11,"")</f>
        <v/>
      </c>
      <c r="AG1061" s="16" t="str">
        <f aca="false">IF(O1061="🐝 Honey Bee",20,"")</f>
        <v/>
      </c>
      <c r="AH1061" s="16" t="str">
        <f aca="false">IF(O1061="🦆 Duck",12,"")</f>
        <v/>
      </c>
      <c r="AI1061" s="16" t="str">
        <f aca="false">IF(O1061="🐦 Bird",13,"")</f>
        <v/>
      </c>
      <c r="AJ1061" s="41" t="s">
        <v>196</v>
      </c>
      <c r="AK1061" s="40" t="s">
        <v>78</v>
      </c>
      <c r="AL1061" s="42" t="s">
        <v>50</v>
      </c>
      <c r="AM1061" s="40" t="s">
        <v>51</v>
      </c>
      <c r="AN1061" s="40"/>
    </row>
    <row r="1062" customFormat="false" ht="30" hidden="false" customHeight="true" outlineLevel="0" collapsed="false">
      <c r="A1062" s="38" t="s">
        <v>1058</v>
      </c>
      <c r="B1062" s="38" t="n">
        <v>107</v>
      </c>
      <c r="C1062" s="32" t="n">
        <f aca="false">B1062+IF(H1062="IV",-0.2,IF(H1062="IP",-0.1,IF(H1062="IM",0.1,IF(H1062="SC",0.2,IF(H1062="IC (cerebral)",-0.3,0)))))</f>
        <v>106.8</v>
      </c>
      <c r="D1062" s="33" t="n">
        <f aca="false">VALUE(MID(AJ1062,1,FIND(" ",AJ1062)))</f>
        <v>2.45</v>
      </c>
      <c r="E1062" s="34" t="n">
        <f aca="false">IF(G1062="LD50 (median)",1,IF(G1062="LDLo (lowest)",0,IF(G1062="LD",-1,"")))</f>
        <v>1</v>
      </c>
      <c r="F1062" s="34" t="n">
        <f aca="false">IF(O1062="🐀 Rat",1,IF(O1062="🐭 Mouse",2,IF(O1062="🐕 Dog",3,IF(O1062="🐵 Monkey",5,IF(O1062="🐈 Cat",4,IF(O1062="🐇 Rabbit",6,IF(O1062="🕊 Pigeon",7,IF(O1062="🐹 Guinea Pig",8,IF(O1062="🐔 Chicken",9,IF(O1062="🐸 Frog",10,IF(O1062="🍼 Mammal",10,0)))))))))))</f>
        <v>2</v>
      </c>
      <c r="G1062" s="39" t="s">
        <v>47</v>
      </c>
      <c r="H1062" s="39" t="s">
        <v>15</v>
      </c>
      <c r="I1062" s="14" t="str">
        <f aca="false">IF(H1062="IC",-0.3,"")</f>
        <v/>
      </c>
      <c r="J1062" s="14" t="n">
        <f aca="false">IF(H1062="IV",-0.2,"")</f>
        <v>-0.2</v>
      </c>
      <c r="K1062" s="14" t="str">
        <f aca="false">IF(H1062="IP",-0.1,"")</f>
        <v/>
      </c>
      <c r="L1062" s="14" t="str">
        <f aca="false">IF(H1062="IM",0.1,"")</f>
        <v/>
      </c>
      <c r="M1062" s="14" t="str">
        <f aca="false">IF(H1062="SC",0.2,"")</f>
        <v/>
      </c>
      <c r="N1062" s="15" t="str">
        <f aca="false">IF(H1062="???",0.2,"")</f>
        <v/>
      </c>
      <c r="O1062" s="40" t="s">
        <v>22</v>
      </c>
      <c r="P1062" s="17" t="str">
        <f aca="false">IF(SUM(Q1062:AI1062)&gt;0,"",IF(SUM(Q1062:AI1062)=0,IF(O1062&gt;0,1,"")))</f>
        <v/>
      </c>
      <c r="Q1062" s="16" t="n">
        <f aca="false">IF(O1062="🐭 Mouse",2,"")</f>
        <v>2</v>
      </c>
      <c r="R1062" s="16" t="str">
        <f aca="false">IF(O1062="🕊 Pigeon",7,"")</f>
        <v/>
      </c>
      <c r="S1062" s="16" t="str">
        <f aca="false">IF(O1062="🐇 Rabbit",6,"")</f>
        <v/>
      </c>
      <c r="T1062" s="16" t="str">
        <f aca="false">IF(O1062="🍼 Mammal",16,"")</f>
        <v/>
      </c>
      <c r="U1062" s="16" t="str">
        <f aca="false">IF(O1062="🐀 Rat",1,"")</f>
        <v/>
      </c>
      <c r="V1062" s="16" t="str">
        <f aca="false">IF(O1062="🐕 Dog",3,"")</f>
        <v/>
      </c>
      <c r="W1062" s="16" t="str">
        <f aca="false">IF(O1062="🐹 Guinea Pig",8,"")</f>
        <v/>
      </c>
      <c r="X1062" s="16" t="str">
        <f aca="false">IF(O1062="🐔 Chicken",9,"")</f>
        <v/>
      </c>
      <c r="Y1062" s="16" t="str">
        <f aca="false">IF(O1062="🐵 Monkey",5,"")</f>
        <v/>
      </c>
      <c r="Z1062" s="16" t="str">
        <f aca="false">IF(O1062="🐸 Frog",10,"")</f>
        <v/>
      </c>
      <c r="AA1062" s="16" t="str">
        <f aca="false">IF(O1062="🐈 Cat",4,"")</f>
        <v/>
      </c>
      <c r="AB1062" s="16" t="str">
        <f aca="false">IF(O1062="Gecko",15,"")</f>
        <v/>
      </c>
      <c r="AC1062" s="16" t="str">
        <f aca="false">IF(O1062="Skink",14,"")</f>
        <v/>
      </c>
      <c r="AD1062" s="16" t="str">
        <f aca="false">IF(O1062="🐄 Cattle",17,"")</f>
        <v/>
      </c>
      <c r="AE1062" s="16" t="str">
        <f aca="false">IF(O1062="🐷 Pig",19,"")</f>
        <v/>
      </c>
      <c r="AF1062" s="16" t="str">
        <f aca="false">IF(O1062="Squirrel",11,"")</f>
        <v/>
      </c>
      <c r="AG1062" s="16" t="str">
        <f aca="false">IF(O1062="🐝 Honey Bee",20,"")</f>
        <v/>
      </c>
      <c r="AH1062" s="16" t="str">
        <f aca="false">IF(O1062="🦆 Duck",12,"")</f>
        <v/>
      </c>
      <c r="AI1062" s="16" t="str">
        <f aca="false">IF(O1062="🐦 Bird",13,"")</f>
        <v/>
      </c>
      <c r="AJ1062" s="41" t="s">
        <v>1059</v>
      </c>
      <c r="AK1062" s="40" t="s">
        <v>78</v>
      </c>
      <c r="AL1062" s="42" t="s">
        <v>50</v>
      </c>
      <c r="AM1062" s="40" t="s">
        <v>51</v>
      </c>
      <c r="AN1062" s="40"/>
    </row>
    <row r="1063" customFormat="false" ht="30" hidden="false" customHeight="true" outlineLevel="0" collapsed="false">
      <c r="A1063" s="38" t="s">
        <v>1058</v>
      </c>
      <c r="B1063" s="38" t="n">
        <v>107</v>
      </c>
      <c r="C1063" s="32" t="n">
        <f aca="false">B1063+IF(H1063="IV",-0.2,IF(H1063="IP",-0.1,IF(H1063="IM",0.1,IF(H1063="SC",0.2,IF(H1063="IC (cerebral)",-0.3,0)))))</f>
        <v>106.9</v>
      </c>
      <c r="D1063" s="33" t="n">
        <f aca="false">VALUE(MID(AJ1063,1,FIND(" ",AJ1063)))</f>
        <v>4.475</v>
      </c>
      <c r="E1063" s="34" t="n">
        <f aca="false">IF(G1063="LD50 (median)",1,IF(G1063="LDLo (lowest)",0,IF(G1063="LD",-1,"")))</f>
        <v>1</v>
      </c>
      <c r="F1063" s="34" t="n">
        <f aca="false">IF(O1063="🐀 Rat",1,IF(O1063="🐭 Mouse",2,IF(O1063="🐕 Dog",3,IF(O1063="🐵 Monkey",5,IF(O1063="🐈 Cat",4,IF(O1063="🐇 Rabbit",6,IF(O1063="🕊 Pigeon",7,IF(O1063="🐹 Guinea Pig",8,IF(O1063="🐔 Chicken",9,IF(O1063="🐸 Frog",10,IF(O1063="🍼 Mammal",10,0)))))))))))</f>
        <v>2</v>
      </c>
      <c r="G1063" s="39" t="s">
        <v>47</v>
      </c>
      <c r="H1063" s="39" t="s">
        <v>16</v>
      </c>
      <c r="I1063" s="14" t="str">
        <f aca="false">IF(H1063="IC",-0.3,"")</f>
        <v/>
      </c>
      <c r="J1063" s="14" t="str">
        <f aca="false">IF(H1063="IV",-0.2,"")</f>
        <v/>
      </c>
      <c r="K1063" s="14" t="n">
        <f aca="false">IF(H1063="IP",-0.1,"")</f>
        <v>-0.1</v>
      </c>
      <c r="L1063" s="14" t="str">
        <f aca="false">IF(H1063="IM",0.1,"")</f>
        <v/>
      </c>
      <c r="M1063" s="14" t="str">
        <f aca="false">IF(H1063="SC",0.2,"")</f>
        <v/>
      </c>
      <c r="N1063" s="15" t="str">
        <f aca="false">IF(H1063="???",0.2,"")</f>
        <v/>
      </c>
      <c r="O1063" s="40" t="s">
        <v>22</v>
      </c>
      <c r="P1063" s="17" t="str">
        <f aca="false">IF(SUM(Q1063:AI1063)&gt;0,"",IF(SUM(Q1063:AI1063)=0,IF(O1063&gt;0,1,"")))</f>
        <v/>
      </c>
      <c r="Q1063" s="16" t="n">
        <f aca="false">IF(O1063="🐭 Mouse",2,"")</f>
        <v>2</v>
      </c>
      <c r="R1063" s="16" t="str">
        <f aca="false">IF(O1063="🕊 Pigeon",7,"")</f>
        <v/>
      </c>
      <c r="S1063" s="16" t="str">
        <f aca="false">IF(O1063="🐇 Rabbit",6,"")</f>
        <v/>
      </c>
      <c r="T1063" s="16" t="str">
        <f aca="false">IF(O1063="🍼 Mammal",16,"")</f>
        <v/>
      </c>
      <c r="U1063" s="16" t="str">
        <f aca="false">IF(O1063="🐀 Rat",1,"")</f>
        <v/>
      </c>
      <c r="V1063" s="16" t="str">
        <f aca="false">IF(O1063="🐕 Dog",3,"")</f>
        <v/>
      </c>
      <c r="W1063" s="16" t="str">
        <f aca="false">IF(O1063="🐹 Guinea Pig",8,"")</f>
        <v/>
      </c>
      <c r="X1063" s="16" t="str">
        <f aca="false">IF(O1063="🐔 Chicken",9,"")</f>
        <v/>
      </c>
      <c r="Y1063" s="16" t="str">
        <f aca="false">IF(O1063="🐵 Monkey",5,"")</f>
        <v/>
      </c>
      <c r="Z1063" s="16" t="str">
        <f aca="false">IF(O1063="🐸 Frog",10,"")</f>
        <v/>
      </c>
      <c r="AA1063" s="16" t="str">
        <f aca="false">IF(O1063="🐈 Cat",4,"")</f>
        <v/>
      </c>
      <c r="AB1063" s="16" t="str">
        <f aca="false">IF(O1063="Gecko",15,"")</f>
        <v/>
      </c>
      <c r="AC1063" s="16" t="str">
        <f aca="false">IF(O1063="Skink",14,"")</f>
        <v/>
      </c>
      <c r="AD1063" s="16" t="str">
        <f aca="false">IF(O1063="🐄 Cattle",17,"")</f>
        <v/>
      </c>
      <c r="AE1063" s="16" t="str">
        <f aca="false">IF(O1063="🐷 Pig",19,"")</f>
        <v/>
      </c>
      <c r="AF1063" s="16" t="str">
        <f aca="false">IF(O1063="Squirrel",11,"")</f>
        <v/>
      </c>
      <c r="AG1063" s="16" t="str">
        <f aca="false">IF(O1063="🐝 Honey Bee",20,"")</f>
        <v/>
      </c>
      <c r="AH1063" s="16" t="str">
        <f aca="false">IF(O1063="🦆 Duck",12,"")</f>
        <v/>
      </c>
      <c r="AI1063" s="16" t="str">
        <f aca="false">IF(O1063="🐦 Bird",13,"")</f>
        <v/>
      </c>
      <c r="AJ1063" s="41" t="s">
        <v>1060</v>
      </c>
      <c r="AK1063" s="40" t="s">
        <v>78</v>
      </c>
      <c r="AL1063" s="42" t="s">
        <v>50</v>
      </c>
      <c r="AM1063" s="40" t="s">
        <v>51</v>
      </c>
      <c r="AN1063" s="40"/>
    </row>
    <row r="1064" customFormat="false" ht="15.75" hidden="false" customHeight="false" outlineLevel="0" collapsed="false">
      <c r="C1064" s="32"/>
      <c r="D1064" s="33"/>
      <c r="E1064" s="34"/>
      <c r="F1064" s="34"/>
      <c r="G1064" s="0"/>
      <c r="H1064" s="0"/>
      <c r="I1064" s="14" t="str">
        <f aca="false">IF(H1064="IC",-0.3,"")</f>
        <v/>
      </c>
      <c r="J1064" s="14" t="str">
        <f aca="false">IF(H1064="IV",-0.2,"")</f>
        <v/>
      </c>
      <c r="K1064" s="14" t="str">
        <f aca="false">IF(H1064="IP",-0.1,"")</f>
        <v/>
      </c>
      <c r="L1064" s="14" t="str">
        <f aca="false">IF(H1064="IM",0.1,"")</f>
        <v/>
      </c>
      <c r="M1064" s="14" t="str">
        <f aca="false">IF(H1064="SC",0.2,"")</f>
        <v/>
      </c>
      <c r="N1064" s="15" t="str">
        <f aca="false">IF(H1064="???",0.2,"")</f>
        <v/>
      </c>
      <c r="O1064" s="0"/>
      <c r="P1064" s="17" t="str">
        <f aca="false">IF(SUM(Q1064:AI1064)&gt;0,"",IF(SUM(Q1064:AI1064)=0,IF(O1064&gt;0,1,"")))</f>
        <v/>
      </c>
      <c r="Q1064" s="16" t="str">
        <f aca="false">IF(O1064="🐭 Mouse",2,"")</f>
        <v/>
      </c>
      <c r="R1064" s="16" t="str">
        <f aca="false">IF(O1064="🕊 Pigeon",7,"")</f>
        <v/>
      </c>
      <c r="S1064" s="16" t="str">
        <f aca="false">IF(O1064="🐇 Rabbit",6,"")</f>
        <v/>
      </c>
      <c r="T1064" s="16" t="str">
        <f aca="false">IF(O1064="🍼 Mammal",16,"")</f>
        <v/>
      </c>
      <c r="U1064" s="16" t="str">
        <f aca="false">IF(O1064="🐀 Rat",1,"")</f>
        <v/>
      </c>
      <c r="V1064" s="16" t="str">
        <f aca="false">IF(O1064="🐕 Dog",3,"")</f>
        <v/>
      </c>
      <c r="W1064" s="16" t="str">
        <f aca="false">IF(O1064="🐹 Guinea Pig",8,"")</f>
        <v/>
      </c>
      <c r="X1064" s="16" t="str">
        <f aca="false">IF(O1064="🐔 Chicken",9,"")</f>
        <v/>
      </c>
      <c r="Y1064" s="16" t="str">
        <f aca="false">IF(O1064="🐵 Monkey",5,"")</f>
        <v/>
      </c>
      <c r="Z1064" s="16" t="str">
        <f aca="false">IF(O1064="🐸 Frog",10,"")</f>
        <v/>
      </c>
      <c r="AA1064" s="16" t="str">
        <f aca="false">IF(O1064="🐈 Cat",4,"")</f>
        <v/>
      </c>
      <c r="AB1064" s="16" t="str">
        <f aca="false">IF(O1064="Gecko",15,"")</f>
        <v/>
      </c>
      <c r="AC1064" s="16" t="str">
        <f aca="false">IF(O1064="Skink",14,"")</f>
        <v/>
      </c>
      <c r="AD1064" s="16" t="str">
        <f aca="false">IF(O1064="🐄 Cattle",17,"")</f>
        <v/>
      </c>
      <c r="AE1064" s="16" t="str">
        <f aca="false">IF(O1064="🐷 Pig",19,"")</f>
        <v/>
      </c>
      <c r="AF1064" s="16" t="str">
        <f aca="false">IF(O1064="Squirrel",11,"")</f>
        <v/>
      </c>
      <c r="AG1064" s="16" t="str">
        <f aca="false">IF(O1064="🐝 Honey Bee",20,"")</f>
        <v/>
      </c>
      <c r="AH1064" s="16" t="str">
        <f aca="false">IF(O1064="🦆 Duck",12,"")</f>
        <v/>
      </c>
      <c r="AI1064" s="16" t="str">
        <f aca="false">IF(O1064="🐦 Bird",13,"")</f>
        <v/>
      </c>
      <c r="AJ1064" s="0"/>
      <c r="AK1064" s="0"/>
      <c r="AL1064" s="0"/>
      <c r="AM1064" s="0"/>
      <c r="AN1064" s="0"/>
    </row>
    <row r="1065" customFormat="false" ht="15" hidden="false" customHeight="true" outlineLevel="0" collapsed="false">
      <c r="A1065" s="38" t="s">
        <v>1061</v>
      </c>
      <c r="B1065" s="38" t="n">
        <v>108</v>
      </c>
      <c r="C1065" s="32" t="n">
        <f aca="false">B1065+IF(H1065="IV",-0.2,IF(H1065="IP",-0.1,IF(H1065="IM",0.1,IF(H1065="SC",0.2,IF(H1065="IC (cerebral)",-0.3,0)))))</f>
        <v>108</v>
      </c>
      <c r="D1065" s="33" t="n">
        <f aca="false">VALUE(MID(AJ1065,1,FIND(" ",AJ1065)))</f>
        <v>0.094</v>
      </c>
      <c r="E1065" s="34" t="n">
        <f aca="false">IF(G1065="LD50 (median)",1,IF(G1065="LDLo (lowest)",0,IF(G1065="LD",-1,"")))</f>
        <v>1</v>
      </c>
      <c r="F1065" s="34" t="n">
        <f aca="false">IF(O1065="🐀 Rat",1,IF(O1065="🐭 Mouse",2,IF(O1065="🐕 Dog",3,IF(O1065="🐵 Monkey",5,IF(O1065="🐈 Cat",4,IF(O1065="🐇 Rabbit",6,IF(O1065="🕊 Pigeon",7,IF(O1065="🐹 Guinea Pig",8,IF(O1065="🐔 Chicken",9,IF(O1065="🐸 Frog",10,IF(O1065="🍼 Mammal",10,0)))))))))))</f>
        <v>2</v>
      </c>
      <c r="G1065" s="39" t="s">
        <v>47</v>
      </c>
      <c r="H1065" s="39" t="s">
        <v>14</v>
      </c>
      <c r="I1065" s="14" t="n">
        <f aca="false">IF(H1065="IC",-0.3,"")</f>
        <v>-0.3</v>
      </c>
      <c r="J1065" s="14" t="str">
        <f aca="false">IF(H1065="IV",-0.2,"")</f>
        <v/>
      </c>
      <c r="K1065" s="14" t="str">
        <f aca="false">IF(H1065="IP",-0.1,"")</f>
        <v/>
      </c>
      <c r="L1065" s="14" t="str">
        <f aca="false">IF(H1065="IM",0.1,"")</f>
        <v/>
      </c>
      <c r="M1065" s="14" t="str">
        <f aca="false">IF(H1065="SC",0.2,"")</f>
        <v/>
      </c>
      <c r="N1065" s="15" t="str">
        <f aca="false">IF(H1065="???",0.2,"")</f>
        <v/>
      </c>
      <c r="O1065" s="40" t="s">
        <v>22</v>
      </c>
      <c r="P1065" s="17" t="str">
        <f aca="false">IF(SUM(Q1065:AI1065)&gt;0,"",IF(SUM(Q1065:AI1065)=0,IF(O1065&gt;0,1,"")))</f>
        <v/>
      </c>
      <c r="Q1065" s="16" t="n">
        <f aca="false">IF(O1065="🐭 Mouse",2,"")</f>
        <v>2</v>
      </c>
      <c r="R1065" s="16" t="str">
        <f aca="false">IF(O1065="🕊 Pigeon",7,"")</f>
        <v/>
      </c>
      <c r="S1065" s="16" t="str">
        <f aca="false">IF(O1065="🐇 Rabbit",6,"")</f>
        <v/>
      </c>
      <c r="T1065" s="16" t="str">
        <f aca="false">IF(O1065="🍼 Mammal",16,"")</f>
        <v/>
      </c>
      <c r="U1065" s="16" t="str">
        <f aca="false">IF(O1065="🐀 Rat",1,"")</f>
        <v/>
      </c>
      <c r="V1065" s="16" t="str">
        <f aca="false">IF(O1065="🐕 Dog",3,"")</f>
        <v/>
      </c>
      <c r="W1065" s="16" t="str">
        <f aca="false">IF(O1065="🐹 Guinea Pig",8,"")</f>
        <v/>
      </c>
      <c r="X1065" s="16" t="str">
        <f aca="false">IF(O1065="🐔 Chicken",9,"")</f>
        <v/>
      </c>
      <c r="Y1065" s="16" t="str">
        <f aca="false">IF(O1065="🐵 Monkey",5,"")</f>
        <v/>
      </c>
      <c r="Z1065" s="16" t="str">
        <f aca="false">IF(O1065="🐸 Frog",10,"")</f>
        <v/>
      </c>
      <c r="AA1065" s="16" t="str">
        <f aca="false">IF(O1065="🐈 Cat",4,"")</f>
        <v/>
      </c>
      <c r="AB1065" s="16" t="str">
        <f aca="false">IF(O1065="Gecko",15,"")</f>
        <v/>
      </c>
      <c r="AC1065" s="16" t="str">
        <f aca="false">IF(O1065="Skink",14,"")</f>
        <v/>
      </c>
      <c r="AD1065" s="16" t="str">
        <f aca="false">IF(O1065="🐄 Cattle",17,"")</f>
        <v/>
      </c>
      <c r="AE1065" s="16" t="str">
        <f aca="false">IF(O1065="🐷 Pig",19,"")</f>
        <v/>
      </c>
      <c r="AF1065" s="16" t="str">
        <f aca="false">IF(O1065="Squirrel",11,"")</f>
        <v/>
      </c>
      <c r="AG1065" s="16" t="str">
        <f aca="false">IF(O1065="🐝 Honey Bee",20,"")</f>
        <v/>
      </c>
      <c r="AH1065" s="16" t="str">
        <f aca="false">IF(O1065="🦆 Duck",12,"")</f>
        <v/>
      </c>
      <c r="AI1065" s="16" t="str">
        <f aca="false">IF(O1065="🐦 Bird",13,"")</f>
        <v/>
      </c>
      <c r="AJ1065" s="41" t="s">
        <v>1062</v>
      </c>
      <c r="AK1065" s="40" t="s">
        <v>78</v>
      </c>
      <c r="AL1065" s="42" t="s">
        <v>50</v>
      </c>
      <c r="AM1065" s="40" t="s">
        <v>51</v>
      </c>
      <c r="AN1065" s="40"/>
    </row>
    <row r="1066" customFormat="false" ht="15" hidden="false" customHeight="true" outlineLevel="0" collapsed="false">
      <c r="A1066" s="38" t="s">
        <v>1061</v>
      </c>
      <c r="B1066" s="38" t="n">
        <v>108</v>
      </c>
      <c r="C1066" s="32" t="n">
        <f aca="false">B1066+IF(H1066="IV",-0.2,IF(H1066="IP",-0.1,IF(H1066="IM",0.1,IF(H1066="SC",0.2,IF(H1066="IC (cerebral)",-0.3,0)))))</f>
        <v>107.9</v>
      </c>
      <c r="D1066" s="33" t="n">
        <f aca="false">VALUE(MID(AJ1066,1,FIND(" ",AJ1066)))</f>
        <v>0.572</v>
      </c>
      <c r="E1066" s="34" t="n">
        <f aca="false">IF(G1066="LD50 (median)",1,IF(G1066="LDLo (lowest)",0,IF(G1066="LD",-1,"")))</f>
        <v>1</v>
      </c>
      <c r="F1066" s="34" t="n">
        <f aca="false">IF(O1066="🐀 Rat",1,IF(O1066="🐭 Mouse",2,IF(O1066="🐕 Dog",3,IF(O1066="🐵 Monkey",5,IF(O1066="🐈 Cat",4,IF(O1066="🐇 Rabbit",6,IF(O1066="🕊 Pigeon",7,IF(O1066="🐹 Guinea Pig",8,IF(O1066="🐔 Chicken",9,IF(O1066="🐸 Frog",10,IF(O1066="🍼 Mammal",10,0)))))))))))</f>
        <v>2</v>
      </c>
      <c r="G1066" s="39" t="s">
        <v>47</v>
      </c>
      <c r="H1066" s="39" t="s">
        <v>16</v>
      </c>
      <c r="I1066" s="14" t="str">
        <f aca="false">IF(H1066="IC",-0.3,"")</f>
        <v/>
      </c>
      <c r="J1066" s="14" t="str">
        <f aca="false">IF(H1066="IV",-0.2,"")</f>
        <v/>
      </c>
      <c r="K1066" s="14" t="n">
        <f aca="false">IF(H1066="IP",-0.1,"")</f>
        <v>-0.1</v>
      </c>
      <c r="L1066" s="14" t="str">
        <f aca="false">IF(H1066="IM",0.1,"")</f>
        <v/>
      </c>
      <c r="M1066" s="14" t="str">
        <f aca="false">IF(H1066="SC",0.2,"")</f>
        <v/>
      </c>
      <c r="N1066" s="15" t="str">
        <f aca="false">IF(H1066="???",0.2,"")</f>
        <v/>
      </c>
      <c r="O1066" s="40" t="s">
        <v>22</v>
      </c>
      <c r="P1066" s="17" t="str">
        <f aca="false">IF(SUM(Q1066:AI1066)&gt;0,"",IF(SUM(Q1066:AI1066)=0,IF(O1066&gt;0,1,"")))</f>
        <v/>
      </c>
      <c r="Q1066" s="16" t="n">
        <f aca="false">IF(O1066="🐭 Mouse",2,"")</f>
        <v>2</v>
      </c>
      <c r="R1066" s="16" t="str">
        <f aca="false">IF(O1066="🕊 Pigeon",7,"")</f>
        <v/>
      </c>
      <c r="S1066" s="16" t="str">
        <f aca="false">IF(O1066="🐇 Rabbit",6,"")</f>
        <v/>
      </c>
      <c r="T1066" s="16" t="str">
        <f aca="false">IF(O1066="🍼 Mammal",16,"")</f>
        <v/>
      </c>
      <c r="U1066" s="16" t="str">
        <f aca="false">IF(O1066="🐀 Rat",1,"")</f>
        <v/>
      </c>
      <c r="V1066" s="16" t="str">
        <f aca="false">IF(O1066="🐕 Dog",3,"")</f>
        <v/>
      </c>
      <c r="W1066" s="16" t="str">
        <f aca="false">IF(O1066="🐹 Guinea Pig",8,"")</f>
        <v/>
      </c>
      <c r="X1066" s="16" t="str">
        <f aca="false">IF(O1066="🐔 Chicken",9,"")</f>
        <v/>
      </c>
      <c r="Y1066" s="16" t="str">
        <f aca="false">IF(O1066="🐵 Monkey",5,"")</f>
        <v/>
      </c>
      <c r="Z1066" s="16" t="str">
        <f aca="false">IF(O1066="🐸 Frog",10,"")</f>
        <v/>
      </c>
      <c r="AA1066" s="16" t="str">
        <f aca="false">IF(O1066="🐈 Cat",4,"")</f>
        <v/>
      </c>
      <c r="AB1066" s="16" t="str">
        <f aca="false">IF(O1066="Gecko",15,"")</f>
        <v/>
      </c>
      <c r="AC1066" s="16" t="str">
        <f aca="false">IF(O1066="Skink",14,"")</f>
        <v/>
      </c>
      <c r="AD1066" s="16" t="str">
        <f aca="false">IF(O1066="🐄 Cattle",17,"")</f>
        <v/>
      </c>
      <c r="AE1066" s="16" t="str">
        <f aca="false">IF(O1066="🐷 Pig",19,"")</f>
        <v/>
      </c>
      <c r="AF1066" s="16" t="str">
        <f aca="false">IF(O1066="Squirrel",11,"")</f>
        <v/>
      </c>
      <c r="AG1066" s="16" t="str">
        <f aca="false">IF(O1066="🐝 Honey Bee",20,"")</f>
        <v/>
      </c>
      <c r="AH1066" s="16" t="str">
        <f aca="false">IF(O1066="🦆 Duck",12,"")</f>
        <v/>
      </c>
      <c r="AI1066" s="16" t="str">
        <f aca="false">IF(O1066="🐦 Bird",13,"")</f>
        <v/>
      </c>
      <c r="AJ1066" s="41" t="s">
        <v>1063</v>
      </c>
      <c r="AK1066" s="40" t="s">
        <v>589</v>
      </c>
      <c r="AL1066" s="42" t="s">
        <v>50</v>
      </c>
      <c r="AM1066" s="40" t="s">
        <v>51</v>
      </c>
      <c r="AN1066" s="40"/>
    </row>
    <row r="1067" customFormat="false" ht="15" hidden="false" customHeight="true" outlineLevel="0" collapsed="false">
      <c r="A1067" s="38" t="s">
        <v>1061</v>
      </c>
      <c r="B1067" s="38" t="n">
        <v>108</v>
      </c>
      <c r="C1067" s="32" t="n">
        <f aca="false">B1067+IF(H1067="IV",-0.2,IF(H1067="IP",-0.1,IF(H1067="IM",0.1,IF(H1067="SC",0.2,IF(H1067="IC (cerebral)",-0.3,0)))))</f>
        <v>108</v>
      </c>
      <c r="D1067" s="33" t="n">
        <f aca="false">VALUE(MID(AJ1067,1,FIND(" ",AJ1067)))</f>
        <v>0.83</v>
      </c>
      <c r="E1067" s="34" t="n">
        <f aca="false">IF(G1067="LD50 (median)",1,IF(G1067="LDLo (lowest)",0,IF(G1067="LD",-1,"")))</f>
        <v>1</v>
      </c>
      <c r="F1067" s="34" t="n">
        <f aca="false">IF(O1067="🐀 Rat",1,IF(O1067="🐭 Mouse",2,IF(O1067="🐕 Dog",3,IF(O1067="🐵 Monkey",5,IF(O1067="🐈 Cat",4,IF(O1067="🐇 Rabbit",6,IF(O1067="🕊 Pigeon",7,IF(O1067="🐹 Guinea Pig",8,IF(O1067="🐔 Chicken",9,IF(O1067="🐸 Frog",10,IF(O1067="🍼 Mammal",10,0)))))))))))</f>
        <v>6</v>
      </c>
      <c r="G1067" s="39" t="s">
        <v>47</v>
      </c>
      <c r="H1067" s="39" t="s">
        <v>93</v>
      </c>
      <c r="I1067" s="14" t="str">
        <f aca="false">IF(H1067="IC",-0.3,"")</f>
        <v/>
      </c>
      <c r="J1067" s="14" t="str">
        <f aca="false">IF(H1067="IV",-0.2,"")</f>
        <v/>
      </c>
      <c r="K1067" s="14" t="str">
        <f aca="false">IF(H1067="IP",-0.1,"")</f>
        <v/>
      </c>
      <c r="L1067" s="14" t="str">
        <f aca="false">IF(H1067="IM",0.1,"")</f>
        <v/>
      </c>
      <c r="M1067" s="14" t="str">
        <f aca="false">IF(H1067="SC",0.2,"")</f>
        <v/>
      </c>
      <c r="N1067" s="15" t="n">
        <f aca="false">IF(H1067="???",0.2,"")</f>
        <v>0.2</v>
      </c>
      <c r="O1067" s="40" t="s">
        <v>24</v>
      </c>
      <c r="P1067" s="17" t="str">
        <f aca="false">IF(SUM(Q1067:AI1067)&gt;0,"",IF(SUM(Q1067:AI1067)=0,IF(O1067&gt;0,1,"")))</f>
        <v/>
      </c>
      <c r="Q1067" s="16" t="str">
        <f aca="false">IF(O1067="🐭 Mouse",2,"")</f>
        <v/>
      </c>
      <c r="R1067" s="16" t="str">
        <f aca="false">IF(O1067="🕊 Pigeon",7,"")</f>
        <v/>
      </c>
      <c r="S1067" s="16" t="n">
        <f aca="false">IF(O1067="🐇 Rabbit",6,"")</f>
        <v>6</v>
      </c>
      <c r="T1067" s="16" t="str">
        <f aca="false">IF(O1067="🍼 Mammal",16,"")</f>
        <v/>
      </c>
      <c r="U1067" s="16" t="str">
        <f aca="false">IF(O1067="🐀 Rat",1,"")</f>
        <v/>
      </c>
      <c r="V1067" s="16" t="str">
        <f aca="false">IF(O1067="🐕 Dog",3,"")</f>
        <v/>
      </c>
      <c r="W1067" s="16" t="str">
        <f aca="false">IF(O1067="🐹 Guinea Pig",8,"")</f>
        <v/>
      </c>
      <c r="X1067" s="16" t="str">
        <f aca="false">IF(O1067="🐔 Chicken",9,"")</f>
        <v/>
      </c>
      <c r="Y1067" s="16" t="str">
        <f aca="false">IF(O1067="🐵 Monkey",5,"")</f>
        <v/>
      </c>
      <c r="Z1067" s="16" t="str">
        <f aca="false">IF(O1067="🐸 Frog",10,"")</f>
        <v/>
      </c>
      <c r="AA1067" s="16" t="str">
        <f aca="false">IF(O1067="🐈 Cat",4,"")</f>
        <v/>
      </c>
      <c r="AB1067" s="16" t="str">
        <f aca="false">IF(O1067="Gecko",15,"")</f>
        <v/>
      </c>
      <c r="AC1067" s="16" t="str">
        <f aca="false">IF(O1067="Skink",14,"")</f>
        <v/>
      </c>
      <c r="AD1067" s="16" t="str">
        <f aca="false">IF(O1067="🐄 Cattle",17,"")</f>
        <v/>
      </c>
      <c r="AE1067" s="16" t="str">
        <f aca="false">IF(O1067="🐷 Pig",19,"")</f>
        <v/>
      </c>
      <c r="AF1067" s="16" t="str">
        <f aca="false">IF(O1067="Squirrel",11,"")</f>
        <v/>
      </c>
      <c r="AG1067" s="16" t="str">
        <f aca="false">IF(O1067="🐝 Honey Bee",20,"")</f>
        <v/>
      </c>
      <c r="AH1067" s="16" t="str">
        <f aca="false">IF(O1067="🦆 Duck",12,"")</f>
        <v/>
      </c>
      <c r="AI1067" s="16" t="str">
        <f aca="false">IF(O1067="🐦 Bird",13,"")</f>
        <v/>
      </c>
      <c r="AJ1067" s="41" t="s">
        <v>126</v>
      </c>
      <c r="AK1067" s="40" t="s">
        <v>1064</v>
      </c>
      <c r="AL1067" s="42" t="s">
        <v>50</v>
      </c>
      <c r="AM1067" s="40" t="s">
        <v>51</v>
      </c>
      <c r="AN1067" s="40"/>
    </row>
    <row r="1068" customFormat="false" ht="45" hidden="false" customHeight="true" outlineLevel="0" collapsed="false">
      <c r="A1068" s="38" t="s">
        <v>1061</v>
      </c>
      <c r="B1068" s="38" t="n">
        <v>108</v>
      </c>
      <c r="C1068" s="32" t="n">
        <f aca="false">B1068+IF(H1068="IV",-0.2,IF(H1068="IP",-0.1,IF(H1068="IM",0.1,IF(H1068="SC",0.2,IF(H1068="IC (cerebral)",-0.3,0)))))</f>
        <v>107.8</v>
      </c>
      <c r="D1068" s="33" t="n">
        <f aca="false">VALUE(MID(AJ1068,1,FIND(" ",AJ1068)))</f>
        <v>2.5</v>
      </c>
      <c r="E1068" s="34" t="n">
        <f aca="false">IF(G1068="LD50 (median)",1,IF(G1068="LDLo (lowest)",0,IF(G1068="LD",-1,"")))</f>
        <v>1</v>
      </c>
      <c r="F1068" s="34" t="n">
        <f aca="false">IF(O1068="🐀 Rat",1,IF(O1068="🐭 Mouse",2,IF(O1068="🐕 Dog",3,IF(O1068="🐵 Monkey",5,IF(O1068="🐈 Cat",4,IF(O1068="🐇 Rabbit",6,IF(O1068="🕊 Pigeon",7,IF(O1068="🐹 Guinea Pig",8,IF(O1068="🐔 Chicken",9,IF(O1068="🐸 Frog",10,IF(O1068="🍼 Mammal",10,0)))))))))))</f>
        <v>2</v>
      </c>
      <c r="G1068" s="39" t="s">
        <v>47</v>
      </c>
      <c r="H1068" s="39" t="s">
        <v>15</v>
      </c>
      <c r="I1068" s="14" t="str">
        <f aca="false">IF(H1068="IC",-0.3,"")</f>
        <v/>
      </c>
      <c r="J1068" s="14" t="n">
        <f aca="false">IF(H1068="IV",-0.2,"")</f>
        <v>-0.2</v>
      </c>
      <c r="K1068" s="14" t="str">
        <f aca="false">IF(H1068="IP",-0.1,"")</f>
        <v/>
      </c>
      <c r="L1068" s="14" t="str">
        <f aca="false">IF(H1068="IM",0.1,"")</f>
        <v/>
      </c>
      <c r="M1068" s="14" t="str">
        <f aca="false">IF(H1068="SC",0.2,"")</f>
        <v/>
      </c>
      <c r="N1068" s="15" t="str">
        <f aca="false">IF(H1068="???",0.2,"")</f>
        <v/>
      </c>
      <c r="O1068" s="40" t="s">
        <v>22</v>
      </c>
      <c r="P1068" s="17" t="str">
        <f aca="false">IF(SUM(Q1068:AI1068)&gt;0,"",IF(SUM(Q1068:AI1068)=0,IF(O1068&gt;0,1,"")))</f>
        <v/>
      </c>
      <c r="Q1068" s="16" t="n">
        <f aca="false">IF(O1068="🐭 Mouse",2,"")</f>
        <v>2</v>
      </c>
      <c r="R1068" s="16" t="str">
        <f aca="false">IF(O1068="🕊 Pigeon",7,"")</f>
        <v/>
      </c>
      <c r="S1068" s="16" t="str">
        <f aca="false">IF(O1068="🐇 Rabbit",6,"")</f>
        <v/>
      </c>
      <c r="T1068" s="16" t="str">
        <f aca="false">IF(O1068="🍼 Mammal",16,"")</f>
        <v/>
      </c>
      <c r="U1068" s="16" t="str">
        <f aca="false">IF(O1068="🐀 Rat",1,"")</f>
        <v/>
      </c>
      <c r="V1068" s="16" t="str">
        <f aca="false">IF(O1068="🐕 Dog",3,"")</f>
        <v/>
      </c>
      <c r="W1068" s="16" t="str">
        <f aca="false">IF(O1068="🐹 Guinea Pig",8,"")</f>
        <v/>
      </c>
      <c r="X1068" s="16" t="str">
        <f aca="false">IF(O1068="🐔 Chicken",9,"")</f>
        <v/>
      </c>
      <c r="Y1068" s="16" t="str">
        <f aca="false">IF(O1068="🐵 Monkey",5,"")</f>
        <v/>
      </c>
      <c r="Z1068" s="16" t="str">
        <f aca="false">IF(O1068="🐸 Frog",10,"")</f>
        <v/>
      </c>
      <c r="AA1068" s="16" t="str">
        <f aca="false">IF(O1068="🐈 Cat",4,"")</f>
        <v/>
      </c>
      <c r="AB1068" s="16" t="str">
        <f aca="false">IF(O1068="Gecko",15,"")</f>
        <v/>
      </c>
      <c r="AC1068" s="16" t="str">
        <f aca="false">IF(O1068="Skink",14,"")</f>
        <v/>
      </c>
      <c r="AD1068" s="16" t="str">
        <f aca="false">IF(O1068="🐄 Cattle",17,"")</f>
        <v/>
      </c>
      <c r="AE1068" s="16" t="str">
        <f aca="false">IF(O1068="🐷 Pig",19,"")</f>
        <v/>
      </c>
      <c r="AF1068" s="16" t="str">
        <f aca="false">IF(O1068="Squirrel",11,"")</f>
        <v/>
      </c>
      <c r="AG1068" s="16" t="str">
        <f aca="false">IF(O1068="🐝 Honey Bee",20,"")</f>
        <v/>
      </c>
      <c r="AH1068" s="16" t="str">
        <f aca="false">IF(O1068="🦆 Duck",12,"")</f>
        <v/>
      </c>
      <c r="AI1068" s="16" t="str">
        <f aca="false">IF(O1068="🐦 Bird",13,"")</f>
        <v/>
      </c>
      <c r="AJ1068" s="41" t="s">
        <v>258</v>
      </c>
      <c r="AK1068" s="40" t="s">
        <v>807</v>
      </c>
      <c r="AL1068" s="42" t="s">
        <v>50</v>
      </c>
      <c r="AM1068" s="40" t="s">
        <v>51</v>
      </c>
      <c r="AN1068" s="40"/>
    </row>
    <row r="1069" customFormat="false" ht="30" hidden="false" customHeight="true" outlineLevel="0" collapsed="false">
      <c r="A1069" s="38" t="s">
        <v>1061</v>
      </c>
      <c r="B1069" s="38" t="n">
        <v>108</v>
      </c>
      <c r="C1069" s="32" t="n">
        <f aca="false">B1069+IF(H1069="IV",-0.2,IF(H1069="IP",-0.1,IF(H1069="IM",0.1,IF(H1069="SC",0.2,IF(H1069="IC (cerebral)",-0.3,0)))))</f>
        <v>107.8</v>
      </c>
      <c r="D1069" s="33" t="n">
        <f aca="false">VALUE(MID(AJ1069,1,FIND(" ",AJ1069)))</f>
        <v>3.58824</v>
      </c>
      <c r="E1069" s="34" t="n">
        <f aca="false">IF(G1069="LD50 (median)",1,IF(G1069="LDLo (lowest)",0,IF(G1069="LD",-1,"")))</f>
        <v>1</v>
      </c>
      <c r="F1069" s="34" t="n">
        <f aca="false">IF(O1069="🐀 Rat",1,IF(O1069="🐭 Mouse",2,IF(O1069="🐕 Dog",3,IF(O1069="🐵 Monkey",5,IF(O1069="🐈 Cat",4,IF(O1069="🐇 Rabbit",6,IF(O1069="🕊 Pigeon",7,IF(O1069="🐹 Guinea Pig",8,IF(O1069="🐔 Chicken",9,IF(O1069="🐸 Frog",10,IF(O1069="🍼 Mammal",10,0)))))))))))</f>
        <v>2</v>
      </c>
      <c r="G1069" s="39" t="s">
        <v>47</v>
      </c>
      <c r="H1069" s="39" t="s">
        <v>15</v>
      </c>
      <c r="I1069" s="14" t="str">
        <f aca="false">IF(H1069="IC",-0.3,"")</f>
        <v/>
      </c>
      <c r="J1069" s="14" t="n">
        <f aca="false">IF(H1069="IV",-0.2,"")</f>
        <v>-0.2</v>
      </c>
      <c r="K1069" s="14" t="str">
        <f aca="false">IF(H1069="IP",-0.1,"")</f>
        <v/>
      </c>
      <c r="L1069" s="14" t="str">
        <f aca="false">IF(H1069="IM",0.1,"")</f>
        <v/>
      </c>
      <c r="M1069" s="14" t="str">
        <f aca="false">IF(H1069="SC",0.2,"")</f>
        <v/>
      </c>
      <c r="N1069" s="15" t="str">
        <f aca="false">IF(H1069="???",0.2,"")</f>
        <v/>
      </c>
      <c r="O1069" s="40" t="s">
        <v>22</v>
      </c>
      <c r="P1069" s="17" t="str">
        <f aca="false">IF(SUM(Q1069:AI1069)&gt;0,"",IF(SUM(Q1069:AI1069)=0,IF(O1069&gt;0,1,"")))</f>
        <v/>
      </c>
      <c r="Q1069" s="16" t="n">
        <f aca="false">IF(O1069="🐭 Mouse",2,"")</f>
        <v>2</v>
      </c>
      <c r="R1069" s="16" t="str">
        <f aca="false">IF(O1069="🕊 Pigeon",7,"")</f>
        <v/>
      </c>
      <c r="S1069" s="16" t="str">
        <f aca="false">IF(O1069="🐇 Rabbit",6,"")</f>
        <v/>
      </c>
      <c r="T1069" s="16" t="str">
        <f aca="false">IF(O1069="🍼 Mammal",16,"")</f>
        <v/>
      </c>
      <c r="U1069" s="16" t="str">
        <f aca="false">IF(O1069="🐀 Rat",1,"")</f>
        <v/>
      </c>
      <c r="V1069" s="16" t="str">
        <f aca="false">IF(O1069="🐕 Dog",3,"")</f>
        <v/>
      </c>
      <c r="W1069" s="16" t="str">
        <f aca="false">IF(O1069="🐹 Guinea Pig",8,"")</f>
        <v/>
      </c>
      <c r="X1069" s="16" t="str">
        <f aca="false">IF(O1069="🐔 Chicken",9,"")</f>
        <v/>
      </c>
      <c r="Y1069" s="16" t="str">
        <f aca="false">IF(O1069="🐵 Monkey",5,"")</f>
        <v/>
      </c>
      <c r="Z1069" s="16" t="str">
        <f aca="false">IF(O1069="🐸 Frog",10,"")</f>
        <v/>
      </c>
      <c r="AA1069" s="16" t="str">
        <f aca="false">IF(O1069="🐈 Cat",4,"")</f>
        <v/>
      </c>
      <c r="AB1069" s="16" t="str">
        <f aca="false">IF(O1069="Gecko",15,"")</f>
        <v/>
      </c>
      <c r="AC1069" s="16" t="str">
        <f aca="false">IF(O1069="Skink",14,"")</f>
        <v/>
      </c>
      <c r="AD1069" s="16" t="str">
        <f aca="false">IF(O1069="🐄 Cattle",17,"")</f>
        <v/>
      </c>
      <c r="AE1069" s="16" t="str">
        <f aca="false">IF(O1069="🐷 Pig",19,"")</f>
        <v/>
      </c>
      <c r="AF1069" s="16" t="str">
        <f aca="false">IF(O1069="Squirrel",11,"")</f>
        <v/>
      </c>
      <c r="AG1069" s="16" t="str">
        <f aca="false">IF(O1069="🐝 Honey Bee",20,"")</f>
        <v/>
      </c>
      <c r="AH1069" s="16" t="str">
        <f aca="false">IF(O1069="🦆 Duck",12,"")</f>
        <v/>
      </c>
      <c r="AI1069" s="16" t="str">
        <f aca="false">IF(O1069="🐦 Bird",13,"")</f>
        <v/>
      </c>
      <c r="AJ1069" s="41" t="s">
        <v>1065</v>
      </c>
      <c r="AK1069" s="40" t="s">
        <v>1066</v>
      </c>
      <c r="AL1069" s="42" t="s">
        <v>1067</v>
      </c>
      <c r="AM1069" s="40" t="s">
        <v>59</v>
      </c>
      <c r="AN1069" s="40" t="s">
        <v>1068</v>
      </c>
    </row>
    <row r="1070" customFormat="false" ht="45" hidden="false" customHeight="true" outlineLevel="0" collapsed="false">
      <c r="A1070" s="38" t="s">
        <v>1069</v>
      </c>
      <c r="B1070" s="38" t="n">
        <v>108</v>
      </c>
      <c r="C1070" s="32" t="n">
        <f aca="false">B1070+IF(H1070="IV",-0.2,IF(H1070="IP",-0.1,IF(H1070="IM",0.1,IF(H1070="SC",0.2,IF(H1070="IC (cerebral)",-0.3,0)))))</f>
        <v>107.8</v>
      </c>
      <c r="D1070" s="33" t="n">
        <f aca="false">VALUE(MID(AJ1070,1,FIND(" ",AJ1070)))</f>
        <v>3.689</v>
      </c>
      <c r="E1070" s="34" t="n">
        <f aca="false">IF(G1070="LD50 (median)",1,IF(G1070="LDLo (lowest)",0,IF(G1070="LD",-1,"")))</f>
        <v>1</v>
      </c>
      <c r="F1070" s="34" t="n">
        <f aca="false">IF(O1070="🐀 Rat",1,IF(O1070="🐭 Mouse",2,IF(O1070="🐕 Dog",3,IF(O1070="🐵 Monkey",5,IF(O1070="🐈 Cat",4,IF(O1070="🐇 Rabbit",6,IF(O1070="🕊 Pigeon",7,IF(O1070="🐹 Guinea Pig",8,IF(O1070="🐔 Chicken",9,IF(O1070="🐸 Frog",10,IF(O1070="🍼 Mammal",10,0)))))))))))</f>
        <v>2</v>
      </c>
      <c r="G1070" s="39" t="s">
        <v>47</v>
      </c>
      <c r="H1070" s="39" t="s">
        <v>15</v>
      </c>
      <c r="I1070" s="14" t="str">
        <f aca="false">IF(H1070="IC",-0.3,"")</f>
        <v/>
      </c>
      <c r="J1070" s="14" t="n">
        <f aca="false">IF(H1070="IV",-0.2,"")</f>
        <v>-0.2</v>
      </c>
      <c r="K1070" s="14" t="str">
        <f aca="false">IF(H1070="IP",-0.1,"")</f>
        <v/>
      </c>
      <c r="L1070" s="14" t="str">
        <f aca="false">IF(H1070="IM",0.1,"")</f>
        <v/>
      </c>
      <c r="M1070" s="14" t="str">
        <f aca="false">IF(H1070="SC",0.2,"")</f>
        <v/>
      </c>
      <c r="N1070" s="15" t="str">
        <f aca="false">IF(H1070="???",0.2,"")</f>
        <v/>
      </c>
      <c r="O1070" s="40" t="s">
        <v>22</v>
      </c>
      <c r="P1070" s="17" t="str">
        <f aca="false">IF(SUM(Q1070:AI1070)&gt;0,"",IF(SUM(Q1070:AI1070)=0,IF(O1070&gt;0,1,"")))</f>
        <v/>
      </c>
      <c r="Q1070" s="16" t="n">
        <f aca="false">IF(O1070="🐭 Mouse",2,"")</f>
        <v>2</v>
      </c>
      <c r="R1070" s="16" t="str">
        <f aca="false">IF(O1070="🕊 Pigeon",7,"")</f>
        <v/>
      </c>
      <c r="S1070" s="16" t="str">
        <f aca="false">IF(O1070="🐇 Rabbit",6,"")</f>
        <v/>
      </c>
      <c r="T1070" s="16" t="str">
        <f aca="false">IF(O1070="🍼 Mammal",16,"")</f>
        <v/>
      </c>
      <c r="U1070" s="16" t="str">
        <f aca="false">IF(O1070="🐀 Rat",1,"")</f>
        <v/>
      </c>
      <c r="V1070" s="16" t="str">
        <f aca="false">IF(O1070="🐕 Dog",3,"")</f>
        <v/>
      </c>
      <c r="W1070" s="16" t="str">
        <f aca="false">IF(O1070="🐹 Guinea Pig",8,"")</f>
        <v/>
      </c>
      <c r="X1070" s="16" t="str">
        <f aca="false">IF(O1070="🐔 Chicken",9,"")</f>
        <v/>
      </c>
      <c r="Y1070" s="16" t="str">
        <f aca="false">IF(O1070="🐵 Monkey",5,"")</f>
        <v/>
      </c>
      <c r="Z1070" s="16" t="str">
        <f aca="false">IF(O1070="🐸 Frog",10,"")</f>
        <v/>
      </c>
      <c r="AA1070" s="16" t="str">
        <f aca="false">IF(O1070="🐈 Cat",4,"")</f>
        <v/>
      </c>
      <c r="AB1070" s="16" t="str">
        <f aca="false">IF(O1070="Gecko",15,"")</f>
        <v/>
      </c>
      <c r="AC1070" s="16" t="str">
        <f aca="false">IF(O1070="Skink",14,"")</f>
        <v/>
      </c>
      <c r="AD1070" s="16" t="str">
        <f aca="false">IF(O1070="🐄 Cattle",17,"")</f>
        <v/>
      </c>
      <c r="AE1070" s="16" t="str">
        <f aca="false">IF(O1070="🐷 Pig",19,"")</f>
        <v/>
      </c>
      <c r="AF1070" s="16" t="str">
        <f aca="false">IF(O1070="Squirrel",11,"")</f>
        <v/>
      </c>
      <c r="AG1070" s="16" t="str">
        <f aca="false">IF(O1070="🐝 Honey Bee",20,"")</f>
        <v/>
      </c>
      <c r="AH1070" s="16" t="str">
        <f aca="false">IF(O1070="🦆 Duck",12,"")</f>
        <v/>
      </c>
      <c r="AI1070" s="16" t="str">
        <f aca="false">IF(O1070="🐦 Bird",13,"")</f>
        <v/>
      </c>
      <c r="AJ1070" s="41" t="s">
        <v>1070</v>
      </c>
      <c r="AK1070" s="40" t="s">
        <v>168</v>
      </c>
      <c r="AL1070" s="42" t="s">
        <v>50</v>
      </c>
      <c r="AM1070" s="40" t="s">
        <v>51</v>
      </c>
      <c r="AN1070" s="40"/>
    </row>
    <row r="1071" customFormat="false" ht="30" hidden="false" customHeight="true" outlineLevel="0" collapsed="false">
      <c r="A1071" s="38" t="s">
        <v>1061</v>
      </c>
      <c r="B1071" s="38" t="n">
        <v>108</v>
      </c>
      <c r="C1071" s="32" t="n">
        <f aca="false">B1071+IF(H1071="IV",-0.2,IF(H1071="IP",-0.1,IF(H1071="IM",0.1,IF(H1071="SC",0.2,IF(H1071="IC (cerebral)",-0.3,0)))))</f>
        <v>107.8</v>
      </c>
      <c r="D1071" s="33" t="n">
        <f aca="false">VALUE(MID(AJ1071,1,FIND(" ",AJ1071)))</f>
        <v>3.755</v>
      </c>
      <c r="E1071" s="34" t="n">
        <f aca="false">IF(G1071="LD50 (median)",1,IF(G1071="LDLo (lowest)",0,IF(G1071="LD",-1,"")))</f>
        <v>1</v>
      </c>
      <c r="F1071" s="34" t="n">
        <f aca="false">IF(O1071="🐀 Rat",1,IF(O1071="🐭 Mouse",2,IF(O1071="🐕 Dog",3,IF(O1071="🐵 Monkey",5,IF(O1071="🐈 Cat",4,IF(O1071="🐇 Rabbit",6,IF(O1071="🕊 Pigeon",7,IF(O1071="🐹 Guinea Pig",8,IF(O1071="🐔 Chicken",9,IF(O1071="🐸 Frog",10,IF(O1071="🍼 Mammal",10,0)))))))))))</f>
        <v>2</v>
      </c>
      <c r="G1071" s="39" t="s">
        <v>47</v>
      </c>
      <c r="H1071" s="39" t="s">
        <v>15</v>
      </c>
      <c r="I1071" s="14" t="str">
        <f aca="false">IF(H1071="IC",-0.3,"")</f>
        <v/>
      </c>
      <c r="J1071" s="14" t="n">
        <f aca="false">IF(H1071="IV",-0.2,"")</f>
        <v>-0.2</v>
      </c>
      <c r="K1071" s="14" t="str">
        <f aca="false">IF(H1071="IP",-0.1,"")</f>
        <v/>
      </c>
      <c r="L1071" s="14" t="str">
        <f aca="false">IF(H1071="IM",0.1,"")</f>
        <v/>
      </c>
      <c r="M1071" s="14" t="str">
        <f aca="false">IF(H1071="SC",0.2,"")</f>
        <v/>
      </c>
      <c r="N1071" s="15" t="str">
        <f aca="false">IF(H1071="???",0.2,"")</f>
        <v/>
      </c>
      <c r="O1071" s="40" t="s">
        <v>22</v>
      </c>
      <c r="P1071" s="17" t="str">
        <f aca="false">IF(SUM(Q1071:AI1071)&gt;0,"",IF(SUM(Q1071:AI1071)=0,IF(O1071&gt;0,1,"")))</f>
        <v/>
      </c>
      <c r="Q1071" s="16" t="n">
        <f aca="false">IF(O1071="🐭 Mouse",2,"")</f>
        <v>2</v>
      </c>
      <c r="R1071" s="16" t="str">
        <f aca="false">IF(O1071="🕊 Pigeon",7,"")</f>
        <v/>
      </c>
      <c r="S1071" s="16" t="str">
        <f aca="false">IF(O1071="🐇 Rabbit",6,"")</f>
        <v/>
      </c>
      <c r="T1071" s="16" t="str">
        <f aca="false">IF(O1071="🍼 Mammal",16,"")</f>
        <v/>
      </c>
      <c r="U1071" s="16" t="str">
        <f aca="false">IF(O1071="🐀 Rat",1,"")</f>
        <v/>
      </c>
      <c r="V1071" s="16" t="str">
        <f aca="false">IF(O1071="🐕 Dog",3,"")</f>
        <v/>
      </c>
      <c r="W1071" s="16" t="str">
        <f aca="false">IF(O1071="🐹 Guinea Pig",8,"")</f>
        <v/>
      </c>
      <c r="X1071" s="16" t="str">
        <f aca="false">IF(O1071="🐔 Chicken",9,"")</f>
        <v/>
      </c>
      <c r="Y1071" s="16" t="str">
        <f aca="false">IF(O1071="🐵 Monkey",5,"")</f>
        <v/>
      </c>
      <c r="Z1071" s="16" t="str">
        <f aca="false">IF(O1071="🐸 Frog",10,"")</f>
        <v/>
      </c>
      <c r="AA1071" s="16" t="str">
        <f aca="false">IF(O1071="🐈 Cat",4,"")</f>
        <v/>
      </c>
      <c r="AB1071" s="16" t="str">
        <f aca="false">IF(O1071="Gecko",15,"")</f>
        <v/>
      </c>
      <c r="AC1071" s="16" t="str">
        <f aca="false">IF(O1071="Skink",14,"")</f>
        <v/>
      </c>
      <c r="AD1071" s="16" t="str">
        <f aca="false">IF(O1071="🐄 Cattle",17,"")</f>
        <v/>
      </c>
      <c r="AE1071" s="16" t="str">
        <f aca="false">IF(O1071="🐷 Pig",19,"")</f>
        <v/>
      </c>
      <c r="AF1071" s="16" t="str">
        <f aca="false">IF(O1071="Squirrel",11,"")</f>
        <v/>
      </c>
      <c r="AG1071" s="16" t="str">
        <f aca="false">IF(O1071="🐝 Honey Bee",20,"")</f>
        <v/>
      </c>
      <c r="AH1071" s="16" t="str">
        <f aca="false">IF(O1071="🦆 Duck",12,"")</f>
        <v/>
      </c>
      <c r="AI1071" s="16" t="str">
        <f aca="false">IF(O1071="🐦 Bird",13,"")</f>
        <v/>
      </c>
      <c r="AJ1071" s="41" t="s">
        <v>1071</v>
      </c>
      <c r="AK1071" s="40"/>
      <c r="AL1071" s="42" t="s">
        <v>76</v>
      </c>
      <c r="AM1071" s="40" t="s">
        <v>59</v>
      </c>
      <c r="AN1071" s="40" t="s">
        <v>1072</v>
      </c>
    </row>
    <row r="1072" customFormat="false" ht="45" hidden="false" customHeight="true" outlineLevel="0" collapsed="false">
      <c r="A1072" s="38" t="s">
        <v>1061</v>
      </c>
      <c r="B1072" s="38" t="n">
        <v>108</v>
      </c>
      <c r="C1072" s="32" t="n">
        <f aca="false">B1072+IF(H1072="IV",-0.2,IF(H1072="IP",-0.1,IF(H1072="IM",0.1,IF(H1072="SC",0.2,IF(H1072="IC (cerebral)",-0.3,0)))))</f>
        <v>108</v>
      </c>
      <c r="D1072" s="33" t="n">
        <f aca="false">VALUE(MID(AJ1072,1,FIND(" ",AJ1072)))</f>
        <v>4.2</v>
      </c>
      <c r="E1072" s="34" t="n">
        <f aca="false">IF(G1072="LD50 (median)",1,IF(G1072="LDLo (lowest)",0,IF(G1072="LD",-1,"")))</f>
        <v>1</v>
      </c>
      <c r="F1072" s="34" t="n">
        <f aca="false">IF(O1072="🐀 Rat",1,IF(O1072="🐭 Mouse",2,IF(O1072="🐕 Dog",3,IF(O1072="🐵 Monkey",5,IF(O1072="🐈 Cat",4,IF(O1072="🐇 Rabbit",6,IF(O1072="🕊 Pigeon",7,IF(O1072="🐹 Guinea Pig",8,IF(O1072="🐔 Chicken",9,IF(O1072="🐸 Frog",10,IF(O1072="🍼 Mammal",10,0)))))))))))</f>
        <v>2</v>
      </c>
      <c r="G1072" s="39" t="s">
        <v>47</v>
      </c>
      <c r="H1072" s="39" t="s">
        <v>93</v>
      </c>
      <c r="I1072" s="14" t="str">
        <f aca="false">IF(H1072="IC",-0.3,"")</f>
        <v/>
      </c>
      <c r="J1072" s="14" t="str">
        <f aca="false">IF(H1072="IV",-0.2,"")</f>
        <v/>
      </c>
      <c r="K1072" s="14" t="str">
        <f aca="false">IF(H1072="IP",-0.1,"")</f>
        <v/>
      </c>
      <c r="L1072" s="14" t="str">
        <f aca="false">IF(H1072="IM",0.1,"")</f>
        <v/>
      </c>
      <c r="M1072" s="14" t="str">
        <f aca="false">IF(H1072="SC",0.2,"")</f>
        <v/>
      </c>
      <c r="N1072" s="15" t="n">
        <f aca="false">IF(H1072="???",0.2,"")</f>
        <v>0.2</v>
      </c>
      <c r="O1072" s="40" t="s">
        <v>22</v>
      </c>
      <c r="P1072" s="17" t="str">
        <f aca="false">IF(SUM(Q1072:AI1072)&gt;0,"",IF(SUM(Q1072:AI1072)=0,IF(O1072&gt;0,1,"")))</f>
        <v/>
      </c>
      <c r="Q1072" s="16" t="n">
        <f aca="false">IF(O1072="🐭 Mouse",2,"")</f>
        <v>2</v>
      </c>
      <c r="R1072" s="16" t="str">
        <f aca="false">IF(O1072="🕊 Pigeon",7,"")</f>
        <v/>
      </c>
      <c r="S1072" s="16" t="str">
        <f aca="false">IF(O1072="🐇 Rabbit",6,"")</f>
        <v/>
      </c>
      <c r="T1072" s="16" t="str">
        <f aca="false">IF(O1072="🍼 Mammal",16,"")</f>
        <v/>
      </c>
      <c r="U1072" s="16" t="str">
        <f aca="false">IF(O1072="🐀 Rat",1,"")</f>
        <v/>
      </c>
      <c r="V1072" s="16" t="str">
        <f aca="false">IF(O1072="🐕 Dog",3,"")</f>
        <v/>
      </c>
      <c r="W1072" s="16" t="str">
        <f aca="false">IF(O1072="🐹 Guinea Pig",8,"")</f>
        <v/>
      </c>
      <c r="X1072" s="16" t="str">
        <f aca="false">IF(O1072="🐔 Chicken",9,"")</f>
        <v/>
      </c>
      <c r="Y1072" s="16" t="str">
        <f aca="false">IF(O1072="🐵 Monkey",5,"")</f>
        <v/>
      </c>
      <c r="Z1072" s="16" t="str">
        <f aca="false">IF(O1072="🐸 Frog",10,"")</f>
        <v/>
      </c>
      <c r="AA1072" s="16" t="str">
        <f aca="false">IF(O1072="🐈 Cat",4,"")</f>
        <v/>
      </c>
      <c r="AB1072" s="16" t="str">
        <f aca="false">IF(O1072="Gecko",15,"")</f>
        <v/>
      </c>
      <c r="AC1072" s="16" t="str">
        <f aca="false">IF(O1072="Skink",14,"")</f>
        <v/>
      </c>
      <c r="AD1072" s="16" t="str">
        <f aca="false">IF(O1072="🐄 Cattle",17,"")</f>
        <v/>
      </c>
      <c r="AE1072" s="16" t="str">
        <f aca="false">IF(O1072="🐷 Pig",19,"")</f>
        <v/>
      </c>
      <c r="AF1072" s="16" t="str">
        <f aca="false">IF(O1072="Squirrel",11,"")</f>
        <v/>
      </c>
      <c r="AG1072" s="16" t="str">
        <f aca="false">IF(O1072="🐝 Honey Bee",20,"")</f>
        <v/>
      </c>
      <c r="AH1072" s="16" t="str">
        <f aca="false">IF(O1072="🦆 Duck",12,"")</f>
        <v/>
      </c>
      <c r="AI1072" s="16" t="str">
        <f aca="false">IF(O1072="🐦 Bird",13,"")</f>
        <v/>
      </c>
      <c r="AJ1072" s="41" t="s">
        <v>266</v>
      </c>
      <c r="AK1072" s="40" t="s">
        <v>1064</v>
      </c>
      <c r="AL1072" s="42" t="s">
        <v>50</v>
      </c>
      <c r="AM1072" s="40" t="s">
        <v>51</v>
      </c>
      <c r="AN1072" s="40"/>
    </row>
    <row r="1073" customFormat="false" ht="30" hidden="false" customHeight="true" outlineLevel="0" collapsed="false">
      <c r="A1073" s="38" t="s">
        <v>1061</v>
      </c>
      <c r="B1073" s="38" t="n">
        <v>108</v>
      </c>
      <c r="C1073" s="32" t="n">
        <f aca="false">B1073+IF(H1073="IV",-0.2,IF(H1073="IP",-0.1,IF(H1073="IM",0.1,IF(H1073="SC",0.2,IF(H1073="IC (cerebral)",-0.3,0)))))</f>
        <v>108.2</v>
      </c>
      <c r="D1073" s="33" t="n">
        <f aca="false">VALUE(MID(AJ1073,1,FIND(" ",AJ1073)))</f>
        <v>4.3</v>
      </c>
      <c r="E1073" s="34" t="n">
        <f aca="false">IF(G1073="LD50 (median)",1,IF(G1073="LDLo (lowest)",0,IF(G1073="LD",-1,"")))</f>
        <v>1</v>
      </c>
      <c r="F1073" s="34" t="n">
        <f aca="false">IF(O1073="🐀 Rat",1,IF(O1073="🐭 Mouse",2,IF(O1073="🐕 Dog",3,IF(O1073="🐵 Monkey",5,IF(O1073="🐈 Cat",4,IF(O1073="🐇 Rabbit",6,IF(O1073="🕊 Pigeon",7,IF(O1073="🐹 Guinea Pig",8,IF(O1073="🐔 Chicken",9,IF(O1073="🐸 Frog",10,IF(O1073="🍼 Mammal",10,0)))))))))))</f>
        <v>2</v>
      </c>
      <c r="G1073" s="39" t="s">
        <v>47</v>
      </c>
      <c r="H1073" s="39" t="s">
        <v>18</v>
      </c>
      <c r="I1073" s="14" t="str">
        <f aca="false">IF(H1073="IC",-0.3,"")</f>
        <v/>
      </c>
      <c r="J1073" s="14" t="str">
        <f aca="false">IF(H1073="IV",-0.2,"")</f>
        <v/>
      </c>
      <c r="K1073" s="14" t="str">
        <f aca="false">IF(H1073="IP",-0.1,"")</f>
        <v/>
      </c>
      <c r="L1073" s="14" t="str">
        <f aca="false">IF(H1073="IM",0.1,"")</f>
        <v/>
      </c>
      <c r="M1073" s="14" t="n">
        <f aca="false">IF(H1073="SC",0.2,"")</f>
        <v>0.2</v>
      </c>
      <c r="N1073" s="15" t="str">
        <f aca="false">IF(H1073="???",0.2,"")</f>
        <v/>
      </c>
      <c r="O1073" s="40" t="s">
        <v>22</v>
      </c>
      <c r="P1073" s="17" t="str">
        <f aca="false">IF(SUM(Q1073:AI1073)&gt;0,"",IF(SUM(Q1073:AI1073)=0,IF(O1073&gt;0,1,"")))</f>
        <v/>
      </c>
      <c r="Q1073" s="16" t="n">
        <f aca="false">IF(O1073="🐭 Mouse",2,"")</f>
        <v>2</v>
      </c>
      <c r="R1073" s="16" t="str">
        <f aca="false">IF(O1073="🕊 Pigeon",7,"")</f>
        <v/>
      </c>
      <c r="S1073" s="16" t="str">
        <f aca="false">IF(O1073="🐇 Rabbit",6,"")</f>
        <v/>
      </c>
      <c r="T1073" s="16" t="str">
        <f aca="false">IF(O1073="🍼 Mammal",16,"")</f>
        <v/>
      </c>
      <c r="U1073" s="16" t="str">
        <f aca="false">IF(O1073="🐀 Rat",1,"")</f>
        <v/>
      </c>
      <c r="V1073" s="16" t="str">
        <f aca="false">IF(O1073="🐕 Dog",3,"")</f>
        <v/>
      </c>
      <c r="W1073" s="16" t="str">
        <f aca="false">IF(O1073="🐹 Guinea Pig",8,"")</f>
        <v/>
      </c>
      <c r="X1073" s="16" t="str">
        <f aca="false">IF(O1073="🐔 Chicken",9,"")</f>
        <v/>
      </c>
      <c r="Y1073" s="16" t="str">
        <f aca="false">IF(O1073="🐵 Monkey",5,"")</f>
        <v/>
      </c>
      <c r="Z1073" s="16" t="str">
        <f aca="false">IF(O1073="🐸 Frog",10,"")</f>
        <v/>
      </c>
      <c r="AA1073" s="16" t="str">
        <f aca="false">IF(O1073="🐈 Cat",4,"")</f>
        <v/>
      </c>
      <c r="AB1073" s="16" t="str">
        <f aca="false">IF(O1073="Gecko",15,"")</f>
        <v/>
      </c>
      <c r="AC1073" s="16" t="str">
        <f aca="false">IF(O1073="Skink",14,"")</f>
        <v/>
      </c>
      <c r="AD1073" s="16" t="str">
        <f aca="false">IF(O1073="🐄 Cattle",17,"")</f>
        <v/>
      </c>
      <c r="AE1073" s="16" t="str">
        <f aca="false">IF(O1073="🐷 Pig",19,"")</f>
        <v/>
      </c>
      <c r="AF1073" s="16" t="str">
        <f aca="false">IF(O1073="Squirrel",11,"")</f>
        <v/>
      </c>
      <c r="AG1073" s="16" t="str">
        <f aca="false">IF(O1073="🐝 Honey Bee",20,"")</f>
        <v/>
      </c>
      <c r="AH1073" s="16" t="str">
        <f aca="false">IF(O1073="🦆 Duck",12,"")</f>
        <v/>
      </c>
      <c r="AI1073" s="16" t="str">
        <f aca="false">IF(O1073="🐦 Bird",13,"")</f>
        <v/>
      </c>
      <c r="AJ1073" s="41" t="s">
        <v>917</v>
      </c>
      <c r="AK1073" s="40" t="s">
        <v>1073</v>
      </c>
      <c r="AL1073" s="42" t="s">
        <v>50</v>
      </c>
      <c r="AM1073" s="40" t="s">
        <v>51</v>
      </c>
      <c r="AN1073" s="40"/>
    </row>
    <row r="1074" customFormat="false" ht="30" hidden="false" customHeight="true" outlineLevel="0" collapsed="false">
      <c r="A1074" s="38" t="s">
        <v>1069</v>
      </c>
      <c r="B1074" s="38" t="n">
        <v>108</v>
      </c>
      <c r="C1074" s="32" t="n">
        <f aca="false">B1074+IF(H1074="IV",-0.2,IF(H1074="IP",-0.1,IF(H1074="IM",0.1,IF(H1074="SC",0.2,IF(H1074="IC (cerebral)",-0.3,0)))))</f>
        <v>107.9</v>
      </c>
      <c r="D1074" s="33" t="n">
        <f aca="false">VALUE(MID(AJ1074,1,FIND(" ",AJ1074)))</f>
        <v>5.066</v>
      </c>
      <c r="E1074" s="34" t="n">
        <f aca="false">IF(G1074="LD50 (median)",1,IF(G1074="LDLo (lowest)",0,IF(G1074="LD",-1,"")))</f>
        <v>1</v>
      </c>
      <c r="F1074" s="34" t="n">
        <f aca="false">IF(O1074="🐀 Rat",1,IF(O1074="🐭 Mouse",2,IF(O1074="🐕 Dog",3,IF(O1074="🐵 Monkey",5,IF(O1074="🐈 Cat",4,IF(O1074="🐇 Rabbit",6,IF(O1074="🕊 Pigeon",7,IF(O1074="🐹 Guinea Pig",8,IF(O1074="🐔 Chicken",9,IF(O1074="🐸 Frog",10,IF(O1074="🍼 Mammal",10,0)))))))))))</f>
        <v>2</v>
      </c>
      <c r="G1074" s="39" t="s">
        <v>47</v>
      </c>
      <c r="H1074" s="39" t="s">
        <v>16</v>
      </c>
      <c r="I1074" s="14" t="str">
        <f aca="false">IF(H1074="IC",-0.3,"")</f>
        <v/>
      </c>
      <c r="J1074" s="14" t="str">
        <f aca="false">IF(H1074="IV",-0.2,"")</f>
        <v/>
      </c>
      <c r="K1074" s="14" t="n">
        <f aca="false">IF(H1074="IP",-0.1,"")</f>
        <v>-0.1</v>
      </c>
      <c r="L1074" s="14" t="str">
        <f aca="false">IF(H1074="IM",0.1,"")</f>
        <v/>
      </c>
      <c r="M1074" s="14" t="str">
        <f aca="false">IF(H1074="SC",0.2,"")</f>
        <v/>
      </c>
      <c r="N1074" s="15" t="str">
        <f aca="false">IF(H1074="???",0.2,"")</f>
        <v/>
      </c>
      <c r="O1074" s="40" t="s">
        <v>22</v>
      </c>
      <c r="P1074" s="17" t="str">
        <f aca="false">IF(SUM(Q1074:AI1074)&gt;0,"",IF(SUM(Q1074:AI1074)=0,IF(O1074&gt;0,1,"")))</f>
        <v/>
      </c>
      <c r="Q1074" s="16" t="n">
        <f aca="false">IF(O1074="🐭 Mouse",2,"")</f>
        <v>2</v>
      </c>
      <c r="R1074" s="16" t="str">
        <f aca="false">IF(O1074="🕊 Pigeon",7,"")</f>
        <v/>
      </c>
      <c r="S1074" s="16" t="str">
        <f aca="false">IF(O1074="🐇 Rabbit",6,"")</f>
        <v/>
      </c>
      <c r="T1074" s="16" t="str">
        <f aca="false">IF(O1074="🍼 Mammal",16,"")</f>
        <v/>
      </c>
      <c r="U1074" s="16" t="str">
        <f aca="false">IF(O1074="🐀 Rat",1,"")</f>
        <v/>
      </c>
      <c r="V1074" s="16" t="str">
        <f aca="false">IF(O1074="🐕 Dog",3,"")</f>
        <v/>
      </c>
      <c r="W1074" s="16" t="str">
        <f aca="false">IF(O1074="🐹 Guinea Pig",8,"")</f>
        <v/>
      </c>
      <c r="X1074" s="16" t="str">
        <f aca="false">IF(O1074="🐔 Chicken",9,"")</f>
        <v/>
      </c>
      <c r="Y1074" s="16" t="str">
        <f aca="false">IF(O1074="🐵 Monkey",5,"")</f>
        <v/>
      </c>
      <c r="Z1074" s="16" t="str">
        <f aca="false">IF(O1074="🐸 Frog",10,"")</f>
        <v/>
      </c>
      <c r="AA1074" s="16" t="str">
        <f aca="false">IF(O1074="🐈 Cat",4,"")</f>
        <v/>
      </c>
      <c r="AB1074" s="16" t="str">
        <f aca="false">IF(O1074="Gecko",15,"")</f>
        <v/>
      </c>
      <c r="AC1074" s="16" t="str">
        <f aca="false">IF(O1074="Skink",14,"")</f>
        <v/>
      </c>
      <c r="AD1074" s="16" t="str">
        <f aca="false">IF(O1074="🐄 Cattle",17,"")</f>
        <v/>
      </c>
      <c r="AE1074" s="16" t="str">
        <f aca="false">IF(O1074="🐷 Pig",19,"")</f>
        <v/>
      </c>
      <c r="AF1074" s="16" t="str">
        <f aca="false">IF(O1074="Squirrel",11,"")</f>
        <v/>
      </c>
      <c r="AG1074" s="16" t="str">
        <f aca="false">IF(O1074="🐝 Honey Bee",20,"")</f>
        <v/>
      </c>
      <c r="AH1074" s="16" t="str">
        <f aca="false">IF(O1074="🦆 Duck",12,"")</f>
        <v/>
      </c>
      <c r="AI1074" s="16" t="str">
        <f aca="false">IF(O1074="🐦 Bird",13,"")</f>
        <v/>
      </c>
      <c r="AJ1074" s="41" t="s">
        <v>1074</v>
      </c>
      <c r="AK1074" s="40" t="s">
        <v>168</v>
      </c>
      <c r="AL1074" s="42" t="s">
        <v>50</v>
      </c>
      <c r="AM1074" s="40" t="s">
        <v>51</v>
      </c>
      <c r="AN1074" s="40"/>
    </row>
    <row r="1075" customFormat="false" ht="30" hidden="false" customHeight="true" outlineLevel="0" collapsed="false">
      <c r="A1075" s="38" t="s">
        <v>1061</v>
      </c>
      <c r="B1075" s="38" t="n">
        <v>108</v>
      </c>
      <c r="C1075" s="32" t="n">
        <f aca="false">B1075+IF(H1075="IV",-0.2,IF(H1075="IP",-0.1,IF(H1075="IM",0.1,IF(H1075="SC",0.2,IF(H1075="IC (cerebral)",-0.3,0)))))</f>
        <v>108.1</v>
      </c>
      <c r="D1075" s="33" t="n">
        <f aca="false">VALUE(MID(AJ1075,1,FIND(" ",AJ1075)))</f>
        <v>6</v>
      </c>
      <c r="E1075" s="34" t="n">
        <f aca="false">IF(G1075="LD50 (median)",1,IF(G1075="LDLo (lowest)",0,IF(G1075="LD",-1,"")))</f>
        <v>1</v>
      </c>
      <c r="F1075" s="34" t="n">
        <f aca="false">IF(O1075="🐀 Rat",1,IF(O1075="🐭 Mouse",2,IF(O1075="🐕 Dog",3,IF(O1075="🐵 Monkey",5,IF(O1075="🐈 Cat",4,IF(O1075="🐇 Rabbit",6,IF(O1075="🕊 Pigeon",7,IF(O1075="🐹 Guinea Pig",8,IF(O1075="🐔 Chicken",9,IF(O1075="🐸 Frog",10,IF(O1075="🍼 Mammal",10,0)))))))))))</f>
        <v>6</v>
      </c>
      <c r="G1075" s="39" t="s">
        <v>47</v>
      </c>
      <c r="H1075" s="39" t="s">
        <v>17</v>
      </c>
      <c r="I1075" s="14" t="str">
        <f aca="false">IF(H1075="IC",-0.3,"")</f>
        <v/>
      </c>
      <c r="J1075" s="14" t="str">
        <f aca="false">IF(H1075="IV",-0.2,"")</f>
        <v/>
      </c>
      <c r="K1075" s="14" t="str">
        <f aca="false">IF(H1075="IP",-0.1,"")</f>
        <v/>
      </c>
      <c r="L1075" s="14" t="n">
        <f aca="false">IF(H1075="IM",0.1,"")</f>
        <v>0.1</v>
      </c>
      <c r="M1075" s="14" t="str">
        <f aca="false">IF(H1075="SC",0.2,"")</f>
        <v/>
      </c>
      <c r="N1075" s="15" t="str">
        <f aca="false">IF(H1075="???",0.2,"")</f>
        <v/>
      </c>
      <c r="O1075" s="40" t="s">
        <v>24</v>
      </c>
      <c r="P1075" s="17" t="str">
        <f aca="false">IF(SUM(Q1075:AI1075)&gt;0,"",IF(SUM(Q1075:AI1075)=0,IF(O1075&gt;0,1,"")))</f>
        <v/>
      </c>
      <c r="Q1075" s="16" t="str">
        <f aca="false">IF(O1075="🐭 Mouse",2,"")</f>
        <v/>
      </c>
      <c r="R1075" s="16" t="str">
        <f aca="false">IF(O1075="🕊 Pigeon",7,"")</f>
        <v/>
      </c>
      <c r="S1075" s="16" t="n">
        <f aca="false">IF(O1075="🐇 Rabbit",6,"")</f>
        <v>6</v>
      </c>
      <c r="T1075" s="16" t="str">
        <f aca="false">IF(O1075="🍼 Mammal",16,"")</f>
        <v/>
      </c>
      <c r="U1075" s="16" t="str">
        <f aca="false">IF(O1075="🐀 Rat",1,"")</f>
        <v/>
      </c>
      <c r="V1075" s="16" t="str">
        <f aca="false">IF(O1075="🐕 Dog",3,"")</f>
        <v/>
      </c>
      <c r="W1075" s="16" t="str">
        <f aca="false">IF(O1075="🐹 Guinea Pig",8,"")</f>
        <v/>
      </c>
      <c r="X1075" s="16" t="str">
        <f aca="false">IF(O1075="🐔 Chicken",9,"")</f>
        <v/>
      </c>
      <c r="Y1075" s="16" t="str">
        <f aca="false">IF(O1075="🐵 Monkey",5,"")</f>
        <v/>
      </c>
      <c r="Z1075" s="16" t="str">
        <f aca="false">IF(O1075="🐸 Frog",10,"")</f>
        <v/>
      </c>
      <c r="AA1075" s="16" t="str">
        <f aca="false">IF(O1075="🐈 Cat",4,"")</f>
        <v/>
      </c>
      <c r="AB1075" s="16" t="str">
        <f aca="false">IF(O1075="Gecko",15,"")</f>
        <v/>
      </c>
      <c r="AC1075" s="16" t="str">
        <f aca="false">IF(O1075="Skink",14,"")</f>
        <v/>
      </c>
      <c r="AD1075" s="16" t="str">
        <f aca="false">IF(O1075="🐄 Cattle",17,"")</f>
        <v/>
      </c>
      <c r="AE1075" s="16" t="str">
        <f aca="false">IF(O1075="🐷 Pig",19,"")</f>
        <v/>
      </c>
      <c r="AF1075" s="16" t="str">
        <f aca="false">IF(O1075="Squirrel",11,"")</f>
        <v/>
      </c>
      <c r="AG1075" s="16" t="str">
        <f aca="false">IF(O1075="🐝 Honey Bee",20,"")</f>
        <v/>
      </c>
      <c r="AH1075" s="16" t="str">
        <f aca="false">IF(O1075="🦆 Duck",12,"")</f>
        <v/>
      </c>
      <c r="AI1075" s="16" t="str">
        <f aca="false">IF(O1075="🐦 Bird",13,"")</f>
        <v/>
      </c>
      <c r="AJ1075" s="41" t="s">
        <v>829</v>
      </c>
      <c r="AK1075" s="40" t="s">
        <v>1075</v>
      </c>
      <c r="AL1075" s="42" t="s">
        <v>50</v>
      </c>
      <c r="AM1075" s="40" t="s">
        <v>51</v>
      </c>
      <c r="AN1075" s="40"/>
    </row>
    <row r="1076" customFormat="false" ht="30" hidden="false" customHeight="true" outlineLevel="0" collapsed="false">
      <c r="A1076" s="38" t="s">
        <v>1061</v>
      </c>
      <c r="B1076" s="38" t="n">
        <v>108</v>
      </c>
      <c r="C1076" s="32" t="n">
        <f aca="false">B1076+IF(H1076="IV",-0.2,IF(H1076="IP",-0.1,IF(H1076="IM",0.1,IF(H1076="SC",0.2,IF(H1076="IC (cerebral)",-0.3,0)))))</f>
        <v>108.1</v>
      </c>
      <c r="D1076" s="33" t="n">
        <f aca="false">VALUE(MID(AJ1076,1,FIND(" ",AJ1076)))</f>
        <v>7.5</v>
      </c>
      <c r="E1076" s="34" t="n">
        <f aca="false">IF(G1076="LD50 (median)",1,IF(G1076="LDLo (lowest)",0,IF(G1076="LD",-1,"")))</f>
        <v>1</v>
      </c>
      <c r="F1076" s="34" t="n">
        <f aca="false">IF(O1076="🐀 Rat",1,IF(O1076="🐭 Mouse",2,IF(O1076="🐕 Dog",3,IF(O1076="🐵 Monkey",5,IF(O1076="🐈 Cat",4,IF(O1076="🐇 Rabbit",6,IF(O1076="🕊 Pigeon",7,IF(O1076="🐹 Guinea Pig",8,IF(O1076="🐔 Chicken",9,IF(O1076="🐸 Frog",10,IF(O1076="🍼 Mammal",10,0)))))))))))</f>
        <v>2</v>
      </c>
      <c r="G1076" s="39" t="s">
        <v>47</v>
      </c>
      <c r="H1076" s="39" t="s">
        <v>17</v>
      </c>
      <c r="I1076" s="14" t="str">
        <f aca="false">IF(H1076="IC",-0.3,"")</f>
        <v/>
      </c>
      <c r="J1076" s="14" t="str">
        <f aca="false">IF(H1076="IV",-0.2,"")</f>
        <v/>
      </c>
      <c r="K1076" s="14" t="str">
        <f aca="false">IF(H1076="IP",-0.1,"")</f>
        <v/>
      </c>
      <c r="L1076" s="14" t="n">
        <f aca="false">IF(H1076="IM",0.1,"")</f>
        <v>0.1</v>
      </c>
      <c r="M1076" s="14" t="str">
        <f aca="false">IF(H1076="SC",0.2,"")</f>
        <v/>
      </c>
      <c r="N1076" s="15" t="str">
        <f aca="false">IF(H1076="???",0.2,"")</f>
        <v/>
      </c>
      <c r="O1076" s="40" t="s">
        <v>22</v>
      </c>
      <c r="P1076" s="17" t="str">
        <f aca="false">IF(SUM(Q1076:AI1076)&gt;0,"",IF(SUM(Q1076:AI1076)=0,IF(O1076&gt;0,1,"")))</f>
        <v/>
      </c>
      <c r="Q1076" s="16" t="n">
        <f aca="false">IF(O1076="🐭 Mouse",2,"")</f>
        <v>2</v>
      </c>
      <c r="R1076" s="16" t="str">
        <f aca="false">IF(O1076="🕊 Pigeon",7,"")</f>
        <v/>
      </c>
      <c r="S1076" s="16" t="str">
        <f aca="false">IF(O1076="🐇 Rabbit",6,"")</f>
        <v/>
      </c>
      <c r="T1076" s="16" t="str">
        <f aca="false">IF(O1076="🍼 Mammal",16,"")</f>
        <v/>
      </c>
      <c r="U1076" s="16" t="str">
        <f aca="false">IF(O1076="🐀 Rat",1,"")</f>
        <v/>
      </c>
      <c r="V1076" s="16" t="str">
        <f aca="false">IF(O1076="🐕 Dog",3,"")</f>
        <v/>
      </c>
      <c r="W1076" s="16" t="str">
        <f aca="false">IF(O1076="🐹 Guinea Pig",8,"")</f>
        <v/>
      </c>
      <c r="X1076" s="16" t="str">
        <f aca="false">IF(O1076="🐔 Chicken",9,"")</f>
        <v/>
      </c>
      <c r="Y1076" s="16" t="str">
        <f aca="false">IF(O1076="🐵 Monkey",5,"")</f>
        <v/>
      </c>
      <c r="Z1076" s="16" t="str">
        <f aca="false">IF(O1076="🐸 Frog",10,"")</f>
        <v/>
      </c>
      <c r="AA1076" s="16" t="str">
        <f aca="false">IF(O1076="🐈 Cat",4,"")</f>
        <v/>
      </c>
      <c r="AB1076" s="16" t="str">
        <f aca="false">IF(O1076="Gecko",15,"")</f>
        <v/>
      </c>
      <c r="AC1076" s="16" t="str">
        <f aca="false">IF(O1076="Skink",14,"")</f>
        <v/>
      </c>
      <c r="AD1076" s="16" t="str">
        <f aca="false">IF(O1076="🐄 Cattle",17,"")</f>
        <v/>
      </c>
      <c r="AE1076" s="16" t="str">
        <f aca="false">IF(O1076="🐷 Pig",19,"")</f>
        <v/>
      </c>
      <c r="AF1076" s="16" t="str">
        <f aca="false">IF(O1076="Squirrel",11,"")</f>
        <v/>
      </c>
      <c r="AG1076" s="16" t="str">
        <f aca="false">IF(O1076="🐝 Honey Bee",20,"")</f>
        <v/>
      </c>
      <c r="AH1076" s="16" t="str">
        <f aca="false">IF(O1076="🦆 Duck",12,"")</f>
        <v/>
      </c>
      <c r="AI1076" s="16" t="str">
        <f aca="false">IF(O1076="🐦 Bird",13,"")</f>
        <v/>
      </c>
      <c r="AJ1076" s="41" t="s">
        <v>1049</v>
      </c>
      <c r="AK1076" s="40" t="s">
        <v>1076</v>
      </c>
      <c r="AL1076" s="42" t="s">
        <v>50</v>
      </c>
      <c r="AM1076" s="40" t="s">
        <v>51</v>
      </c>
      <c r="AN1076" s="40"/>
    </row>
    <row r="1077" customFormat="false" ht="30" hidden="false" customHeight="true" outlineLevel="0" collapsed="false">
      <c r="A1077" s="38" t="s">
        <v>1061</v>
      </c>
      <c r="B1077" s="38" t="n">
        <v>108</v>
      </c>
      <c r="C1077" s="32" t="n">
        <f aca="false">B1077+IF(H1077="IV",-0.2,IF(H1077="IP",-0.1,IF(H1077="IM",0.1,IF(H1077="SC",0.2,IF(H1077="IC (cerebral)",-0.3,0)))))</f>
        <v>107.8</v>
      </c>
      <c r="D1077" s="33" t="n">
        <f aca="false">VALUE(MID(AJ1077,1,FIND(" ",AJ1077)))</f>
        <v>9.15</v>
      </c>
      <c r="E1077" s="34" t="n">
        <f aca="false">IF(G1077="LD50 (median)",1,IF(G1077="LDLo (lowest)",0,IF(G1077="LD",-1,"")))</f>
        <v>1</v>
      </c>
      <c r="F1077" s="34" t="n">
        <f aca="false">IF(O1077="🐀 Rat",1,IF(O1077="🐭 Mouse",2,IF(O1077="🐕 Dog",3,IF(O1077="🐵 Monkey",5,IF(O1077="🐈 Cat",4,IF(O1077="🐇 Rabbit",6,IF(O1077="🕊 Pigeon",7,IF(O1077="🐹 Guinea Pig",8,IF(O1077="🐔 Chicken",9,IF(O1077="🐸 Frog",10,IF(O1077="🍼 Mammal",10,0)))))))))))</f>
        <v>2</v>
      </c>
      <c r="G1077" s="39" t="s">
        <v>47</v>
      </c>
      <c r="H1077" s="39" t="s">
        <v>15</v>
      </c>
      <c r="I1077" s="14" t="str">
        <f aca="false">IF(H1077="IC",-0.3,"")</f>
        <v/>
      </c>
      <c r="J1077" s="14" t="n">
        <f aca="false">IF(H1077="IV",-0.2,"")</f>
        <v>-0.2</v>
      </c>
      <c r="K1077" s="14" t="str">
        <f aca="false">IF(H1077="IP",-0.1,"")</f>
        <v/>
      </c>
      <c r="L1077" s="14" t="str">
        <f aca="false">IF(H1077="IM",0.1,"")</f>
        <v/>
      </c>
      <c r="M1077" s="14" t="str">
        <f aca="false">IF(H1077="SC",0.2,"")</f>
        <v/>
      </c>
      <c r="N1077" s="15" t="str">
        <f aca="false">IF(H1077="???",0.2,"")</f>
        <v/>
      </c>
      <c r="O1077" s="40" t="s">
        <v>22</v>
      </c>
      <c r="P1077" s="17" t="str">
        <f aca="false">IF(SUM(Q1077:AI1077)&gt;0,"",IF(SUM(Q1077:AI1077)=0,IF(O1077&gt;0,1,"")))</f>
        <v/>
      </c>
      <c r="Q1077" s="16" t="n">
        <f aca="false">IF(O1077="🐭 Mouse",2,"")</f>
        <v>2</v>
      </c>
      <c r="R1077" s="16" t="str">
        <f aca="false">IF(O1077="🕊 Pigeon",7,"")</f>
        <v/>
      </c>
      <c r="S1077" s="16" t="str">
        <f aca="false">IF(O1077="🐇 Rabbit",6,"")</f>
        <v/>
      </c>
      <c r="T1077" s="16" t="str">
        <f aca="false">IF(O1077="🍼 Mammal",16,"")</f>
        <v/>
      </c>
      <c r="U1077" s="16" t="str">
        <f aca="false">IF(O1077="🐀 Rat",1,"")</f>
        <v/>
      </c>
      <c r="V1077" s="16" t="str">
        <f aca="false">IF(O1077="🐕 Dog",3,"")</f>
        <v/>
      </c>
      <c r="W1077" s="16" t="str">
        <f aca="false">IF(O1077="🐹 Guinea Pig",8,"")</f>
        <v/>
      </c>
      <c r="X1077" s="16" t="str">
        <f aca="false">IF(O1077="🐔 Chicken",9,"")</f>
        <v/>
      </c>
      <c r="Y1077" s="16" t="str">
        <f aca="false">IF(O1077="🐵 Monkey",5,"")</f>
        <v/>
      </c>
      <c r="Z1077" s="16" t="str">
        <f aca="false">IF(O1077="🐸 Frog",10,"")</f>
        <v/>
      </c>
      <c r="AA1077" s="16" t="str">
        <f aca="false">IF(O1077="🐈 Cat",4,"")</f>
        <v/>
      </c>
      <c r="AB1077" s="16" t="str">
        <f aca="false">IF(O1077="Gecko",15,"")</f>
        <v/>
      </c>
      <c r="AC1077" s="16" t="str">
        <f aca="false">IF(O1077="Skink",14,"")</f>
        <v/>
      </c>
      <c r="AD1077" s="16" t="str">
        <f aca="false">IF(O1077="🐄 Cattle",17,"")</f>
        <v/>
      </c>
      <c r="AE1077" s="16" t="str">
        <f aca="false">IF(O1077="🐷 Pig",19,"")</f>
        <v/>
      </c>
      <c r="AF1077" s="16" t="str">
        <f aca="false">IF(O1077="Squirrel",11,"")</f>
        <v/>
      </c>
      <c r="AG1077" s="16" t="str">
        <f aca="false">IF(O1077="🐝 Honey Bee",20,"")</f>
        <v/>
      </c>
      <c r="AH1077" s="16" t="str">
        <f aca="false">IF(O1077="🦆 Duck",12,"")</f>
        <v/>
      </c>
      <c r="AI1077" s="16" t="str">
        <f aca="false">IF(O1077="🐦 Bird",13,"")</f>
        <v/>
      </c>
      <c r="AJ1077" s="41" t="s">
        <v>997</v>
      </c>
      <c r="AK1077" s="40"/>
      <c r="AL1077" s="42" t="s">
        <v>76</v>
      </c>
      <c r="AM1077" s="40" t="s">
        <v>59</v>
      </c>
      <c r="AN1077" s="40" t="s">
        <v>1072</v>
      </c>
    </row>
    <row r="1078" customFormat="false" ht="30" hidden="false" customHeight="true" outlineLevel="0" collapsed="false">
      <c r="A1078" s="38" t="s">
        <v>1061</v>
      </c>
      <c r="B1078" s="38" t="n">
        <v>108</v>
      </c>
      <c r="C1078" s="32" t="n">
        <f aca="false">B1078+IF(H1078="IV",-0.2,IF(H1078="IP",-0.1,IF(H1078="IM",0.1,IF(H1078="SC",0.2,IF(H1078="IC (cerebral)",-0.3,0)))))</f>
        <v>108.2</v>
      </c>
      <c r="D1078" s="33" t="n">
        <f aca="false">VALUE(MID(AJ1078,1,FIND(" ",AJ1078)))</f>
        <v>19.7</v>
      </c>
      <c r="E1078" s="34" t="n">
        <f aca="false">IF(G1078="LD50 (median)",1,IF(G1078="LDLo (lowest)",0,IF(G1078="LD",-1,"")))</f>
        <v>1</v>
      </c>
      <c r="F1078" s="34" t="n">
        <f aca="false">IF(O1078="🐀 Rat",1,IF(O1078="🐭 Mouse",2,IF(O1078="🐕 Dog",3,IF(O1078="🐵 Monkey",5,IF(O1078="🐈 Cat",4,IF(O1078="🐇 Rabbit",6,IF(O1078="🕊 Pigeon",7,IF(O1078="🐹 Guinea Pig",8,IF(O1078="🐔 Chicken",9,IF(O1078="🐸 Frog",10,IF(O1078="🍼 Mammal",10,0)))))))))))</f>
        <v>2</v>
      </c>
      <c r="G1078" s="39" t="s">
        <v>47</v>
      </c>
      <c r="H1078" s="39" t="s">
        <v>18</v>
      </c>
      <c r="I1078" s="14" t="str">
        <f aca="false">IF(H1078="IC",-0.3,"")</f>
        <v/>
      </c>
      <c r="J1078" s="14" t="str">
        <f aca="false">IF(H1078="IV",-0.2,"")</f>
        <v/>
      </c>
      <c r="K1078" s="14" t="str">
        <f aca="false">IF(H1078="IP",-0.1,"")</f>
        <v/>
      </c>
      <c r="L1078" s="14" t="str">
        <f aca="false">IF(H1078="IM",0.1,"")</f>
        <v/>
      </c>
      <c r="M1078" s="14" t="n">
        <f aca="false">IF(H1078="SC",0.2,"")</f>
        <v>0.2</v>
      </c>
      <c r="N1078" s="15" t="str">
        <f aca="false">IF(H1078="???",0.2,"")</f>
        <v/>
      </c>
      <c r="O1078" s="40" t="s">
        <v>22</v>
      </c>
      <c r="P1078" s="17" t="str">
        <f aca="false">IF(SUM(Q1078:AI1078)&gt;0,"",IF(SUM(Q1078:AI1078)=0,IF(O1078&gt;0,1,"")))</f>
        <v/>
      </c>
      <c r="Q1078" s="16" t="n">
        <f aca="false">IF(O1078="🐭 Mouse",2,"")</f>
        <v>2</v>
      </c>
      <c r="R1078" s="16" t="str">
        <f aca="false">IF(O1078="🕊 Pigeon",7,"")</f>
        <v/>
      </c>
      <c r="S1078" s="16" t="str">
        <f aca="false">IF(O1078="🐇 Rabbit",6,"")</f>
        <v/>
      </c>
      <c r="T1078" s="16" t="str">
        <f aca="false">IF(O1078="🍼 Mammal",16,"")</f>
        <v/>
      </c>
      <c r="U1078" s="16" t="str">
        <f aca="false">IF(O1078="🐀 Rat",1,"")</f>
        <v/>
      </c>
      <c r="V1078" s="16" t="str">
        <f aca="false">IF(O1078="🐕 Dog",3,"")</f>
        <v/>
      </c>
      <c r="W1078" s="16" t="str">
        <f aca="false">IF(O1078="🐹 Guinea Pig",8,"")</f>
        <v/>
      </c>
      <c r="X1078" s="16" t="str">
        <f aca="false">IF(O1078="🐔 Chicken",9,"")</f>
        <v/>
      </c>
      <c r="Y1078" s="16" t="str">
        <f aca="false">IF(O1078="🐵 Monkey",5,"")</f>
        <v/>
      </c>
      <c r="Z1078" s="16" t="str">
        <f aca="false">IF(O1078="🐸 Frog",10,"")</f>
        <v/>
      </c>
      <c r="AA1078" s="16" t="str">
        <f aca="false">IF(O1078="🐈 Cat",4,"")</f>
        <v/>
      </c>
      <c r="AB1078" s="16" t="str">
        <f aca="false">IF(O1078="Gecko",15,"")</f>
        <v/>
      </c>
      <c r="AC1078" s="16" t="str">
        <f aca="false">IF(O1078="Skink",14,"")</f>
        <v/>
      </c>
      <c r="AD1078" s="16" t="str">
        <f aca="false">IF(O1078="🐄 Cattle",17,"")</f>
        <v/>
      </c>
      <c r="AE1078" s="16" t="str">
        <f aca="false">IF(O1078="🐷 Pig",19,"")</f>
        <v/>
      </c>
      <c r="AF1078" s="16" t="str">
        <f aca="false">IF(O1078="Squirrel",11,"")</f>
        <v/>
      </c>
      <c r="AG1078" s="16" t="str">
        <f aca="false">IF(O1078="🐝 Honey Bee",20,"")</f>
        <v/>
      </c>
      <c r="AH1078" s="16" t="str">
        <f aca="false">IF(O1078="🦆 Duck",12,"")</f>
        <v/>
      </c>
      <c r="AI1078" s="16" t="str">
        <f aca="false">IF(O1078="🐦 Bird",13,"")</f>
        <v/>
      </c>
      <c r="AJ1078" s="41" t="s">
        <v>1077</v>
      </c>
      <c r="AK1078" s="40" t="s">
        <v>1078</v>
      </c>
      <c r="AL1078" s="42" t="s">
        <v>50</v>
      </c>
      <c r="AM1078" s="40" t="s">
        <v>51</v>
      </c>
      <c r="AN1078" s="40"/>
    </row>
    <row r="1079" customFormat="false" ht="30" hidden="false" customHeight="true" outlineLevel="0" collapsed="false">
      <c r="A1079" s="38" t="s">
        <v>1061</v>
      </c>
      <c r="B1079" s="38" t="n">
        <v>108</v>
      </c>
      <c r="C1079" s="32" t="n">
        <f aca="false">B1079+IF(H1079="IV",-0.2,IF(H1079="IP",-0.1,IF(H1079="IM",0.1,IF(H1079="SC",0.2,IF(H1079="IC (cerebral)",-0.3,0)))))</f>
        <v>108</v>
      </c>
      <c r="D1079" s="33" t="n">
        <f aca="false">VALUE(MID(AJ1079,1,FIND(" ",AJ1079)))</f>
        <v>21.7</v>
      </c>
      <c r="E1079" s="34" t="n">
        <f aca="false">IF(G1079="LD50 (median)",1,IF(G1079="LDLo (lowest)",0,IF(G1079="LD",-1,"")))</f>
        <v>1</v>
      </c>
      <c r="F1079" s="34" t="n">
        <f aca="false">IF(O1079="🐀 Rat",1,IF(O1079="🐭 Mouse",2,IF(O1079="🐕 Dog",3,IF(O1079="🐵 Monkey",5,IF(O1079="🐈 Cat",4,IF(O1079="🐇 Rabbit",6,IF(O1079="🕊 Pigeon",7,IF(O1079="🐹 Guinea Pig",8,IF(O1079="🐔 Chicken",9,IF(O1079="🐸 Frog",10,IF(O1079="🍼 Mammal",10,0)))))))))))</f>
        <v>10</v>
      </c>
      <c r="G1079" s="39" t="s">
        <v>47</v>
      </c>
      <c r="H1079" s="39" t="s">
        <v>93</v>
      </c>
      <c r="I1079" s="14" t="str">
        <f aca="false">IF(H1079="IC",-0.3,"")</f>
        <v/>
      </c>
      <c r="J1079" s="14" t="str">
        <f aca="false">IF(H1079="IV",-0.2,"")</f>
        <v/>
      </c>
      <c r="K1079" s="14" t="str">
        <f aca="false">IF(H1079="IP",-0.1,"")</f>
        <v/>
      </c>
      <c r="L1079" s="14" t="str">
        <f aca="false">IF(H1079="IM",0.1,"")</f>
        <v/>
      </c>
      <c r="M1079" s="14" t="str">
        <f aca="false">IF(H1079="SC",0.2,"")</f>
        <v/>
      </c>
      <c r="N1079" s="15" t="n">
        <f aca="false">IF(H1079="???",0.2,"")</f>
        <v>0.2</v>
      </c>
      <c r="O1079" s="40" t="s">
        <v>31</v>
      </c>
      <c r="P1079" s="17" t="str">
        <f aca="false">IF(SUM(Q1079:AI1079)&gt;0,"",IF(SUM(Q1079:AI1079)=0,IF(O1079&gt;0,1,"")))</f>
        <v/>
      </c>
      <c r="Q1079" s="16" t="str">
        <f aca="false">IF(O1079="🐭 Mouse",2,"")</f>
        <v/>
      </c>
      <c r="R1079" s="16" t="str">
        <f aca="false">IF(O1079="🕊 Pigeon",7,"")</f>
        <v/>
      </c>
      <c r="S1079" s="16" t="str">
        <f aca="false">IF(O1079="🐇 Rabbit",6,"")</f>
        <v/>
      </c>
      <c r="T1079" s="16" t="str">
        <f aca="false">IF(O1079="🍼 Mammal",16,"")</f>
        <v/>
      </c>
      <c r="U1079" s="16" t="str">
        <f aca="false">IF(O1079="🐀 Rat",1,"")</f>
        <v/>
      </c>
      <c r="V1079" s="16" t="str">
        <f aca="false">IF(O1079="🐕 Dog",3,"")</f>
        <v/>
      </c>
      <c r="W1079" s="16" t="str">
        <f aca="false">IF(O1079="🐹 Guinea Pig",8,"")</f>
        <v/>
      </c>
      <c r="X1079" s="16" t="str">
        <f aca="false">IF(O1079="🐔 Chicken",9,"")</f>
        <v/>
      </c>
      <c r="Y1079" s="16" t="str">
        <f aca="false">IF(O1079="🐵 Monkey",5,"")</f>
        <v/>
      </c>
      <c r="Z1079" s="16" t="n">
        <f aca="false">IF(O1079="🐸 Frog",10,"")</f>
        <v>10</v>
      </c>
      <c r="AA1079" s="16" t="str">
        <f aca="false">IF(O1079="🐈 Cat",4,"")</f>
        <v/>
      </c>
      <c r="AB1079" s="16" t="str">
        <f aca="false">IF(O1079="Gecko",15,"")</f>
        <v/>
      </c>
      <c r="AC1079" s="16" t="str">
        <f aca="false">IF(O1079="Skink",14,"")</f>
        <v/>
      </c>
      <c r="AD1079" s="16" t="str">
        <f aca="false">IF(O1079="🐄 Cattle",17,"")</f>
        <v/>
      </c>
      <c r="AE1079" s="16" t="str">
        <f aca="false">IF(O1079="🐷 Pig",19,"")</f>
        <v/>
      </c>
      <c r="AF1079" s="16" t="str">
        <f aca="false">IF(O1079="Squirrel",11,"")</f>
        <v/>
      </c>
      <c r="AG1079" s="16" t="str">
        <f aca="false">IF(O1079="🐝 Honey Bee",20,"")</f>
        <v/>
      </c>
      <c r="AH1079" s="16" t="str">
        <f aca="false">IF(O1079="🦆 Duck",12,"")</f>
        <v/>
      </c>
      <c r="AI1079" s="16" t="str">
        <f aca="false">IF(O1079="🐦 Bird",13,"")</f>
        <v/>
      </c>
      <c r="AJ1079" s="41" t="s">
        <v>1079</v>
      </c>
      <c r="AK1079" s="40" t="s">
        <v>1064</v>
      </c>
      <c r="AL1079" s="42" t="s">
        <v>50</v>
      </c>
      <c r="AM1079" s="40" t="s">
        <v>51</v>
      </c>
      <c r="AN1079" s="40"/>
    </row>
    <row r="1080" customFormat="false" ht="15.75" hidden="false" customHeight="false" outlineLevel="0" collapsed="false">
      <c r="C1080" s="32"/>
      <c r="D1080" s="33"/>
      <c r="E1080" s="34"/>
      <c r="F1080" s="34"/>
      <c r="G1080" s="0"/>
      <c r="H1080" s="0"/>
      <c r="I1080" s="14" t="str">
        <f aca="false">IF(H1080="IC",-0.3,"")</f>
        <v/>
      </c>
      <c r="J1080" s="14" t="str">
        <f aca="false">IF(H1080="IV",-0.2,"")</f>
        <v/>
      </c>
      <c r="K1080" s="14" t="str">
        <f aca="false">IF(H1080="IP",-0.1,"")</f>
        <v/>
      </c>
      <c r="L1080" s="14" t="str">
        <f aca="false">IF(H1080="IM",0.1,"")</f>
        <v/>
      </c>
      <c r="M1080" s="14" t="str">
        <f aca="false">IF(H1080="SC",0.2,"")</f>
        <v/>
      </c>
      <c r="N1080" s="15" t="str">
        <f aca="false">IF(H1080="???",0.2,"")</f>
        <v/>
      </c>
      <c r="O1080" s="0"/>
      <c r="P1080" s="17" t="str">
        <f aca="false">IF(SUM(Q1080:AI1080)&gt;0,"",IF(SUM(Q1080:AI1080)=0,IF(O1080&gt;0,1,"")))</f>
        <v/>
      </c>
      <c r="Q1080" s="16" t="str">
        <f aca="false">IF(O1080="🐭 Mouse",2,"")</f>
        <v/>
      </c>
      <c r="R1080" s="16" t="str">
        <f aca="false">IF(O1080="🕊 Pigeon",7,"")</f>
        <v/>
      </c>
      <c r="S1080" s="16" t="str">
        <f aca="false">IF(O1080="🐇 Rabbit",6,"")</f>
        <v/>
      </c>
      <c r="T1080" s="16" t="str">
        <f aca="false">IF(O1080="🍼 Mammal",16,"")</f>
        <v/>
      </c>
      <c r="U1080" s="16" t="str">
        <f aca="false">IF(O1080="🐀 Rat",1,"")</f>
        <v/>
      </c>
      <c r="V1080" s="16" t="str">
        <f aca="false">IF(O1080="🐕 Dog",3,"")</f>
        <v/>
      </c>
      <c r="W1080" s="16" t="str">
        <f aca="false">IF(O1080="🐹 Guinea Pig",8,"")</f>
        <v/>
      </c>
      <c r="X1080" s="16" t="str">
        <f aca="false">IF(O1080="🐔 Chicken",9,"")</f>
        <v/>
      </c>
      <c r="Y1080" s="16" t="str">
        <f aca="false">IF(O1080="🐵 Monkey",5,"")</f>
        <v/>
      </c>
      <c r="Z1080" s="16" t="str">
        <f aca="false">IF(O1080="🐸 Frog",10,"")</f>
        <v/>
      </c>
      <c r="AA1080" s="16" t="str">
        <f aca="false">IF(O1080="🐈 Cat",4,"")</f>
        <v/>
      </c>
      <c r="AB1080" s="16" t="str">
        <f aca="false">IF(O1080="Gecko",15,"")</f>
        <v/>
      </c>
      <c r="AC1080" s="16" t="str">
        <f aca="false">IF(O1080="Skink",14,"")</f>
        <v/>
      </c>
      <c r="AD1080" s="16" t="str">
        <f aca="false">IF(O1080="🐄 Cattle",17,"")</f>
        <v/>
      </c>
      <c r="AE1080" s="16" t="str">
        <f aca="false">IF(O1080="🐷 Pig",19,"")</f>
        <v/>
      </c>
      <c r="AF1080" s="16" t="str">
        <f aca="false">IF(O1080="Squirrel",11,"")</f>
        <v/>
      </c>
      <c r="AG1080" s="16" t="str">
        <f aca="false">IF(O1080="🐝 Honey Bee",20,"")</f>
        <v/>
      </c>
      <c r="AH1080" s="16" t="str">
        <f aca="false">IF(O1080="🦆 Duck",12,"")</f>
        <v/>
      </c>
      <c r="AI1080" s="16" t="str">
        <f aca="false">IF(O1080="🐦 Bird",13,"")</f>
        <v/>
      </c>
      <c r="AJ1080" s="0"/>
      <c r="AK1080" s="0"/>
      <c r="AL1080" s="0"/>
      <c r="AM1080" s="0"/>
      <c r="AN1080" s="0"/>
    </row>
    <row r="1081" customFormat="false" ht="30" hidden="false" customHeight="true" outlineLevel="0" collapsed="false">
      <c r="A1081" s="38" t="s">
        <v>1080</v>
      </c>
      <c r="B1081" s="38" t="n">
        <v>109</v>
      </c>
      <c r="C1081" s="32" t="n">
        <f aca="false">B1081+IF(H1081="IV",-0.2,IF(H1081="IP",-0.1,IF(H1081="IM",0.1,IF(H1081="SC",0.2,IF(H1081="IC (cerebral)",-0.3,0)))))</f>
        <v>108.8</v>
      </c>
      <c r="D1081" s="33" t="n">
        <f aca="false">VALUE(MID(AJ1081,1,FIND(" ",AJ1081)))</f>
        <v>0.342</v>
      </c>
      <c r="E1081" s="34" t="n">
        <f aca="false">IF(G1081="LD50 (median)",1,IF(G1081="LDLo (lowest)",0,IF(G1081="LD",-1,"")))</f>
        <v>1</v>
      </c>
      <c r="F1081" s="34" t="n">
        <f aca="false">IF(O1081="🐀 Rat",1,IF(O1081="🐭 Mouse",2,IF(O1081="🐕 Dog",3,IF(O1081="🐵 Monkey",5,IF(O1081="🐈 Cat",4,IF(O1081="🐇 Rabbit",6,IF(O1081="🕊 Pigeon",7,IF(O1081="🐹 Guinea Pig",8,IF(O1081="🐔 Chicken",9,IF(O1081="🐸 Frog",10,IF(O1081="🍼 Mammal",10,0)))))))))))</f>
        <v>7</v>
      </c>
      <c r="G1081" s="39" t="s">
        <v>47</v>
      </c>
      <c r="H1081" s="39" t="s">
        <v>15</v>
      </c>
      <c r="I1081" s="14" t="str">
        <f aca="false">IF(H1081="IC",-0.3,"")</f>
        <v/>
      </c>
      <c r="J1081" s="14" t="n">
        <f aca="false">IF(H1081="IV",-0.2,"")</f>
        <v>-0.2</v>
      </c>
      <c r="K1081" s="14" t="str">
        <f aca="false">IF(H1081="IP",-0.1,"")</f>
        <v/>
      </c>
      <c r="L1081" s="14" t="str">
        <f aca="false">IF(H1081="IM",0.1,"")</f>
        <v/>
      </c>
      <c r="M1081" s="14" t="str">
        <f aca="false">IF(H1081="SC",0.2,"")</f>
        <v/>
      </c>
      <c r="N1081" s="15" t="str">
        <f aca="false">IF(H1081="???",0.2,"")</f>
        <v/>
      </c>
      <c r="O1081" s="40" t="s">
        <v>23</v>
      </c>
      <c r="P1081" s="17" t="str">
        <f aca="false">IF(SUM(Q1081:AI1081)&gt;0,"",IF(SUM(Q1081:AI1081)=0,IF(O1081&gt;0,1,"")))</f>
        <v/>
      </c>
      <c r="Q1081" s="16" t="str">
        <f aca="false">IF(O1081="🐭 Mouse",2,"")</f>
        <v/>
      </c>
      <c r="R1081" s="16" t="n">
        <f aca="false">IF(O1081="🕊 Pigeon",7,"")</f>
        <v>7</v>
      </c>
      <c r="S1081" s="16" t="str">
        <f aca="false">IF(O1081="🐇 Rabbit",6,"")</f>
        <v/>
      </c>
      <c r="T1081" s="16" t="str">
        <f aca="false">IF(O1081="🍼 Mammal",16,"")</f>
        <v/>
      </c>
      <c r="U1081" s="16" t="str">
        <f aca="false">IF(O1081="🐀 Rat",1,"")</f>
        <v/>
      </c>
      <c r="V1081" s="16" t="str">
        <f aca="false">IF(O1081="🐕 Dog",3,"")</f>
        <v/>
      </c>
      <c r="W1081" s="16" t="str">
        <f aca="false">IF(O1081="🐹 Guinea Pig",8,"")</f>
        <v/>
      </c>
      <c r="X1081" s="16" t="str">
        <f aca="false">IF(O1081="🐔 Chicken",9,"")</f>
        <v/>
      </c>
      <c r="Y1081" s="16" t="str">
        <f aca="false">IF(O1081="🐵 Monkey",5,"")</f>
        <v/>
      </c>
      <c r="Z1081" s="16" t="str">
        <f aca="false">IF(O1081="🐸 Frog",10,"")</f>
        <v/>
      </c>
      <c r="AA1081" s="16" t="str">
        <f aca="false">IF(O1081="🐈 Cat",4,"")</f>
        <v/>
      </c>
      <c r="AB1081" s="16" t="str">
        <f aca="false">IF(O1081="Gecko",15,"")</f>
        <v/>
      </c>
      <c r="AC1081" s="16" t="str">
        <f aca="false">IF(O1081="Skink",14,"")</f>
        <v/>
      </c>
      <c r="AD1081" s="16" t="str">
        <f aca="false">IF(O1081="🐄 Cattle",17,"")</f>
        <v/>
      </c>
      <c r="AE1081" s="16" t="str">
        <f aca="false">IF(O1081="🐷 Pig",19,"")</f>
        <v/>
      </c>
      <c r="AF1081" s="16" t="str">
        <f aca="false">IF(O1081="Squirrel",11,"")</f>
        <v/>
      </c>
      <c r="AG1081" s="16" t="str">
        <f aca="false">IF(O1081="🐝 Honey Bee",20,"")</f>
        <v/>
      </c>
      <c r="AH1081" s="16" t="str">
        <f aca="false">IF(O1081="🦆 Duck",12,"")</f>
        <v/>
      </c>
      <c r="AI1081" s="16" t="str">
        <f aca="false">IF(O1081="🐦 Bird",13,"")</f>
        <v/>
      </c>
      <c r="AJ1081" s="41" t="s">
        <v>1081</v>
      </c>
      <c r="AK1081" s="40" t="s">
        <v>160</v>
      </c>
      <c r="AL1081" s="42" t="s">
        <v>50</v>
      </c>
      <c r="AM1081" s="40" t="s">
        <v>51</v>
      </c>
      <c r="AN1081" s="40"/>
    </row>
    <row r="1082" customFormat="false" ht="45" hidden="false" customHeight="true" outlineLevel="0" collapsed="false">
      <c r="A1082" s="38" t="s">
        <v>1080</v>
      </c>
      <c r="B1082" s="38" t="n">
        <v>109</v>
      </c>
      <c r="C1082" s="32" t="n">
        <f aca="false">B1082+IF(H1082="IV",-0.2,IF(H1082="IP",-0.1,IF(H1082="IM",0.1,IF(H1082="SC",0.2,IF(H1082="IC (cerebral)",-0.3,0)))))</f>
        <v>108.9</v>
      </c>
      <c r="D1082" s="33" t="n">
        <f aca="false">VALUE(MID(AJ1082,1,FIND(" ",AJ1082)))</f>
        <v>2.08</v>
      </c>
      <c r="E1082" s="34" t="n">
        <f aca="false">IF(G1082="LD50 (median)",1,IF(G1082="LDLo (lowest)",0,IF(G1082="LD",-1,"")))</f>
        <v>1</v>
      </c>
      <c r="F1082" s="34" t="n">
        <f aca="false">IF(O1082="🐀 Rat",1,IF(O1082="🐭 Mouse",2,IF(O1082="🐕 Dog",3,IF(O1082="🐵 Monkey",5,IF(O1082="🐈 Cat",4,IF(O1082="🐇 Rabbit",6,IF(O1082="🕊 Pigeon",7,IF(O1082="🐹 Guinea Pig",8,IF(O1082="🐔 Chicken",9,IF(O1082="🐸 Frog",10,IF(O1082="🍼 Mammal",10,0)))))))))))</f>
        <v>2</v>
      </c>
      <c r="G1082" s="39" t="s">
        <v>47</v>
      </c>
      <c r="H1082" s="39" t="s">
        <v>16</v>
      </c>
      <c r="I1082" s="14" t="str">
        <f aca="false">IF(H1082="IC",-0.3,"")</f>
        <v/>
      </c>
      <c r="J1082" s="14" t="str">
        <f aca="false">IF(H1082="IV",-0.2,"")</f>
        <v/>
      </c>
      <c r="K1082" s="14" t="n">
        <f aca="false">IF(H1082="IP",-0.1,"")</f>
        <v>-0.1</v>
      </c>
      <c r="L1082" s="14" t="str">
        <f aca="false">IF(H1082="IM",0.1,"")</f>
        <v/>
      </c>
      <c r="M1082" s="14" t="str">
        <f aca="false">IF(H1082="SC",0.2,"")</f>
        <v/>
      </c>
      <c r="N1082" s="15" t="str">
        <f aca="false">IF(H1082="???",0.2,"")</f>
        <v/>
      </c>
      <c r="O1082" s="40" t="s">
        <v>22</v>
      </c>
      <c r="P1082" s="17" t="str">
        <f aca="false">IF(SUM(Q1082:AI1082)&gt;0,"",IF(SUM(Q1082:AI1082)=0,IF(O1082&gt;0,1,"")))</f>
        <v/>
      </c>
      <c r="Q1082" s="16" t="n">
        <f aca="false">IF(O1082="🐭 Mouse",2,"")</f>
        <v>2</v>
      </c>
      <c r="R1082" s="16" t="str">
        <f aca="false">IF(O1082="🕊 Pigeon",7,"")</f>
        <v/>
      </c>
      <c r="S1082" s="16" t="str">
        <f aca="false">IF(O1082="🐇 Rabbit",6,"")</f>
        <v/>
      </c>
      <c r="T1082" s="16" t="str">
        <f aca="false">IF(O1082="🍼 Mammal",16,"")</f>
        <v/>
      </c>
      <c r="U1082" s="16" t="str">
        <f aca="false">IF(O1082="🐀 Rat",1,"")</f>
        <v/>
      </c>
      <c r="V1082" s="16" t="str">
        <f aca="false">IF(O1082="🐕 Dog",3,"")</f>
        <v/>
      </c>
      <c r="W1082" s="16" t="str">
        <f aca="false">IF(O1082="🐹 Guinea Pig",8,"")</f>
        <v/>
      </c>
      <c r="X1082" s="16" t="str">
        <f aca="false">IF(O1082="🐔 Chicken",9,"")</f>
        <v/>
      </c>
      <c r="Y1082" s="16" t="str">
        <f aca="false">IF(O1082="🐵 Monkey",5,"")</f>
        <v/>
      </c>
      <c r="Z1082" s="16" t="str">
        <f aca="false">IF(O1082="🐸 Frog",10,"")</f>
        <v/>
      </c>
      <c r="AA1082" s="16" t="str">
        <f aca="false">IF(O1082="🐈 Cat",4,"")</f>
        <v/>
      </c>
      <c r="AB1082" s="16" t="str">
        <f aca="false">IF(O1082="Gecko",15,"")</f>
        <v/>
      </c>
      <c r="AC1082" s="16" t="str">
        <f aca="false">IF(O1082="Skink",14,"")</f>
        <v/>
      </c>
      <c r="AD1082" s="16" t="str">
        <f aca="false">IF(O1082="🐄 Cattle",17,"")</f>
        <v/>
      </c>
      <c r="AE1082" s="16" t="str">
        <f aca="false">IF(O1082="🐷 Pig",19,"")</f>
        <v/>
      </c>
      <c r="AF1082" s="16" t="str">
        <f aca="false">IF(O1082="Squirrel",11,"")</f>
        <v/>
      </c>
      <c r="AG1082" s="16" t="str">
        <f aca="false">IF(O1082="🐝 Honey Bee",20,"")</f>
        <v/>
      </c>
      <c r="AH1082" s="16" t="str">
        <f aca="false">IF(O1082="🦆 Duck",12,"")</f>
        <v/>
      </c>
      <c r="AI1082" s="16" t="str">
        <f aca="false">IF(O1082="🐦 Bird",13,"")</f>
        <v/>
      </c>
      <c r="AJ1082" s="41" t="s">
        <v>1082</v>
      </c>
      <c r="AK1082" s="40" t="s">
        <v>539</v>
      </c>
      <c r="AL1082" s="42" t="s">
        <v>50</v>
      </c>
      <c r="AM1082" s="40" t="s">
        <v>51</v>
      </c>
      <c r="AN1082" s="40"/>
    </row>
    <row r="1083" customFormat="false" ht="30" hidden="false" customHeight="true" outlineLevel="0" collapsed="false">
      <c r="A1083" s="38" t="s">
        <v>1080</v>
      </c>
      <c r="B1083" s="38" t="n">
        <v>109</v>
      </c>
      <c r="C1083" s="32" t="n">
        <f aca="false">B1083+IF(H1083="IV",-0.2,IF(H1083="IP",-0.1,IF(H1083="IM",0.1,IF(H1083="SC",0.2,IF(H1083="IC (cerebral)",-0.3,0)))))</f>
        <v>108.8</v>
      </c>
      <c r="D1083" s="33" t="n">
        <f aca="false">VALUE(MID(AJ1083,1,FIND(" ",AJ1083)))</f>
        <v>2.6</v>
      </c>
      <c r="E1083" s="34" t="n">
        <f aca="false">IF(G1083="LD50 (median)",1,IF(G1083="LDLo (lowest)",0,IF(G1083="LD",-1,"")))</f>
        <v>1</v>
      </c>
      <c r="F1083" s="34" t="n">
        <f aca="false">IF(O1083="🐀 Rat",1,IF(O1083="🐭 Mouse",2,IF(O1083="🐕 Dog",3,IF(O1083="🐵 Monkey",5,IF(O1083="🐈 Cat",4,IF(O1083="🐇 Rabbit",6,IF(O1083="🕊 Pigeon",7,IF(O1083="🐹 Guinea Pig",8,IF(O1083="🐔 Chicken",9,IF(O1083="🐸 Frog",10,IF(O1083="🍼 Mammal",10,0)))))))))))</f>
        <v>2</v>
      </c>
      <c r="G1083" s="39" t="s">
        <v>47</v>
      </c>
      <c r="H1083" s="39" t="s">
        <v>15</v>
      </c>
      <c r="I1083" s="14" t="str">
        <f aca="false">IF(H1083="IC",-0.3,"")</f>
        <v/>
      </c>
      <c r="J1083" s="14" t="n">
        <f aca="false">IF(H1083="IV",-0.2,"")</f>
        <v>-0.2</v>
      </c>
      <c r="K1083" s="14" t="str">
        <f aca="false">IF(H1083="IP",-0.1,"")</f>
        <v/>
      </c>
      <c r="L1083" s="14" t="str">
        <f aca="false">IF(H1083="IM",0.1,"")</f>
        <v/>
      </c>
      <c r="M1083" s="14" t="str">
        <f aca="false">IF(H1083="SC",0.2,"")</f>
        <v/>
      </c>
      <c r="N1083" s="15" t="str">
        <f aca="false">IF(H1083="???",0.2,"")</f>
        <v/>
      </c>
      <c r="O1083" s="40" t="s">
        <v>22</v>
      </c>
      <c r="P1083" s="17" t="str">
        <f aca="false">IF(SUM(Q1083:AI1083)&gt;0,"",IF(SUM(Q1083:AI1083)=0,IF(O1083&gt;0,1,"")))</f>
        <v/>
      </c>
      <c r="Q1083" s="16" t="n">
        <f aca="false">IF(O1083="🐭 Mouse",2,"")</f>
        <v>2</v>
      </c>
      <c r="R1083" s="16" t="str">
        <f aca="false">IF(O1083="🕊 Pigeon",7,"")</f>
        <v/>
      </c>
      <c r="S1083" s="16" t="str">
        <f aca="false">IF(O1083="🐇 Rabbit",6,"")</f>
        <v/>
      </c>
      <c r="T1083" s="16" t="str">
        <f aca="false">IF(O1083="🍼 Mammal",16,"")</f>
        <v/>
      </c>
      <c r="U1083" s="16" t="str">
        <f aca="false">IF(O1083="🐀 Rat",1,"")</f>
        <v/>
      </c>
      <c r="V1083" s="16" t="str">
        <f aca="false">IF(O1083="🐕 Dog",3,"")</f>
        <v/>
      </c>
      <c r="W1083" s="16" t="str">
        <f aca="false">IF(O1083="🐹 Guinea Pig",8,"")</f>
        <v/>
      </c>
      <c r="X1083" s="16" t="str">
        <f aca="false">IF(O1083="🐔 Chicken",9,"")</f>
        <v/>
      </c>
      <c r="Y1083" s="16" t="str">
        <f aca="false">IF(O1083="🐵 Monkey",5,"")</f>
        <v/>
      </c>
      <c r="Z1083" s="16" t="str">
        <f aca="false">IF(O1083="🐸 Frog",10,"")</f>
        <v/>
      </c>
      <c r="AA1083" s="16" t="str">
        <f aca="false">IF(O1083="🐈 Cat",4,"")</f>
        <v/>
      </c>
      <c r="AB1083" s="16" t="str">
        <f aca="false">IF(O1083="Gecko",15,"")</f>
        <v/>
      </c>
      <c r="AC1083" s="16" t="str">
        <f aca="false">IF(O1083="Skink",14,"")</f>
        <v/>
      </c>
      <c r="AD1083" s="16" t="str">
        <f aca="false">IF(O1083="🐄 Cattle",17,"")</f>
        <v/>
      </c>
      <c r="AE1083" s="16" t="str">
        <f aca="false">IF(O1083="🐷 Pig",19,"")</f>
        <v/>
      </c>
      <c r="AF1083" s="16" t="str">
        <f aca="false">IF(O1083="Squirrel",11,"")</f>
        <v/>
      </c>
      <c r="AG1083" s="16" t="str">
        <f aca="false">IF(O1083="🐝 Honey Bee",20,"")</f>
        <v/>
      </c>
      <c r="AH1083" s="16" t="str">
        <f aca="false">IF(O1083="🦆 Duck",12,"")</f>
        <v/>
      </c>
      <c r="AI1083" s="16" t="str">
        <f aca="false">IF(O1083="🐦 Bird",13,"")</f>
        <v/>
      </c>
      <c r="AJ1083" s="41" t="s">
        <v>543</v>
      </c>
      <c r="AK1083" s="40" t="s">
        <v>539</v>
      </c>
      <c r="AL1083" s="42" t="s">
        <v>50</v>
      </c>
      <c r="AM1083" s="40" t="s">
        <v>51</v>
      </c>
      <c r="AN1083" s="40"/>
    </row>
    <row r="1084" customFormat="false" ht="45" hidden="false" customHeight="true" outlineLevel="0" collapsed="false">
      <c r="A1084" s="38" t="s">
        <v>1080</v>
      </c>
      <c r="B1084" s="38" t="n">
        <v>109</v>
      </c>
      <c r="C1084" s="32" t="n">
        <f aca="false">B1084+IF(H1084="IV",-0.2,IF(H1084="IP",-0.1,IF(H1084="IM",0.1,IF(H1084="SC",0.2,IF(H1084="IC (cerebral)",-0.3,0)))))</f>
        <v>108.9</v>
      </c>
      <c r="D1084" s="33" t="n">
        <f aca="false">VALUE(MID(AJ1084,1,FIND(" ",AJ1084)))</f>
        <v>4</v>
      </c>
      <c r="E1084" s="34" t="n">
        <f aca="false">IF(G1084="LD50 (median)",1,IF(G1084="LDLo (lowest)",0,IF(G1084="LD",-1,"")))</f>
        <v>1</v>
      </c>
      <c r="F1084" s="34" t="n">
        <f aca="false">IF(O1084="🐀 Rat",1,IF(O1084="🐭 Mouse",2,IF(O1084="🐕 Dog",3,IF(O1084="🐵 Monkey",5,IF(O1084="🐈 Cat",4,IF(O1084="🐇 Rabbit",6,IF(O1084="🕊 Pigeon",7,IF(O1084="🐹 Guinea Pig",8,IF(O1084="🐔 Chicken",9,IF(O1084="🐸 Frog",10,IF(O1084="🍼 Mammal",10,0)))))))))))</f>
        <v>10</v>
      </c>
      <c r="G1084" s="39" t="s">
        <v>47</v>
      </c>
      <c r="H1084" s="39" t="s">
        <v>16</v>
      </c>
      <c r="I1084" s="14" t="str">
        <f aca="false">IF(H1084="IC",-0.3,"")</f>
        <v/>
      </c>
      <c r="J1084" s="14" t="str">
        <f aca="false">IF(H1084="IV",-0.2,"")</f>
        <v/>
      </c>
      <c r="K1084" s="14" t="n">
        <f aca="false">IF(H1084="IP",-0.1,"")</f>
        <v>-0.1</v>
      </c>
      <c r="L1084" s="14" t="str">
        <f aca="false">IF(H1084="IM",0.1,"")</f>
        <v/>
      </c>
      <c r="M1084" s="14" t="str">
        <f aca="false">IF(H1084="SC",0.2,"")</f>
        <v/>
      </c>
      <c r="N1084" s="15" t="str">
        <f aca="false">IF(H1084="???",0.2,"")</f>
        <v/>
      </c>
      <c r="O1084" s="40" t="s">
        <v>25</v>
      </c>
      <c r="P1084" s="17" t="str">
        <f aca="false">IF(SUM(Q1084:AI1084)&gt;0,"",IF(SUM(Q1084:AI1084)=0,IF(O1084&gt;0,1,"")))</f>
        <v/>
      </c>
      <c r="Q1084" s="16" t="str">
        <f aca="false">IF(O1084="🐭 Mouse",2,"")</f>
        <v/>
      </c>
      <c r="R1084" s="16" t="str">
        <f aca="false">IF(O1084="🕊 Pigeon",7,"")</f>
        <v/>
      </c>
      <c r="S1084" s="16" t="str">
        <f aca="false">IF(O1084="🐇 Rabbit",6,"")</f>
        <v/>
      </c>
      <c r="T1084" s="16" t="n">
        <f aca="false">IF(O1084="🍼 Mammal",16,"")</f>
        <v>16</v>
      </c>
      <c r="U1084" s="16" t="str">
        <f aca="false">IF(O1084="🐀 Rat",1,"")</f>
        <v/>
      </c>
      <c r="V1084" s="16" t="str">
        <f aca="false">IF(O1084="🐕 Dog",3,"")</f>
        <v/>
      </c>
      <c r="W1084" s="16" t="str">
        <f aca="false">IF(O1084="🐹 Guinea Pig",8,"")</f>
        <v/>
      </c>
      <c r="X1084" s="16" t="str">
        <f aca="false">IF(O1084="🐔 Chicken",9,"")</f>
        <v/>
      </c>
      <c r="Y1084" s="16" t="str">
        <f aca="false">IF(O1084="🐵 Monkey",5,"")</f>
        <v/>
      </c>
      <c r="Z1084" s="16" t="str">
        <f aca="false">IF(O1084="🐸 Frog",10,"")</f>
        <v/>
      </c>
      <c r="AA1084" s="16" t="str">
        <f aca="false">IF(O1084="🐈 Cat",4,"")</f>
        <v/>
      </c>
      <c r="AB1084" s="16" t="str">
        <f aca="false">IF(O1084="Gecko",15,"")</f>
        <v/>
      </c>
      <c r="AC1084" s="16" t="str">
        <f aca="false">IF(O1084="Skink",14,"")</f>
        <v/>
      </c>
      <c r="AD1084" s="16" t="str">
        <f aca="false">IF(O1084="🐄 Cattle",17,"")</f>
        <v/>
      </c>
      <c r="AE1084" s="16" t="str">
        <f aca="false">IF(O1084="🐷 Pig",19,"")</f>
        <v/>
      </c>
      <c r="AF1084" s="16" t="str">
        <f aca="false">IF(O1084="Squirrel",11,"")</f>
        <v/>
      </c>
      <c r="AG1084" s="16" t="str">
        <f aca="false">IF(O1084="🐝 Honey Bee",20,"")</f>
        <v/>
      </c>
      <c r="AH1084" s="16" t="str">
        <f aca="false">IF(O1084="🦆 Duck",12,"")</f>
        <v/>
      </c>
      <c r="AI1084" s="16" t="str">
        <f aca="false">IF(O1084="🐦 Bird",13,"")</f>
        <v/>
      </c>
      <c r="AJ1084" s="41" t="s">
        <v>264</v>
      </c>
      <c r="AK1084" s="40" t="s">
        <v>79</v>
      </c>
      <c r="AL1084" s="42" t="s">
        <v>50</v>
      </c>
      <c r="AM1084" s="40" t="s">
        <v>51</v>
      </c>
      <c r="AN1084" s="40"/>
    </row>
    <row r="1085" customFormat="false" ht="30" hidden="false" customHeight="true" outlineLevel="0" collapsed="false">
      <c r="A1085" s="38" t="s">
        <v>1083</v>
      </c>
      <c r="B1085" s="38" t="n">
        <v>109</v>
      </c>
      <c r="C1085" s="32" t="n">
        <f aca="false">B1085+IF(H1085="IV",-0.2,IF(H1085="IP",-0.1,IF(H1085="IM",0.1,IF(H1085="SC",0.2,IF(H1085="IC (cerebral)",-0.3,0)))))</f>
        <v>109.2</v>
      </c>
      <c r="D1085" s="33" t="n">
        <f aca="false">VALUE(MID(AJ1085,1,FIND(" ",AJ1085)))</f>
        <v>5.5</v>
      </c>
      <c r="E1085" s="34" t="n">
        <f aca="false">IF(G1085="LD50 (median)",1,IF(G1085="LDLo (lowest)",0,IF(G1085="LD",-1,"")))</f>
        <v>1</v>
      </c>
      <c r="F1085" s="34" t="n">
        <f aca="false">IF(O1085="🐀 Rat",1,IF(O1085="🐭 Mouse",2,IF(O1085="🐕 Dog",3,IF(O1085="🐵 Monkey",5,IF(O1085="🐈 Cat",4,IF(O1085="🐇 Rabbit",6,IF(O1085="🕊 Pigeon",7,IF(O1085="🐹 Guinea Pig",8,IF(O1085="🐔 Chicken",9,IF(O1085="🐸 Frog",10,IF(O1085="🍼 Mammal",10,0)))))))))))</f>
        <v>2</v>
      </c>
      <c r="G1085" s="39" t="s">
        <v>47</v>
      </c>
      <c r="H1085" s="39" t="s">
        <v>18</v>
      </c>
      <c r="I1085" s="14" t="str">
        <f aca="false">IF(H1085="IC",-0.3,"")</f>
        <v/>
      </c>
      <c r="J1085" s="14" t="str">
        <f aca="false">IF(H1085="IV",-0.2,"")</f>
        <v/>
      </c>
      <c r="K1085" s="14" t="str">
        <f aca="false">IF(H1085="IP",-0.1,"")</f>
        <v/>
      </c>
      <c r="L1085" s="14" t="str">
        <f aca="false">IF(H1085="IM",0.1,"")</f>
        <v/>
      </c>
      <c r="M1085" s="14" t="n">
        <f aca="false">IF(H1085="SC",0.2,"")</f>
        <v>0.2</v>
      </c>
      <c r="N1085" s="15" t="str">
        <f aca="false">IF(H1085="???",0.2,"")</f>
        <v/>
      </c>
      <c r="O1085" s="40" t="s">
        <v>22</v>
      </c>
      <c r="P1085" s="17" t="str">
        <f aca="false">IF(SUM(Q1085:AI1085)&gt;0,"",IF(SUM(Q1085:AI1085)=0,IF(O1085&gt;0,1,"")))</f>
        <v/>
      </c>
      <c r="Q1085" s="16" t="n">
        <f aca="false">IF(O1085="🐭 Mouse",2,"")</f>
        <v>2</v>
      </c>
      <c r="R1085" s="16" t="str">
        <f aca="false">IF(O1085="🕊 Pigeon",7,"")</f>
        <v/>
      </c>
      <c r="S1085" s="16" t="str">
        <f aca="false">IF(O1085="🐇 Rabbit",6,"")</f>
        <v/>
      </c>
      <c r="T1085" s="16" t="str">
        <f aca="false">IF(O1085="🍼 Mammal",16,"")</f>
        <v/>
      </c>
      <c r="U1085" s="16" t="str">
        <f aca="false">IF(O1085="🐀 Rat",1,"")</f>
        <v/>
      </c>
      <c r="V1085" s="16" t="str">
        <f aca="false">IF(O1085="🐕 Dog",3,"")</f>
        <v/>
      </c>
      <c r="W1085" s="16" t="str">
        <f aca="false">IF(O1085="🐹 Guinea Pig",8,"")</f>
        <v/>
      </c>
      <c r="X1085" s="16" t="str">
        <f aca="false">IF(O1085="🐔 Chicken",9,"")</f>
        <v/>
      </c>
      <c r="Y1085" s="16" t="str">
        <f aca="false">IF(O1085="🐵 Monkey",5,"")</f>
        <v/>
      </c>
      <c r="Z1085" s="16" t="str">
        <f aca="false">IF(O1085="🐸 Frog",10,"")</f>
        <v/>
      </c>
      <c r="AA1085" s="16" t="str">
        <f aca="false">IF(O1085="🐈 Cat",4,"")</f>
        <v/>
      </c>
      <c r="AB1085" s="16" t="str">
        <f aca="false">IF(O1085="Gecko",15,"")</f>
        <v/>
      </c>
      <c r="AC1085" s="16" t="str">
        <f aca="false">IF(O1085="Skink",14,"")</f>
        <v/>
      </c>
      <c r="AD1085" s="16" t="str">
        <f aca="false">IF(O1085="🐄 Cattle",17,"")</f>
        <v/>
      </c>
      <c r="AE1085" s="16" t="str">
        <f aca="false">IF(O1085="🐷 Pig",19,"")</f>
        <v/>
      </c>
      <c r="AF1085" s="16" t="str">
        <f aca="false">IF(O1085="Squirrel",11,"")</f>
        <v/>
      </c>
      <c r="AG1085" s="16" t="str">
        <f aca="false">IF(O1085="🐝 Honey Bee",20,"")</f>
        <v/>
      </c>
      <c r="AH1085" s="16" t="str">
        <f aca="false">IF(O1085="🦆 Duck",12,"")</f>
        <v/>
      </c>
      <c r="AI1085" s="16" t="str">
        <f aca="false">IF(O1085="🐦 Bird",13,"")</f>
        <v/>
      </c>
      <c r="AJ1085" s="41" t="s">
        <v>418</v>
      </c>
      <c r="AK1085" s="40" t="s">
        <v>253</v>
      </c>
      <c r="AL1085" s="42" t="s">
        <v>50</v>
      </c>
      <c r="AM1085" s="40" t="s">
        <v>51</v>
      </c>
      <c r="AN1085" s="40"/>
    </row>
    <row r="1086" customFormat="false" ht="15.75" hidden="false" customHeight="false" outlineLevel="0" collapsed="false">
      <c r="C1086" s="32"/>
      <c r="D1086" s="33"/>
      <c r="E1086" s="34"/>
      <c r="F1086" s="34"/>
      <c r="G1086" s="0"/>
      <c r="H1086" s="0"/>
      <c r="I1086" s="14" t="str">
        <f aca="false">IF(H1086="IC",-0.3,"")</f>
        <v/>
      </c>
      <c r="J1086" s="14" t="str">
        <f aca="false">IF(H1086="IV",-0.2,"")</f>
        <v/>
      </c>
      <c r="K1086" s="14" t="str">
        <f aca="false">IF(H1086="IP",-0.1,"")</f>
        <v/>
      </c>
      <c r="L1086" s="14" t="str">
        <f aca="false">IF(H1086="IM",0.1,"")</f>
        <v/>
      </c>
      <c r="M1086" s="14" t="str">
        <f aca="false">IF(H1086="SC",0.2,"")</f>
        <v/>
      </c>
      <c r="N1086" s="15" t="str">
        <f aca="false">IF(H1086="???",0.2,"")</f>
        <v/>
      </c>
      <c r="O1086" s="0"/>
      <c r="P1086" s="17" t="str">
        <f aca="false">IF(SUM(Q1086:AI1086)&gt;0,"",IF(SUM(Q1086:AI1086)=0,IF(O1086&gt;0,1,"")))</f>
        <v/>
      </c>
      <c r="Q1086" s="16" t="str">
        <f aca="false">IF(O1086="🐭 Mouse",2,"")</f>
        <v/>
      </c>
      <c r="R1086" s="16" t="str">
        <f aca="false">IF(O1086="🕊 Pigeon",7,"")</f>
        <v/>
      </c>
      <c r="S1086" s="16" t="str">
        <f aca="false">IF(O1086="🐇 Rabbit",6,"")</f>
        <v/>
      </c>
      <c r="T1086" s="16" t="str">
        <f aca="false">IF(O1086="🍼 Mammal",16,"")</f>
        <v/>
      </c>
      <c r="U1086" s="16" t="str">
        <f aca="false">IF(O1086="🐀 Rat",1,"")</f>
        <v/>
      </c>
      <c r="V1086" s="16" t="str">
        <f aca="false">IF(O1086="🐕 Dog",3,"")</f>
        <v/>
      </c>
      <c r="W1086" s="16" t="str">
        <f aca="false">IF(O1086="🐹 Guinea Pig",8,"")</f>
        <v/>
      </c>
      <c r="X1086" s="16" t="str">
        <f aca="false">IF(O1086="🐔 Chicken",9,"")</f>
        <v/>
      </c>
      <c r="Y1086" s="16" t="str">
        <f aca="false">IF(O1086="🐵 Monkey",5,"")</f>
        <v/>
      </c>
      <c r="Z1086" s="16" t="str">
        <f aca="false">IF(O1086="🐸 Frog",10,"")</f>
        <v/>
      </c>
      <c r="AA1086" s="16" t="str">
        <f aca="false">IF(O1086="🐈 Cat",4,"")</f>
        <v/>
      </c>
      <c r="AB1086" s="16" t="str">
        <f aca="false">IF(O1086="Gecko",15,"")</f>
        <v/>
      </c>
      <c r="AC1086" s="16" t="str">
        <f aca="false">IF(O1086="Skink",14,"")</f>
        <v/>
      </c>
      <c r="AD1086" s="16" t="str">
        <f aca="false">IF(O1086="🐄 Cattle",17,"")</f>
        <v/>
      </c>
      <c r="AE1086" s="16" t="str">
        <f aca="false">IF(O1086="🐷 Pig",19,"")</f>
        <v/>
      </c>
      <c r="AF1086" s="16" t="str">
        <f aca="false">IF(O1086="Squirrel",11,"")</f>
        <v/>
      </c>
      <c r="AG1086" s="16" t="str">
        <f aca="false">IF(O1086="🐝 Honey Bee",20,"")</f>
        <v/>
      </c>
      <c r="AH1086" s="16" t="str">
        <f aca="false">IF(O1086="🦆 Duck",12,"")</f>
        <v/>
      </c>
      <c r="AI1086" s="16" t="str">
        <f aca="false">IF(O1086="🐦 Bird",13,"")</f>
        <v/>
      </c>
      <c r="AJ1086" s="0"/>
      <c r="AK1086" s="0"/>
      <c r="AL1086" s="0"/>
      <c r="AM1086" s="0"/>
      <c r="AN1086" s="0"/>
    </row>
    <row r="1087" customFormat="false" ht="30" hidden="false" customHeight="true" outlineLevel="0" collapsed="false">
      <c r="A1087" s="38" t="s">
        <v>1084</v>
      </c>
      <c r="B1087" s="38" t="n">
        <v>110</v>
      </c>
      <c r="C1087" s="32" t="n">
        <f aca="false">B1087+IF(H1087="IV",-0.2,IF(H1087="IP",-0.1,IF(H1087="IM",0.1,IF(H1087="SC",0.2,IF(H1087="IC (cerebral)",-0.3,0)))))</f>
        <v>109.8</v>
      </c>
      <c r="D1087" s="33" t="n">
        <f aca="false">VALUE(MID(AJ1087,1,FIND(" ",AJ1087)))</f>
        <v>0.343</v>
      </c>
      <c r="E1087" s="34" t="n">
        <f aca="false">IF(G1087="LD50 (median)",1,IF(G1087="LDLo (lowest)",0,IF(G1087="LD",-1,"")))</f>
        <v>0</v>
      </c>
      <c r="F1087" s="34" t="n">
        <f aca="false">IF(O1087="🐀 Rat",1,IF(O1087="🐭 Mouse",2,IF(O1087="🐕 Dog",3,IF(O1087="🐵 Monkey",5,IF(O1087="🐈 Cat",4,IF(O1087="🐇 Rabbit",6,IF(O1087="🕊 Pigeon",7,IF(O1087="🐹 Guinea Pig",8,IF(O1087="🐔 Chicken",9,IF(O1087="🐸 Frog",10,IF(O1087="🍼 Mammal",10,0)))))))))))</f>
        <v>7</v>
      </c>
      <c r="G1087" s="39" t="s">
        <v>53</v>
      </c>
      <c r="H1087" s="39" t="s">
        <v>15</v>
      </c>
      <c r="I1087" s="14" t="str">
        <f aca="false">IF(H1087="IC",-0.3,"")</f>
        <v/>
      </c>
      <c r="J1087" s="14" t="n">
        <f aca="false">IF(H1087="IV",-0.2,"")</f>
        <v>-0.2</v>
      </c>
      <c r="K1087" s="14" t="str">
        <f aca="false">IF(H1087="IP",-0.1,"")</f>
        <v/>
      </c>
      <c r="L1087" s="14" t="str">
        <f aca="false">IF(H1087="IM",0.1,"")</f>
        <v/>
      </c>
      <c r="M1087" s="14" t="str">
        <f aca="false">IF(H1087="SC",0.2,"")</f>
        <v/>
      </c>
      <c r="N1087" s="15" t="str">
        <f aca="false">IF(H1087="???",0.2,"")</f>
        <v/>
      </c>
      <c r="O1087" s="40" t="s">
        <v>23</v>
      </c>
      <c r="P1087" s="17" t="str">
        <f aca="false">IF(SUM(Q1087:AI1087)&gt;0,"",IF(SUM(Q1087:AI1087)=0,IF(O1087&gt;0,1,"")))</f>
        <v/>
      </c>
      <c r="Q1087" s="16" t="str">
        <f aca="false">IF(O1087="🐭 Mouse",2,"")</f>
        <v/>
      </c>
      <c r="R1087" s="16" t="n">
        <f aca="false">IF(O1087="🕊 Pigeon",7,"")</f>
        <v>7</v>
      </c>
      <c r="S1087" s="16" t="str">
        <f aca="false">IF(O1087="🐇 Rabbit",6,"")</f>
        <v/>
      </c>
      <c r="T1087" s="16" t="str">
        <f aca="false">IF(O1087="🍼 Mammal",16,"")</f>
        <v/>
      </c>
      <c r="U1087" s="16" t="str">
        <f aca="false">IF(O1087="🐀 Rat",1,"")</f>
        <v/>
      </c>
      <c r="V1087" s="16" t="str">
        <f aca="false">IF(O1087="🐕 Dog",3,"")</f>
        <v/>
      </c>
      <c r="W1087" s="16" t="str">
        <f aca="false">IF(O1087="🐹 Guinea Pig",8,"")</f>
        <v/>
      </c>
      <c r="X1087" s="16" t="str">
        <f aca="false">IF(O1087="🐔 Chicken",9,"")</f>
        <v/>
      </c>
      <c r="Y1087" s="16" t="str">
        <f aca="false">IF(O1087="🐵 Monkey",5,"")</f>
        <v/>
      </c>
      <c r="Z1087" s="16" t="str">
        <f aca="false">IF(O1087="🐸 Frog",10,"")</f>
        <v/>
      </c>
      <c r="AA1087" s="16" t="str">
        <f aca="false">IF(O1087="🐈 Cat",4,"")</f>
        <v/>
      </c>
      <c r="AB1087" s="16" t="str">
        <f aca="false">IF(O1087="Gecko",15,"")</f>
        <v/>
      </c>
      <c r="AC1087" s="16" t="str">
        <f aca="false">IF(O1087="Skink",14,"")</f>
        <v/>
      </c>
      <c r="AD1087" s="16" t="str">
        <f aca="false">IF(O1087="🐄 Cattle",17,"")</f>
        <v/>
      </c>
      <c r="AE1087" s="16" t="str">
        <f aca="false">IF(O1087="🐷 Pig",19,"")</f>
        <v/>
      </c>
      <c r="AF1087" s="16" t="str">
        <f aca="false">IF(O1087="Squirrel",11,"")</f>
        <v/>
      </c>
      <c r="AG1087" s="16" t="str">
        <f aca="false">IF(O1087="🐝 Honey Bee",20,"")</f>
        <v/>
      </c>
      <c r="AH1087" s="16" t="str">
        <f aca="false">IF(O1087="🦆 Duck",12,"")</f>
        <v/>
      </c>
      <c r="AI1087" s="16" t="str">
        <f aca="false">IF(O1087="🐦 Bird",13,"")</f>
        <v/>
      </c>
      <c r="AJ1087" s="41" t="s">
        <v>1085</v>
      </c>
      <c r="AK1087" s="40" t="s">
        <v>164</v>
      </c>
      <c r="AL1087" s="42" t="s">
        <v>50</v>
      </c>
      <c r="AM1087" s="40" t="s">
        <v>51</v>
      </c>
      <c r="AN1087" s="40"/>
    </row>
    <row r="1088" customFormat="false" ht="30" hidden="false" customHeight="true" outlineLevel="0" collapsed="false">
      <c r="A1088" s="38" t="s">
        <v>1086</v>
      </c>
      <c r="B1088" s="38" t="n">
        <v>110</v>
      </c>
      <c r="C1088" s="32" t="n">
        <f aca="false">B1088+IF(H1088="IV",-0.2,IF(H1088="IP",-0.1,IF(H1088="IM",0.1,IF(H1088="SC",0.2,IF(H1088="IC (cerebral)",-0.3,0)))))</f>
        <v>109.8</v>
      </c>
      <c r="D1088" s="33" t="n">
        <f aca="false">VALUE(MID(AJ1088,1,FIND(" ",AJ1088)))</f>
        <v>0.914</v>
      </c>
      <c r="E1088" s="34" t="n">
        <f aca="false">IF(G1088="LD50 (median)",1,IF(G1088="LDLo (lowest)",0,IF(G1088="LD",-1,"")))</f>
        <v>1</v>
      </c>
      <c r="F1088" s="34" t="n">
        <f aca="false">IF(O1088="🐀 Rat",1,IF(O1088="🐭 Mouse",2,IF(O1088="🐕 Dog",3,IF(O1088="🐵 Monkey",5,IF(O1088="🐈 Cat",4,IF(O1088="🐇 Rabbit",6,IF(O1088="🕊 Pigeon",7,IF(O1088="🐹 Guinea Pig",8,IF(O1088="🐔 Chicken",9,IF(O1088="🐸 Frog",10,IF(O1088="🍼 Mammal",10,0)))))))))))</f>
        <v>7</v>
      </c>
      <c r="G1088" s="39" t="s">
        <v>47</v>
      </c>
      <c r="H1088" s="39" t="s">
        <v>15</v>
      </c>
      <c r="I1088" s="14" t="str">
        <f aca="false">IF(H1088="IC",-0.3,"")</f>
        <v/>
      </c>
      <c r="J1088" s="14" t="n">
        <f aca="false">IF(H1088="IV",-0.2,"")</f>
        <v>-0.2</v>
      </c>
      <c r="K1088" s="14" t="str">
        <f aca="false">IF(H1088="IP",-0.1,"")</f>
        <v/>
      </c>
      <c r="L1088" s="14" t="str">
        <f aca="false">IF(H1088="IM",0.1,"")</f>
        <v/>
      </c>
      <c r="M1088" s="14" t="str">
        <f aca="false">IF(H1088="SC",0.2,"")</f>
        <v/>
      </c>
      <c r="N1088" s="15" t="str">
        <f aca="false">IF(H1088="???",0.2,"")</f>
        <v/>
      </c>
      <c r="O1088" s="40" t="s">
        <v>23</v>
      </c>
      <c r="P1088" s="17" t="str">
        <f aca="false">IF(SUM(Q1088:AI1088)&gt;0,"",IF(SUM(Q1088:AI1088)=0,IF(O1088&gt;0,1,"")))</f>
        <v/>
      </c>
      <c r="Q1088" s="16" t="str">
        <f aca="false">IF(O1088="🐭 Mouse",2,"")</f>
        <v/>
      </c>
      <c r="R1088" s="16" t="n">
        <f aca="false">IF(O1088="🕊 Pigeon",7,"")</f>
        <v>7</v>
      </c>
      <c r="S1088" s="16" t="str">
        <f aca="false">IF(O1088="🐇 Rabbit",6,"")</f>
        <v/>
      </c>
      <c r="T1088" s="16" t="str">
        <f aca="false">IF(O1088="🍼 Mammal",16,"")</f>
        <v/>
      </c>
      <c r="U1088" s="16" t="str">
        <f aca="false">IF(O1088="🐀 Rat",1,"")</f>
        <v/>
      </c>
      <c r="V1088" s="16" t="str">
        <f aca="false">IF(O1088="🐕 Dog",3,"")</f>
        <v/>
      </c>
      <c r="W1088" s="16" t="str">
        <f aca="false">IF(O1088="🐹 Guinea Pig",8,"")</f>
        <v/>
      </c>
      <c r="X1088" s="16" t="str">
        <f aca="false">IF(O1088="🐔 Chicken",9,"")</f>
        <v/>
      </c>
      <c r="Y1088" s="16" t="str">
        <f aca="false">IF(O1088="🐵 Monkey",5,"")</f>
        <v/>
      </c>
      <c r="Z1088" s="16" t="str">
        <f aca="false">IF(O1088="🐸 Frog",10,"")</f>
        <v/>
      </c>
      <c r="AA1088" s="16" t="str">
        <f aca="false">IF(O1088="🐈 Cat",4,"")</f>
        <v/>
      </c>
      <c r="AB1088" s="16" t="str">
        <f aca="false">IF(O1088="Gecko",15,"")</f>
        <v/>
      </c>
      <c r="AC1088" s="16" t="str">
        <f aca="false">IF(O1088="Skink",14,"")</f>
        <v/>
      </c>
      <c r="AD1088" s="16" t="str">
        <f aca="false">IF(O1088="🐄 Cattle",17,"")</f>
        <v/>
      </c>
      <c r="AE1088" s="16" t="str">
        <f aca="false">IF(O1088="🐷 Pig",19,"")</f>
        <v/>
      </c>
      <c r="AF1088" s="16" t="str">
        <f aca="false">IF(O1088="Squirrel",11,"")</f>
        <v/>
      </c>
      <c r="AG1088" s="16" t="str">
        <f aca="false">IF(O1088="🐝 Honey Bee",20,"")</f>
        <v/>
      </c>
      <c r="AH1088" s="16" t="str">
        <f aca="false">IF(O1088="🦆 Duck",12,"")</f>
        <v/>
      </c>
      <c r="AI1088" s="16" t="str">
        <f aca="false">IF(O1088="🐦 Bird",13,"")</f>
        <v/>
      </c>
      <c r="AJ1088" s="41" t="s">
        <v>1087</v>
      </c>
      <c r="AK1088" s="40" t="s">
        <v>160</v>
      </c>
      <c r="AL1088" s="42" t="s">
        <v>50</v>
      </c>
      <c r="AM1088" s="40" t="s">
        <v>51</v>
      </c>
      <c r="AN1088" s="40"/>
    </row>
    <row r="1089" customFormat="false" ht="30" hidden="false" customHeight="true" outlineLevel="0" collapsed="false">
      <c r="A1089" s="38" t="s">
        <v>1088</v>
      </c>
      <c r="B1089" s="38" t="n">
        <v>110</v>
      </c>
      <c r="C1089" s="32" t="n">
        <f aca="false">B1089+IF(H1089="IV",-0.2,IF(H1089="IP",-0.1,IF(H1089="IM",0.1,IF(H1089="SC",0.2,IF(H1089="IC (cerebral)",-0.3,0)))))</f>
        <v>109.9</v>
      </c>
      <c r="D1089" s="33" t="n">
        <f aca="false">VALUE(MID(AJ1089,1,FIND(" ",AJ1089)))</f>
        <v>2.35</v>
      </c>
      <c r="E1089" s="34" t="n">
        <f aca="false">IF(G1089="LD50 (median)",1,IF(G1089="LDLo (lowest)",0,IF(G1089="LD",-1,"")))</f>
        <v>1</v>
      </c>
      <c r="F1089" s="34" t="n">
        <f aca="false">IF(O1089="🐀 Rat",1,IF(O1089="🐭 Mouse",2,IF(O1089="🐕 Dog",3,IF(O1089="🐵 Monkey",5,IF(O1089="🐈 Cat",4,IF(O1089="🐇 Rabbit",6,IF(O1089="🕊 Pigeon",7,IF(O1089="🐹 Guinea Pig",8,IF(O1089="🐔 Chicken",9,IF(O1089="🐸 Frog",10,IF(O1089="🍼 Mammal",10,0)))))))))))</f>
        <v>2</v>
      </c>
      <c r="G1089" s="39" t="s">
        <v>47</v>
      </c>
      <c r="H1089" s="39" t="s">
        <v>16</v>
      </c>
      <c r="I1089" s="14" t="str">
        <f aca="false">IF(H1089="IC",-0.3,"")</f>
        <v/>
      </c>
      <c r="J1089" s="14" t="str">
        <f aca="false">IF(H1089="IV",-0.2,"")</f>
        <v/>
      </c>
      <c r="K1089" s="14" t="n">
        <f aca="false">IF(H1089="IP",-0.1,"")</f>
        <v>-0.1</v>
      </c>
      <c r="L1089" s="14" t="str">
        <f aca="false">IF(H1089="IM",0.1,"")</f>
        <v/>
      </c>
      <c r="M1089" s="14" t="str">
        <f aca="false">IF(H1089="SC",0.2,"")</f>
        <v/>
      </c>
      <c r="N1089" s="15" t="str">
        <f aca="false">IF(H1089="???",0.2,"")</f>
        <v/>
      </c>
      <c r="O1089" s="40" t="s">
        <v>22</v>
      </c>
      <c r="P1089" s="17" t="str">
        <f aca="false">IF(SUM(Q1089:AI1089)&gt;0,"",IF(SUM(Q1089:AI1089)=0,IF(O1089&gt;0,1,"")))</f>
        <v/>
      </c>
      <c r="Q1089" s="16" t="n">
        <f aca="false">IF(O1089="🐭 Mouse",2,"")</f>
        <v>2</v>
      </c>
      <c r="R1089" s="16" t="str">
        <f aca="false">IF(O1089="🕊 Pigeon",7,"")</f>
        <v/>
      </c>
      <c r="S1089" s="16" t="str">
        <f aca="false">IF(O1089="🐇 Rabbit",6,"")</f>
        <v/>
      </c>
      <c r="T1089" s="16" t="str">
        <f aca="false">IF(O1089="🍼 Mammal",16,"")</f>
        <v/>
      </c>
      <c r="U1089" s="16" t="str">
        <f aca="false">IF(O1089="🐀 Rat",1,"")</f>
        <v/>
      </c>
      <c r="V1089" s="16" t="str">
        <f aca="false">IF(O1089="🐕 Dog",3,"")</f>
        <v/>
      </c>
      <c r="W1089" s="16" t="str">
        <f aca="false">IF(O1089="🐹 Guinea Pig",8,"")</f>
        <v/>
      </c>
      <c r="X1089" s="16" t="str">
        <f aca="false">IF(O1089="🐔 Chicken",9,"")</f>
        <v/>
      </c>
      <c r="Y1089" s="16" t="str">
        <f aca="false">IF(O1089="🐵 Monkey",5,"")</f>
        <v/>
      </c>
      <c r="Z1089" s="16" t="str">
        <f aca="false">IF(O1089="🐸 Frog",10,"")</f>
        <v/>
      </c>
      <c r="AA1089" s="16" t="str">
        <f aca="false">IF(O1089="🐈 Cat",4,"")</f>
        <v/>
      </c>
      <c r="AB1089" s="16" t="str">
        <f aca="false">IF(O1089="Gecko",15,"")</f>
        <v/>
      </c>
      <c r="AC1089" s="16" t="str">
        <f aca="false">IF(O1089="Skink",14,"")</f>
        <v/>
      </c>
      <c r="AD1089" s="16" t="str">
        <f aca="false">IF(O1089="🐄 Cattle",17,"")</f>
        <v/>
      </c>
      <c r="AE1089" s="16" t="str">
        <f aca="false">IF(O1089="🐷 Pig",19,"")</f>
        <v/>
      </c>
      <c r="AF1089" s="16" t="str">
        <f aca="false">IF(O1089="Squirrel",11,"")</f>
        <v/>
      </c>
      <c r="AG1089" s="16" t="str">
        <f aca="false">IF(O1089="🐝 Honey Bee",20,"")</f>
        <v/>
      </c>
      <c r="AH1089" s="16" t="str">
        <f aca="false">IF(O1089="🦆 Duck",12,"")</f>
        <v/>
      </c>
      <c r="AI1089" s="16" t="str">
        <f aca="false">IF(O1089="🐦 Bird",13,"")</f>
        <v/>
      </c>
      <c r="AJ1089" s="41" t="s">
        <v>1089</v>
      </c>
      <c r="AK1089" s="40" t="s">
        <v>1090</v>
      </c>
      <c r="AL1089" s="42" t="s">
        <v>50</v>
      </c>
      <c r="AM1089" s="40" t="s">
        <v>51</v>
      </c>
      <c r="AN1089" s="40"/>
    </row>
    <row r="1090" customFormat="false" ht="30" hidden="false" customHeight="true" outlineLevel="0" collapsed="false">
      <c r="A1090" s="38" t="s">
        <v>1084</v>
      </c>
      <c r="B1090" s="38" t="n">
        <v>110</v>
      </c>
      <c r="C1090" s="32" t="n">
        <f aca="false">B1090+IF(H1090="IV",-0.2,IF(H1090="IP",-0.1,IF(H1090="IM",0.1,IF(H1090="SC",0.2,IF(H1090="IC (cerebral)",-0.3,0)))))</f>
        <v>109.9</v>
      </c>
      <c r="D1090" s="33" t="n">
        <f aca="false">VALUE(MID(AJ1090,1,FIND(" ",AJ1090)))</f>
        <v>2.44</v>
      </c>
      <c r="E1090" s="34" t="n">
        <f aca="false">IF(G1090="LD50 (median)",1,IF(G1090="LDLo (lowest)",0,IF(G1090="LD",-1,"")))</f>
        <v>1</v>
      </c>
      <c r="F1090" s="34" t="n">
        <f aca="false">IF(O1090="🐀 Rat",1,IF(O1090="🐭 Mouse",2,IF(O1090="🐕 Dog",3,IF(O1090="🐵 Monkey",5,IF(O1090="🐈 Cat",4,IF(O1090="🐇 Rabbit",6,IF(O1090="🕊 Pigeon",7,IF(O1090="🐹 Guinea Pig",8,IF(O1090="🐔 Chicken",9,IF(O1090="🐸 Frog",10,IF(O1090="🍼 Mammal",10,0)))))))))))</f>
        <v>2</v>
      </c>
      <c r="G1090" s="39" t="s">
        <v>47</v>
      </c>
      <c r="H1090" s="39" t="s">
        <v>16</v>
      </c>
      <c r="I1090" s="14" t="str">
        <f aca="false">IF(H1090="IC",-0.3,"")</f>
        <v/>
      </c>
      <c r="J1090" s="14" t="str">
        <f aca="false">IF(H1090="IV",-0.2,"")</f>
        <v/>
      </c>
      <c r="K1090" s="14" t="n">
        <f aca="false">IF(H1090="IP",-0.1,"")</f>
        <v>-0.1</v>
      </c>
      <c r="L1090" s="14" t="str">
        <f aca="false">IF(H1090="IM",0.1,"")</f>
        <v/>
      </c>
      <c r="M1090" s="14" t="str">
        <f aca="false">IF(H1090="SC",0.2,"")</f>
        <v/>
      </c>
      <c r="N1090" s="15" t="str">
        <f aca="false">IF(H1090="???",0.2,"")</f>
        <v/>
      </c>
      <c r="O1090" s="40" t="s">
        <v>22</v>
      </c>
      <c r="P1090" s="17" t="str">
        <f aca="false">IF(SUM(Q1090:AI1090)&gt;0,"",IF(SUM(Q1090:AI1090)=0,IF(O1090&gt;0,1,"")))</f>
        <v/>
      </c>
      <c r="Q1090" s="16" t="n">
        <f aca="false">IF(O1090="🐭 Mouse",2,"")</f>
        <v>2</v>
      </c>
      <c r="R1090" s="16" t="str">
        <f aca="false">IF(O1090="🕊 Pigeon",7,"")</f>
        <v/>
      </c>
      <c r="S1090" s="16" t="str">
        <f aca="false">IF(O1090="🐇 Rabbit",6,"")</f>
        <v/>
      </c>
      <c r="T1090" s="16" t="str">
        <f aca="false">IF(O1090="🍼 Mammal",16,"")</f>
        <v/>
      </c>
      <c r="U1090" s="16" t="str">
        <f aca="false">IF(O1090="🐀 Rat",1,"")</f>
        <v/>
      </c>
      <c r="V1090" s="16" t="str">
        <f aca="false">IF(O1090="🐕 Dog",3,"")</f>
        <v/>
      </c>
      <c r="W1090" s="16" t="str">
        <f aca="false">IF(O1090="🐹 Guinea Pig",8,"")</f>
        <v/>
      </c>
      <c r="X1090" s="16" t="str">
        <f aca="false">IF(O1090="🐔 Chicken",9,"")</f>
        <v/>
      </c>
      <c r="Y1090" s="16" t="str">
        <f aca="false">IF(O1090="🐵 Monkey",5,"")</f>
        <v/>
      </c>
      <c r="Z1090" s="16" t="str">
        <f aca="false">IF(O1090="🐸 Frog",10,"")</f>
        <v/>
      </c>
      <c r="AA1090" s="16" t="str">
        <f aca="false">IF(O1090="🐈 Cat",4,"")</f>
        <v/>
      </c>
      <c r="AB1090" s="16" t="str">
        <f aca="false">IF(O1090="Gecko",15,"")</f>
        <v/>
      </c>
      <c r="AC1090" s="16" t="str">
        <f aca="false">IF(O1090="Skink",14,"")</f>
        <v/>
      </c>
      <c r="AD1090" s="16" t="str">
        <f aca="false">IF(O1090="🐄 Cattle",17,"")</f>
        <v/>
      </c>
      <c r="AE1090" s="16" t="str">
        <f aca="false">IF(O1090="🐷 Pig",19,"")</f>
        <v/>
      </c>
      <c r="AF1090" s="16" t="str">
        <f aca="false">IF(O1090="Squirrel",11,"")</f>
        <v/>
      </c>
      <c r="AG1090" s="16" t="str">
        <f aca="false">IF(O1090="🐝 Honey Bee",20,"")</f>
        <v/>
      </c>
      <c r="AH1090" s="16" t="str">
        <f aca="false">IF(O1090="🦆 Duck",12,"")</f>
        <v/>
      </c>
      <c r="AI1090" s="16" t="str">
        <f aca="false">IF(O1090="🐦 Bird",13,"")</f>
        <v/>
      </c>
      <c r="AJ1090" s="41" t="s">
        <v>1091</v>
      </c>
      <c r="AK1090" s="40" t="s">
        <v>1092</v>
      </c>
      <c r="AL1090" s="42" t="s">
        <v>50</v>
      </c>
      <c r="AM1090" s="40" t="s">
        <v>51</v>
      </c>
      <c r="AN1090" s="40"/>
    </row>
    <row r="1091" customFormat="false" ht="45" hidden="false" customHeight="true" outlineLevel="0" collapsed="false">
      <c r="A1091" s="38" t="s">
        <v>1084</v>
      </c>
      <c r="B1091" s="38" t="n">
        <v>110</v>
      </c>
      <c r="C1091" s="32" t="n">
        <f aca="false">B1091+IF(H1091="IV",-0.2,IF(H1091="IP",-0.1,IF(H1091="IM",0.1,IF(H1091="SC",0.2,IF(H1091="IC (cerebral)",-0.3,0)))))</f>
        <v>109.8</v>
      </c>
      <c r="D1091" s="33" t="n">
        <f aca="false">VALUE(MID(AJ1091,1,FIND(" ",AJ1091)))</f>
        <v>2.63</v>
      </c>
      <c r="E1091" s="34" t="n">
        <f aca="false">IF(G1091="LD50 (median)",1,IF(G1091="LDLo (lowest)",0,IF(G1091="LD",-1,"")))</f>
        <v>1</v>
      </c>
      <c r="F1091" s="34" t="n">
        <f aca="false">IF(O1091="🐀 Rat",1,IF(O1091="🐭 Mouse",2,IF(O1091="🐕 Dog",3,IF(O1091="🐵 Monkey",5,IF(O1091="🐈 Cat",4,IF(O1091="🐇 Rabbit",6,IF(O1091="🕊 Pigeon",7,IF(O1091="🐹 Guinea Pig",8,IF(O1091="🐔 Chicken",9,IF(O1091="🐸 Frog",10,IF(O1091="🍼 Mammal",10,0)))))))))))</f>
        <v>2</v>
      </c>
      <c r="G1091" s="39" t="s">
        <v>47</v>
      </c>
      <c r="H1091" s="39" t="s">
        <v>15</v>
      </c>
      <c r="I1091" s="14" t="str">
        <f aca="false">IF(H1091="IC",-0.3,"")</f>
        <v/>
      </c>
      <c r="J1091" s="14" t="n">
        <f aca="false">IF(H1091="IV",-0.2,"")</f>
        <v>-0.2</v>
      </c>
      <c r="K1091" s="14" t="str">
        <f aca="false">IF(H1091="IP",-0.1,"")</f>
        <v/>
      </c>
      <c r="L1091" s="14" t="str">
        <f aca="false">IF(H1091="IM",0.1,"")</f>
        <v/>
      </c>
      <c r="M1091" s="14" t="str">
        <f aca="false">IF(H1091="SC",0.2,"")</f>
        <v/>
      </c>
      <c r="N1091" s="15" t="str">
        <f aca="false">IF(H1091="???",0.2,"")</f>
        <v/>
      </c>
      <c r="O1091" s="40" t="s">
        <v>22</v>
      </c>
      <c r="P1091" s="17" t="str">
        <f aca="false">IF(SUM(Q1091:AI1091)&gt;0,"",IF(SUM(Q1091:AI1091)=0,IF(O1091&gt;0,1,"")))</f>
        <v/>
      </c>
      <c r="Q1091" s="16" t="n">
        <f aca="false">IF(O1091="🐭 Mouse",2,"")</f>
        <v>2</v>
      </c>
      <c r="R1091" s="16" t="str">
        <f aca="false">IF(O1091="🕊 Pigeon",7,"")</f>
        <v/>
      </c>
      <c r="S1091" s="16" t="str">
        <f aca="false">IF(O1091="🐇 Rabbit",6,"")</f>
        <v/>
      </c>
      <c r="T1091" s="16" t="str">
        <f aca="false">IF(O1091="🍼 Mammal",16,"")</f>
        <v/>
      </c>
      <c r="U1091" s="16" t="str">
        <f aca="false">IF(O1091="🐀 Rat",1,"")</f>
        <v/>
      </c>
      <c r="V1091" s="16" t="str">
        <f aca="false">IF(O1091="🐕 Dog",3,"")</f>
        <v/>
      </c>
      <c r="W1091" s="16" t="str">
        <f aca="false">IF(O1091="🐹 Guinea Pig",8,"")</f>
        <v/>
      </c>
      <c r="X1091" s="16" t="str">
        <f aca="false">IF(O1091="🐔 Chicken",9,"")</f>
        <v/>
      </c>
      <c r="Y1091" s="16" t="str">
        <f aca="false">IF(O1091="🐵 Monkey",5,"")</f>
        <v/>
      </c>
      <c r="Z1091" s="16" t="str">
        <f aca="false">IF(O1091="🐸 Frog",10,"")</f>
        <v/>
      </c>
      <c r="AA1091" s="16" t="str">
        <f aca="false">IF(O1091="🐈 Cat",4,"")</f>
        <v/>
      </c>
      <c r="AB1091" s="16" t="str">
        <f aca="false">IF(O1091="Gecko",15,"")</f>
        <v/>
      </c>
      <c r="AC1091" s="16" t="str">
        <f aca="false">IF(O1091="Skink",14,"")</f>
        <v/>
      </c>
      <c r="AD1091" s="16" t="str">
        <f aca="false">IF(O1091="🐄 Cattle",17,"")</f>
        <v/>
      </c>
      <c r="AE1091" s="16" t="str">
        <f aca="false">IF(O1091="🐷 Pig",19,"")</f>
        <v/>
      </c>
      <c r="AF1091" s="16" t="str">
        <f aca="false">IF(O1091="Squirrel",11,"")</f>
        <v/>
      </c>
      <c r="AG1091" s="16" t="str">
        <f aca="false">IF(O1091="🐝 Honey Bee",20,"")</f>
        <v/>
      </c>
      <c r="AH1091" s="16" t="str">
        <f aca="false">IF(O1091="🦆 Duck",12,"")</f>
        <v/>
      </c>
      <c r="AI1091" s="16" t="str">
        <f aca="false">IF(O1091="🐦 Bird",13,"")</f>
        <v/>
      </c>
      <c r="AJ1091" s="41" t="s">
        <v>993</v>
      </c>
      <c r="AK1091" s="40" t="s">
        <v>1092</v>
      </c>
      <c r="AL1091" s="42" t="s">
        <v>50</v>
      </c>
      <c r="AM1091" s="40" t="s">
        <v>51</v>
      </c>
      <c r="AN1091" s="40"/>
    </row>
    <row r="1092" customFormat="false" ht="30" hidden="false" customHeight="true" outlineLevel="0" collapsed="false">
      <c r="A1092" s="38" t="s">
        <v>1084</v>
      </c>
      <c r="B1092" s="38" t="n">
        <v>110</v>
      </c>
      <c r="C1092" s="32" t="n">
        <f aca="false">B1092+IF(H1092="IV",-0.2,IF(H1092="IP",-0.1,IF(H1092="IM",0.1,IF(H1092="SC",0.2,IF(H1092="IC (cerebral)",-0.3,0)))))</f>
        <v>110.1</v>
      </c>
      <c r="D1092" s="33" t="n">
        <f aca="false">VALUE(MID(AJ1092,1,FIND(" ",AJ1092)))</f>
        <v>8.36</v>
      </c>
      <c r="E1092" s="34" t="n">
        <f aca="false">IF(G1092="LD50 (median)",1,IF(G1092="LDLo (lowest)",0,IF(G1092="LD",-1,"")))</f>
        <v>1</v>
      </c>
      <c r="F1092" s="34" t="n">
        <f aca="false">IF(O1092="🐀 Rat",1,IF(O1092="🐭 Mouse",2,IF(O1092="🐕 Dog",3,IF(O1092="🐵 Monkey",5,IF(O1092="🐈 Cat",4,IF(O1092="🐇 Rabbit",6,IF(O1092="🕊 Pigeon",7,IF(O1092="🐹 Guinea Pig",8,IF(O1092="🐔 Chicken",9,IF(O1092="🐸 Frog",10,IF(O1092="🍼 Mammal",10,0)))))))))))</f>
        <v>2</v>
      </c>
      <c r="G1092" s="39" t="s">
        <v>47</v>
      </c>
      <c r="H1092" s="39" t="s">
        <v>17</v>
      </c>
      <c r="I1092" s="14" t="str">
        <f aca="false">IF(H1092="IC",-0.3,"")</f>
        <v/>
      </c>
      <c r="J1092" s="14" t="str">
        <f aca="false">IF(H1092="IV",-0.2,"")</f>
        <v/>
      </c>
      <c r="K1092" s="14" t="str">
        <f aca="false">IF(H1092="IP",-0.1,"")</f>
        <v/>
      </c>
      <c r="L1092" s="14" t="n">
        <f aca="false">IF(H1092="IM",0.1,"")</f>
        <v>0.1</v>
      </c>
      <c r="M1092" s="14" t="str">
        <f aca="false">IF(H1092="SC",0.2,"")</f>
        <v/>
      </c>
      <c r="N1092" s="15" t="str">
        <f aca="false">IF(H1092="???",0.2,"")</f>
        <v/>
      </c>
      <c r="O1092" s="40" t="s">
        <v>22</v>
      </c>
      <c r="P1092" s="17" t="str">
        <f aca="false">IF(SUM(Q1092:AI1092)&gt;0,"",IF(SUM(Q1092:AI1092)=0,IF(O1092&gt;0,1,"")))</f>
        <v/>
      </c>
      <c r="Q1092" s="16" t="n">
        <f aca="false">IF(O1092="🐭 Mouse",2,"")</f>
        <v>2</v>
      </c>
      <c r="R1092" s="16" t="str">
        <f aca="false">IF(O1092="🕊 Pigeon",7,"")</f>
        <v/>
      </c>
      <c r="S1092" s="16" t="str">
        <f aca="false">IF(O1092="🐇 Rabbit",6,"")</f>
        <v/>
      </c>
      <c r="T1092" s="16" t="str">
        <f aca="false">IF(O1092="🍼 Mammal",16,"")</f>
        <v/>
      </c>
      <c r="U1092" s="16" t="str">
        <f aca="false">IF(O1092="🐀 Rat",1,"")</f>
        <v/>
      </c>
      <c r="V1092" s="16" t="str">
        <f aca="false">IF(O1092="🐕 Dog",3,"")</f>
        <v/>
      </c>
      <c r="W1092" s="16" t="str">
        <f aca="false">IF(O1092="🐹 Guinea Pig",8,"")</f>
        <v/>
      </c>
      <c r="X1092" s="16" t="str">
        <f aca="false">IF(O1092="🐔 Chicken",9,"")</f>
        <v/>
      </c>
      <c r="Y1092" s="16" t="str">
        <f aca="false">IF(O1092="🐵 Monkey",5,"")</f>
        <v/>
      </c>
      <c r="Z1092" s="16" t="str">
        <f aca="false">IF(O1092="🐸 Frog",10,"")</f>
        <v/>
      </c>
      <c r="AA1092" s="16" t="str">
        <f aca="false">IF(O1092="🐈 Cat",4,"")</f>
        <v/>
      </c>
      <c r="AB1092" s="16" t="str">
        <f aca="false">IF(O1092="Gecko",15,"")</f>
        <v/>
      </c>
      <c r="AC1092" s="16" t="str">
        <f aca="false">IF(O1092="Skink",14,"")</f>
        <v/>
      </c>
      <c r="AD1092" s="16" t="str">
        <f aca="false">IF(O1092="🐄 Cattle",17,"")</f>
        <v/>
      </c>
      <c r="AE1092" s="16" t="str">
        <f aca="false">IF(O1092="🐷 Pig",19,"")</f>
        <v/>
      </c>
      <c r="AF1092" s="16" t="str">
        <f aca="false">IF(O1092="Squirrel",11,"")</f>
        <v/>
      </c>
      <c r="AG1092" s="16" t="str">
        <f aca="false">IF(O1092="🐝 Honey Bee",20,"")</f>
        <v/>
      </c>
      <c r="AH1092" s="16" t="str">
        <f aca="false">IF(O1092="🦆 Duck",12,"")</f>
        <v/>
      </c>
      <c r="AI1092" s="16" t="str">
        <f aca="false">IF(O1092="🐦 Bird",13,"")</f>
        <v/>
      </c>
      <c r="AJ1092" s="41" t="s">
        <v>1093</v>
      </c>
      <c r="AK1092" s="40" t="s">
        <v>1092</v>
      </c>
      <c r="AL1092" s="42" t="s">
        <v>50</v>
      </c>
      <c r="AM1092" s="40" t="s">
        <v>51</v>
      </c>
      <c r="AN1092" s="40"/>
    </row>
    <row r="1093" customFormat="false" ht="15.75" hidden="false" customHeight="false" outlineLevel="0" collapsed="false">
      <c r="C1093" s="32"/>
      <c r="D1093" s="33"/>
      <c r="E1093" s="34"/>
      <c r="F1093" s="34"/>
      <c r="G1093" s="0"/>
      <c r="H1093" s="0"/>
      <c r="I1093" s="14" t="str">
        <f aca="false">IF(H1093="IC",-0.3,"")</f>
        <v/>
      </c>
      <c r="J1093" s="14" t="str">
        <f aca="false">IF(H1093="IV",-0.2,"")</f>
        <v/>
      </c>
      <c r="K1093" s="14" t="str">
        <f aca="false">IF(H1093="IP",-0.1,"")</f>
        <v/>
      </c>
      <c r="L1093" s="14" t="str">
        <f aca="false">IF(H1093="IM",0.1,"")</f>
        <v/>
      </c>
      <c r="M1093" s="14" t="str">
        <f aca="false">IF(H1093="SC",0.2,"")</f>
        <v/>
      </c>
      <c r="N1093" s="15" t="str">
        <f aca="false">IF(H1093="???",0.2,"")</f>
        <v/>
      </c>
      <c r="O1093" s="0"/>
      <c r="P1093" s="17" t="str">
        <f aca="false">IF(SUM(Q1093:AI1093)&gt;0,"",IF(SUM(Q1093:AI1093)=0,IF(O1093&gt;0,1,"")))</f>
        <v/>
      </c>
      <c r="Q1093" s="16" t="str">
        <f aca="false">IF(O1093="🐭 Mouse",2,"")</f>
        <v/>
      </c>
      <c r="R1093" s="16" t="str">
        <f aca="false">IF(O1093="🕊 Pigeon",7,"")</f>
        <v/>
      </c>
      <c r="S1093" s="16" t="str">
        <f aca="false">IF(O1093="🐇 Rabbit",6,"")</f>
        <v/>
      </c>
      <c r="T1093" s="16" t="str">
        <f aca="false">IF(O1093="🍼 Mammal",16,"")</f>
        <v/>
      </c>
      <c r="U1093" s="16" t="str">
        <f aca="false">IF(O1093="🐀 Rat",1,"")</f>
        <v/>
      </c>
      <c r="V1093" s="16" t="str">
        <f aca="false">IF(O1093="🐕 Dog",3,"")</f>
        <v/>
      </c>
      <c r="W1093" s="16" t="str">
        <f aca="false">IF(O1093="🐹 Guinea Pig",8,"")</f>
        <v/>
      </c>
      <c r="X1093" s="16" t="str">
        <f aca="false">IF(O1093="🐔 Chicken",9,"")</f>
        <v/>
      </c>
      <c r="Y1093" s="16" t="str">
        <f aca="false">IF(O1093="🐵 Monkey",5,"")</f>
        <v/>
      </c>
      <c r="Z1093" s="16" t="str">
        <f aca="false">IF(O1093="🐸 Frog",10,"")</f>
        <v/>
      </c>
      <c r="AA1093" s="16" t="str">
        <f aca="false">IF(O1093="🐈 Cat",4,"")</f>
        <v/>
      </c>
      <c r="AB1093" s="16" t="str">
        <f aca="false">IF(O1093="Gecko",15,"")</f>
        <v/>
      </c>
      <c r="AC1093" s="16" t="str">
        <f aca="false">IF(O1093="Skink",14,"")</f>
        <v/>
      </c>
      <c r="AD1093" s="16" t="str">
        <f aca="false">IF(O1093="🐄 Cattle",17,"")</f>
        <v/>
      </c>
      <c r="AE1093" s="16" t="str">
        <f aca="false">IF(O1093="🐷 Pig",19,"")</f>
        <v/>
      </c>
      <c r="AF1093" s="16" t="str">
        <f aca="false">IF(O1093="Squirrel",11,"")</f>
        <v/>
      </c>
      <c r="AG1093" s="16" t="str">
        <f aca="false">IF(O1093="🐝 Honey Bee",20,"")</f>
        <v/>
      </c>
      <c r="AH1093" s="16" t="str">
        <f aca="false">IF(O1093="🦆 Duck",12,"")</f>
        <v/>
      </c>
      <c r="AI1093" s="16" t="str">
        <f aca="false">IF(O1093="🐦 Bird",13,"")</f>
        <v/>
      </c>
      <c r="AJ1093" s="0"/>
      <c r="AK1093" s="0"/>
      <c r="AL1093" s="0"/>
      <c r="AM1093" s="0"/>
      <c r="AN1093" s="0"/>
    </row>
    <row r="1094" customFormat="false" ht="45" hidden="false" customHeight="true" outlineLevel="0" collapsed="false">
      <c r="A1094" s="38" t="s">
        <v>1094</v>
      </c>
      <c r="B1094" s="38" t="n">
        <v>111</v>
      </c>
      <c r="C1094" s="32" t="n">
        <f aca="false">B1094+IF(H1094="IV",-0.2,IF(H1094="IP",-0.1,IF(H1094="IM",0.1,IF(H1094="SC",0.2,IF(H1094="IC (cerebral)",-0.3,0)))))</f>
        <v>111.1</v>
      </c>
      <c r="D1094" s="33" t="n">
        <f aca="false">VALUE(MID(AJ1094,1,FIND(" ",AJ1094)))</f>
        <v>0.024</v>
      </c>
      <c r="E1094" s="34" t="n">
        <f aca="false">IF(G1094="LD50 (median)",1,IF(G1094="LDLo (lowest)",0,IF(G1094="LD",-1,"")))</f>
        <v>1</v>
      </c>
      <c r="F1094" s="34" t="n">
        <f aca="false">IF(O1094="🐀 Rat",1,IF(O1094="🐭 Mouse",2,IF(O1094="🐕 Dog",3,IF(O1094="🐵 Monkey",5,IF(O1094="🐈 Cat",4,IF(O1094="🐇 Rabbit",6,IF(O1094="🕊 Pigeon",7,IF(O1094="🐹 Guinea Pig",8,IF(O1094="🐔 Chicken",9,IF(O1094="🐸 Frog",10,IF(O1094="🍼 Mammal",10,0)))))))))))</f>
        <v>2</v>
      </c>
      <c r="G1094" s="39" t="s">
        <v>47</v>
      </c>
      <c r="H1094" s="39" t="s">
        <v>17</v>
      </c>
      <c r="I1094" s="14" t="str">
        <f aca="false">IF(H1094="IC",-0.3,"")</f>
        <v/>
      </c>
      <c r="J1094" s="14" t="str">
        <f aca="false">IF(H1094="IV",-0.2,"")</f>
        <v/>
      </c>
      <c r="K1094" s="14" t="str">
        <f aca="false">IF(H1094="IP",-0.1,"")</f>
        <v/>
      </c>
      <c r="L1094" s="14" t="n">
        <f aca="false">IF(H1094="IM",0.1,"")</f>
        <v>0.1</v>
      </c>
      <c r="M1094" s="14" t="str">
        <f aca="false">IF(H1094="SC",0.2,"")</f>
        <v/>
      </c>
      <c r="N1094" s="15" t="str">
        <f aca="false">IF(H1094="???",0.2,"")</f>
        <v/>
      </c>
      <c r="O1094" s="40" t="s">
        <v>22</v>
      </c>
      <c r="P1094" s="17" t="str">
        <f aca="false">IF(SUM(Q1094:AI1094)&gt;0,"",IF(SUM(Q1094:AI1094)=0,IF(O1094&gt;0,1,"")))</f>
        <v/>
      </c>
      <c r="Q1094" s="16" t="n">
        <f aca="false">IF(O1094="🐭 Mouse",2,"")</f>
        <v>2</v>
      </c>
      <c r="R1094" s="16" t="str">
        <f aca="false">IF(O1094="🕊 Pigeon",7,"")</f>
        <v/>
      </c>
      <c r="S1094" s="16" t="str">
        <f aca="false">IF(O1094="🐇 Rabbit",6,"")</f>
        <v/>
      </c>
      <c r="T1094" s="16" t="str">
        <f aca="false">IF(O1094="🍼 Mammal",16,"")</f>
        <v/>
      </c>
      <c r="U1094" s="16" t="str">
        <f aca="false">IF(O1094="🐀 Rat",1,"")</f>
        <v/>
      </c>
      <c r="V1094" s="16" t="str">
        <f aca="false">IF(O1094="🐕 Dog",3,"")</f>
        <v/>
      </c>
      <c r="W1094" s="16" t="str">
        <f aca="false">IF(O1094="🐹 Guinea Pig",8,"")</f>
        <v/>
      </c>
      <c r="X1094" s="16" t="str">
        <f aca="false">IF(O1094="🐔 Chicken",9,"")</f>
        <v/>
      </c>
      <c r="Y1094" s="16" t="str">
        <f aca="false">IF(O1094="🐵 Monkey",5,"")</f>
        <v/>
      </c>
      <c r="Z1094" s="16" t="str">
        <f aca="false">IF(O1094="🐸 Frog",10,"")</f>
        <v/>
      </c>
      <c r="AA1094" s="16" t="str">
        <f aca="false">IF(O1094="🐈 Cat",4,"")</f>
        <v/>
      </c>
      <c r="AB1094" s="16" t="str">
        <f aca="false">IF(O1094="Gecko",15,"")</f>
        <v/>
      </c>
      <c r="AC1094" s="16" t="str">
        <f aca="false">IF(O1094="Skink",14,"")</f>
        <v/>
      </c>
      <c r="AD1094" s="16" t="str">
        <f aca="false">IF(O1094="🐄 Cattle",17,"")</f>
        <v/>
      </c>
      <c r="AE1094" s="16" t="str">
        <f aca="false">IF(O1094="🐷 Pig",19,"")</f>
        <v/>
      </c>
      <c r="AF1094" s="16" t="str">
        <f aca="false">IF(O1094="Squirrel",11,"")</f>
        <v/>
      </c>
      <c r="AG1094" s="16" t="str">
        <f aca="false">IF(O1094="🐝 Honey Bee",20,"")</f>
        <v/>
      </c>
      <c r="AH1094" s="16" t="str">
        <f aca="false">IF(O1094="🦆 Duck",12,"")</f>
        <v/>
      </c>
      <c r="AI1094" s="16" t="str">
        <f aca="false">IF(O1094="🐦 Bird",13,"")</f>
        <v/>
      </c>
      <c r="AJ1094" s="41" t="s">
        <v>1095</v>
      </c>
      <c r="AK1094" s="40"/>
      <c r="AL1094" s="42" t="s">
        <v>318</v>
      </c>
      <c r="AM1094" s="40" t="s">
        <v>51</v>
      </c>
      <c r="AN1094" s="40" t="s">
        <v>1096</v>
      </c>
    </row>
    <row r="1095" customFormat="false" ht="30" hidden="false" customHeight="true" outlineLevel="0" collapsed="false">
      <c r="A1095" s="38" t="s">
        <v>1094</v>
      </c>
      <c r="B1095" s="38" t="n">
        <v>111</v>
      </c>
      <c r="C1095" s="32" t="n">
        <f aca="false">B1095+IF(H1095="IV",-0.2,IF(H1095="IP",-0.1,IF(H1095="IM",0.1,IF(H1095="SC",0.2,IF(H1095="IC (cerebral)",-0.3,0)))))</f>
        <v>111.1</v>
      </c>
      <c r="D1095" s="33" t="n">
        <f aca="false">VALUE(MID(AJ1095,1,FIND(" ",AJ1095)))</f>
        <v>0.024</v>
      </c>
      <c r="E1095" s="34" t="n">
        <f aca="false">IF(G1095="LD50 (median)",1,IF(G1095="LDLo (lowest)",0,IF(G1095="LD",-1,"")))</f>
        <v>1</v>
      </c>
      <c r="F1095" s="34" t="n">
        <f aca="false">IF(O1095="🐀 Rat",1,IF(O1095="🐭 Mouse",2,IF(O1095="🐕 Dog",3,IF(O1095="🐵 Monkey",5,IF(O1095="🐈 Cat",4,IF(O1095="🐇 Rabbit",6,IF(O1095="🕊 Pigeon",7,IF(O1095="🐹 Guinea Pig",8,IF(O1095="🐔 Chicken",9,IF(O1095="🐸 Frog",10,IF(O1095="🍼 Mammal",10,0)))))))))))</f>
        <v>2</v>
      </c>
      <c r="G1095" s="39" t="s">
        <v>47</v>
      </c>
      <c r="H1095" s="39" t="s">
        <v>17</v>
      </c>
      <c r="I1095" s="14" t="str">
        <f aca="false">IF(H1095="IC",-0.3,"")</f>
        <v/>
      </c>
      <c r="J1095" s="14" t="str">
        <f aca="false">IF(H1095="IV",-0.2,"")</f>
        <v/>
      </c>
      <c r="K1095" s="14" t="str">
        <f aca="false">IF(H1095="IP",-0.1,"")</f>
        <v/>
      </c>
      <c r="L1095" s="14" t="n">
        <f aca="false">IF(H1095="IM",0.1,"")</f>
        <v>0.1</v>
      </c>
      <c r="M1095" s="14" t="str">
        <f aca="false">IF(H1095="SC",0.2,"")</f>
        <v/>
      </c>
      <c r="N1095" s="15" t="str">
        <f aca="false">IF(H1095="???",0.2,"")</f>
        <v/>
      </c>
      <c r="O1095" s="40" t="s">
        <v>22</v>
      </c>
      <c r="P1095" s="17" t="str">
        <f aca="false">IF(SUM(Q1095:AI1095)&gt;0,"",IF(SUM(Q1095:AI1095)=0,IF(O1095&gt;0,1,"")))</f>
        <v/>
      </c>
      <c r="Q1095" s="16" t="n">
        <f aca="false">IF(O1095="🐭 Mouse",2,"")</f>
        <v>2</v>
      </c>
      <c r="R1095" s="16" t="str">
        <f aca="false">IF(O1095="🕊 Pigeon",7,"")</f>
        <v/>
      </c>
      <c r="S1095" s="16" t="str">
        <f aca="false">IF(O1095="🐇 Rabbit",6,"")</f>
        <v/>
      </c>
      <c r="T1095" s="16" t="str">
        <f aca="false">IF(O1095="🍼 Mammal",16,"")</f>
        <v/>
      </c>
      <c r="U1095" s="16" t="str">
        <f aca="false">IF(O1095="🐀 Rat",1,"")</f>
        <v/>
      </c>
      <c r="V1095" s="16" t="str">
        <f aca="false">IF(O1095="🐕 Dog",3,"")</f>
        <v/>
      </c>
      <c r="W1095" s="16" t="str">
        <f aca="false">IF(O1095="🐹 Guinea Pig",8,"")</f>
        <v/>
      </c>
      <c r="X1095" s="16" t="str">
        <f aca="false">IF(O1095="🐔 Chicken",9,"")</f>
        <v/>
      </c>
      <c r="Y1095" s="16" t="str">
        <f aca="false">IF(O1095="🐵 Monkey",5,"")</f>
        <v/>
      </c>
      <c r="Z1095" s="16" t="str">
        <f aca="false">IF(O1095="🐸 Frog",10,"")</f>
        <v/>
      </c>
      <c r="AA1095" s="16" t="str">
        <f aca="false">IF(O1095="🐈 Cat",4,"")</f>
        <v/>
      </c>
      <c r="AB1095" s="16" t="str">
        <f aca="false">IF(O1095="Gecko",15,"")</f>
        <v/>
      </c>
      <c r="AC1095" s="16" t="str">
        <f aca="false">IF(O1095="Skink",14,"")</f>
        <v/>
      </c>
      <c r="AD1095" s="16" t="str">
        <f aca="false">IF(O1095="🐄 Cattle",17,"")</f>
        <v/>
      </c>
      <c r="AE1095" s="16" t="str">
        <f aca="false">IF(O1095="🐷 Pig",19,"")</f>
        <v/>
      </c>
      <c r="AF1095" s="16" t="str">
        <f aca="false">IF(O1095="Squirrel",11,"")</f>
        <v/>
      </c>
      <c r="AG1095" s="16" t="str">
        <f aca="false">IF(O1095="🐝 Honey Bee",20,"")</f>
        <v/>
      </c>
      <c r="AH1095" s="16" t="str">
        <f aca="false">IF(O1095="🦆 Duck",12,"")</f>
        <v/>
      </c>
      <c r="AI1095" s="16" t="str">
        <f aca="false">IF(O1095="🐦 Bird",13,"")</f>
        <v/>
      </c>
      <c r="AJ1095" s="41" t="s">
        <v>1095</v>
      </c>
      <c r="AK1095" s="40" t="s">
        <v>984</v>
      </c>
      <c r="AL1095" s="42" t="s">
        <v>50</v>
      </c>
      <c r="AM1095" s="40" t="s">
        <v>51</v>
      </c>
      <c r="AN1095" s="40"/>
    </row>
    <row r="1096" customFormat="false" ht="30" hidden="false" customHeight="true" outlineLevel="0" collapsed="false">
      <c r="A1096" s="38" t="s">
        <v>1094</v>
      </c>
      <c r="B1096" s="38" t="n">
        <v>111</v>
      </c>
      <c r="C1096" s="32" t="n">
        <f aca="false">B1096+IF(H1096="IV",-0.2,IF(H1096="IP",-0.1,IF(H1096="IM",0.1,IF(H1096="SC",0.2,IF(H1096="IC (cerebral)",-0.3,0)))))</f>
        <v>110.9</v>
      </c>
      <c r="D1096" s="33" t="n">
        <f aca="false">VALUE(MID(AJ1096,1,FIND(" ",AJ1096)))</f>
        <v>0.22</v>
      </c>
      <c r="E1096" s="34" t="n">
        <f aca="false">IF(G1096="LD50 (median)",1,IF(G1096="LDLo (lowest)",0,IF(G1096="LD",-1,"")))</f>
        <v>1</v>
      </c>
      <c r="F1096" s="34" t="n">
        <f aca="false">IF(O1096="🐀 Rat",1,IF(O1096="🐭 Mouse",2,IF(O1096="🐕 Dog",3,IF(O1096="🐵 Monkey",5,IF(O1096="🐈 Cat",4,IF(O1096="🐇 Rabbit",6,IF(O1096="🕊 Pigeon",7,IF(O1096="🐹 Guinea Pig",8,IF(O1096="🐔 Chicken",9,IF(O1096="🐸 Frog",10,IF(O1096="🍼 Mammal",10,0)))))))))))</f>
        <v>2</v>
      </c>
      <c r="G1096" s="39" t="s">
        <v>47</v>
      </c>
      <c r="H1096" s="39" t="s">
        <v>16</v>
      </c>
      <c r="I1096" s="14" t="str">
        <f aca="false">IF(H1096="IC",-0.3,"")</f>
        <v/>
      </c>
      <c r="J1096" s="14" t="str">
        <f aca="false">IF(H1096="IV",-0.2,"")</f>
        <v/>
      </c>
      <c r="K1096" s="14" t="n">
        <f aca="false">IF(H1096="IP",-0.1,"")</f>
        <v>-0.1</v>
      </c>
      <c r="L1096" s="14" t="str">
        <f aca="false">IF(H1096="IM",0.1,"")</f>
        <v/>
      </c>
      <c r="M1096" s="14" t="str">
        <f aca="false">IF(H1096="SC",0.2,"")</f>
        <v/>
      </c>
      <c r="N1096" s="15" t="str">
        <f aca="false">IF(H1096="???",0.2,"")</f>
        <v/>
      </c>
      <c r="O1096" s="40" t="s">
        <v>22</v>
      </c>
      <c r="P1096" s="17" t="str">
        <f aca="false">IF(SUM(Q1096:AI1096)&gt;0,"",IF(SUM(Q1096:AI1096)=0,IF(O1096&gt;0,1,"")))</f>
        <v/>
      </c>
      <c r="Q1096" s="16" t="n">
        <f aca="false">IF(O1096="🐭 Mouse",2,"")</f>
        <v>2</v>
      </c>
      <c r="R1096" s="16" t="str">
        <f aca="false">IF(O1096="🕊 Pigeon",7,"")</f>
        <v/>
      </c>
      <c r="S1096" s="16" t="str">
        <f aca="false">IF(O1096="🐇 Rabbit",6,"")</f>
        <v/>
      </c>
      <c r="T1096" s="16" t="str">
        <f aca="false">IF(O1096="🍼 Mammal",16,"")</f>
        <v/>
      </c>
      <c r="U1096" s="16" t="str">
        <f aca="false">IF(O1096="🐀 Rat",1,"")</f>
        <v/>
      </c>
      <c r="V1096" s="16" t="str">
        <f aca="false">IF(O1096="🐕 Dog",3,"")</f>
        <v/>
      </c>
      <c r="W1096" s="16" t="str">
        <f aca="false">IF(O1096="🐹 Guinea Pig",8,"")</f>
        <v/>
      </c>
      <c r="X1096" s="16" t="str">
        <f aca="false">IF(O1096="🐔 Chicken",9,"")</f>
        <v/>
      </c>
      <c r="Y1096" s="16" t="str">
        <f aca="false">IF(O1096="🐵 Monkey",5,"")</f>
        <v/>
      </c>
      <c r="Z1096" s="16" t="str">
        <f aca="false">IF(O1096="🐸 Frog",10,"")</f>
        <v/>
      </c>
      <c r="AA1096" s="16" t="str">
        <f aca="false">IF(O1096="🐈 Cat",4,"")</f>
        <v/>
      </c>
      <c r="AB1096" s="16" t="str">
        <f aca="false">IF(O1096="Gecko",15,"")</f>
        <v/>
      </c>
      <c r="AC1096" s="16" t="str">
        <f aca="false">IF(O1096="Skink",14,"")</f>
        <v/>
      </c>
      <c r="AD1096" s="16" t="str">
        <f aca="false">IF(O1096="🐄 Cattle",17,"")</f>
        <v/>
      </c>
      <c r="AE1096" s="16" t="str">
        <f aca="false">IF(O1096="🐷 Pig",19,"")</f>
        <v/>
      </c>
      <c r="AF1096" s="16" t="str">
        <f aca="false">IF(O1096="Squirrel",11,"")</f>
        <v/>
      </c>
      <c r="AG1096" s="16" t="str">
        <f aca="false">IF(O1096="🐝 Honey Bee",20,"")</f>
        <v/>
      </c>
      <c r="AH1096" s="16" t="str">
        <f aca="false">IF(O1096="🦆 Duck",12,"")</f>
        <v/>
      </c>
      <c r="AI1096" s="16" t="str">
        <f aca="false">IF(O1096="🐦 Bird",13,"")</f>
        <v/>
      </c>
      <c r="AJ1096" s="41" t="s">
        <v>1097</v>
      </c>
      <c r="AK1096" s="40" t="s">
        <v>1098</v>
      </c>
      <c r="AL1096" s="42" t="s">
        <v>50</v>
      </c>
      <c r="AM1096" s="40" t="s">
        <v>51</v>
      </c>
      <c r="AN1096" s="40"/>
    </row>
    <row r="1097" customFormat="false" ht="45" hidden="false" customHeight="true" outlineLevel="0" collapsed="false">
      <c r="A1097" s="38" t="s">
        <v>1099</v>
      </c>
      <c r="B1097" s="38" t="n">
        <v>111</v>
      </c>
      <c r="C1097" s="32" t="n">
        <f aca="false">B1097+IF(H1097="IV",-0.2,IF(H1097="IP",-0.1,IF(H1097="IM",0.1,IF(H1097="SC",0.2,IF(H1097="IC (cerebral)",-0.3,0)))))</f>
        <v>110.9</v>
      </c>
      <c r="D1097" s="33" t="n">
        <f aca="false">VALUE(MID(AJ1097,1,FIND(" ",AJ1097)))</f>
        <v>0.268</v>
      </c>
      <c r="E1097" s="34" t="n">
        <f aca="false">IF(G1097="LD50 (median)",1,IF(G1097="LDLo (lowest)",0,IF(G1097="LD",-1,"")))</f>
        <v>1</v>
      </c>
      <c r="F1097" s="34" t="n">
        <f aca="false">IF(O1097="🐀 Rat",1,IF(O1097="🐭 Mouse",2,IF(O1097="🐕 Dog",3,IF(O1097="🐵 Monkey",5,IF(O1097="🐈 Cat",4,IF(O1097="🐇 Rabbit",6,IF(O1097="🕊 Pigeon",7,IF(O1097="🐹 Guinea Pig",8,IF(O1097="🐔 Chicken",9,IF(O1097="🐸 Frog",10,IF(O1097="🍼 Mammal",10,0)))))))))))</f>
        <v>2</v>
      </c>
      <c r="G1097" s="39" t="s">
        <v>47</v>
      </c>
      <c r="H1097" s="39" t="s">
        <v>16</v>
      </c>
      <c r="I1097" s="14" t="str">
        <f aca="false">IF(H1097="IC",-0.3,"")</f>
        <v/>
      </c>
      <c r="J1097" s="14" t="str">
        <f aca="false">IF(H1097="IV",-0.2,"")</f>
        <v/>
      </c>
      <c r="K1097" s="14" t="n">
        <f aca="false">IF(H1097="IP",-0.1,"")</f>
        <v>-0.1</v>
      </c>
      <c r="L1097" s="14" t="str">
        <f aca="false">IF(H1097="IM",0.1,"")</f>
        <v/>
      </c>
      <c r="M1097" s="14" t="str">
        <f aca="false">IF(H1097="SC",0.2,"")</f>
        <v/>
      </c>
      <c r="N1097" s="15" t="str">
        <f aca="false">IF(H1097="???",0.2,"")</f>
        <v/>
      </c>
      <c r="O1097" s="40" t="s">
        <v>22</v>
      </c>
      <c r="P1097" s="17" t="str">
        <f aca="false">IF(SUM(Q1097:AI1097)&gt;0,"",IF(SUM(Q1097:AI1097)=0,IF(O1097&gt;0,1,"")))</f>
        <v/>
      </c>
      <c r="Q1097" s="16" t="n">
        <f aca="false">IF(O1097="🐭 Mouse",2,"")</f>
        <v>2</v>
      </c>
      <c r="R1097" s="16" t="str">
        <f aca="false">IF(O1097="🕊 Pigeon",7,"")</f>
        <v/>
      </c>
      <c r="S1097" s="16" t="str">
        <f aca="false">IF(O1097="🐇 Rabbit",6,"")</f>
        <v/>
      </c>
      <c r="T1097" s="16" t="str">
        <f aca="false">IF(O1097="🍼 Mammal",16,"")</f>
        <v/>
      </c>
      <c r="U1097" s="16" t="str">
        <f aca="false">IF(O1097="🐀 Rat",1,"")</f>
        <v/>
      </c>
      <c r="V1097" s="16" t="str">
        <f aca="false">IF(O1097="🐕 Dog",3,"")</f>
        <v/>
      </c>
      <c r="W1097" s="16" t="str">
        <f aca="false">IF(O1097="🐹 Guinea Pig",8,"")</f>
        <v/>
      </c>
      <c r="X1097" s="16" t="str">
        <f aca="false">IF(O1097="🐔 Chicken",9,"")</f>
        <v/>
      </c>
      <c r="Y1097" s="16" t="str">
        <f aca="false">IF(O1097="🐵 Monkey",5,"")</f>
        <v/>
      </c>
      <c r="Z1097" s="16" t="str">
        <f aca="false">IF(O1097="🐸 Frog",10,"")</f>
        <v/>
      </c>
      <c r="AA1097" s="16" t="str">
        <f aca="false">IF(O1097="🐈 Cat",4,"")</f>
        <v/>
      </c>
      <c r="AB1097" s="16" t="str">
        <f aca="false">IF(O1097="Gecko",15,"")</f>
        <v/>
      </c>
      <c r="AC1097" s="16" t="str">
        <f aca="false">IF(O1097="Skink",14,"")</f>
        <v/>
      </c>
      <c r="AD1097" s="16" t="str">
        <f aca="false">IF(O1097="🐄 Cattle",17,"")</f>
        <v/>
      </c>
      <c r="AE1097" s="16" t="str">
        <f aca="false">IF(O1097="🐷 Pig",19,"")</f>
        <v/>
      </c>
      <c r="AF1097" s="16" t="str">
        <f aca="false">IF(O1097="Squirrel",11,"")</f>
        <v/>
      </c>
      <c r="AG1097" s="16" t="str">
        <f aca="false">IF(O1097="🐝 Honey Bee",20,"")</f>
        <v/>
      </c>
      <c r="AH1097" s="16" t="str">
        <f aca="false">IF(O1097="🦆 Duck",12,"")</f>
        <v/>
      </c>
      <c r="AI1097" s="16" t="str">
        <f aca="false">IF(O1097="🐦 Bird",13,"")</f>
        <v/>
      </c>
      <c r="AJ1097" s="41" t="s">
        <v>1100</v>
      </c>
      <c r="AK1097" s="40" t="s">
        <v>1101</v>
      </c>
      <c r="AL1097" s="42" t="s">
        <v>50</v>
      </c>
      <c r="AM1097" s="40" t="s">
        <v>51</v>
      </c>
      <c r="AN1097" s="40"/>
    </row>
    <row r="1098" customFormat="false" ht="45" hidden="false" customHeight="true" outlineLevel="0" collapsed="false">
      <c r="A1098" s="38" t="s">
        <v>1094</v>
      </c>
      <c r="B1098" s="38" t="n">
        <v>111</v>
      </c>
      <c r="C1098" s="32" t="n">
        <f aca="false">B1098+IF(H1098="IV",-0.2,IF(H1098="IP",-0.1,IF(H1098="IM",0.1,IF(H1098="SC",0.2,IF(H1098="IC (cerebral)",-0.3,0)))))</f>
        <v>110.8</v>
      </c>
      <c r="D1098" s="33" t="n">
        <f aca="false">VALUE(MID(AJ1098,1,FIND(" ",AJ1098)))</f>
        <v>0.343</v>
      </c>
      <c r="E1098" s="34" t="n">
        <f aca="false">IF(G1098="LD50 (median)",1,IF(G1098="LDLo (lowest)",0,IF(G1098="LD",-1,"")))</f>
        <v>1</v>
      </c>
      <c r="F1098" s="34" t="n">
        <f aca="false">IF(O1098="🐀 Rat",1,IF(O1098="🐭 Mouse",2,IF(O1098="🐕 Dog",3,IF(O1098="🐵 Monkey",5,IF(O1098="🐈 Cat",4,IF(O1098="🐇 Rabbit",6,IF(O1098="🕊 Pigeon",7,IF(O1098="🐹 Guinea Pig",8,IF(O1098="🐔 Chicken",9,IF(O1098="🐸 Frog",10,IF(O1098="🍼 Mammal",10,0)))))))))))</f>
        <v>7</v>
      </c>
      <c r="G1098" s="39" t="s">
        <v>47</v>
      </c>
      <c r="H1098" s="39" t="s">
        <v>15</v>
      </c>
      <c r="I1098" s="14" t="str">
        <f aca="false">IF(H1098="IC",-0.3,"")</f>
        <v/>
      </c>
      <c r="J1098" s="14" t="n">
        <f aca="false">IF(H1098="IV",-0.2,"")</f>
        <v>-0.2</v>
      </c>
      <c r="K1098" s="14" t="str">
        <f aca="false">IF(H1098="IP",-0.1,"")</f>
        <v/>
      </c>
      <c r="L1098" s="14" t="str">
        <f aca="false">IF(H1098="IM",0.1,"")</f>
        <v/>
      </c>
      <c r="M1098" s="14" t="str">
        <f aca="false">IF(H1098="SC",0.2,"")</f>
        <v/>
      </c>
      <c r="N1098" s="15" t="str">
        <f aca="false">IF(H1098="???",0.2,"")</f>
        <v/>
      </c>
      <c r="O1098" s="40" t="s">
        <v>23</v>
      </c>
      <c r="P1098" s="17" t="str">
        <f aca="false">IF(SUM(Q1098:AI1098)&gt;0,"",IF(SUM(Q1098:AI1098)=0,IF(O1098&gt;0,1,"")))</f>
        <v/>
      </c>
      <c r="Q1098" s="16" t="str">
        <f aca="false">IF(O1098="🐭 Mouse",2,"")</f>
        <v/>
      </c>
      <c r="R1098" s="16" t="n">
        <f aca="false">IF(O1098="🕊 Pigeon",7,"")</f>
        <v>7</v>
      </c>
      <c r="S1098" s="16" t="str">
        <f aca="false">IF(O1098="🐇 Rabbit",6,"")</f>
        <v/>
      </c>
      <c r="T1098" s="16" t="str">
        <f aca="false">IF(O1098="🍼 Mammal",16,"")</f>
        <v/>
      </c>
      <c r="U1098" s="16" t="str">
        <f aca="false">IF(O1098="🐀 Rat",1,"")</f>
        <v/>
      </c>
      <c r="V1098" s="16" t="str">
        <f aca="false">IF(O1098="🐕 Dog",3,"")</f>
        <v/>
      </c>
      <c r="W1098" s="16" t="str">
        <f aca="false">IF(O1098="🐹 Guinea Pig",8,"")</f>
        <v/>
      </c>
      <c r="X1098" s="16" t="str">
        <f aca="false">IF(O1098="🐔 Chicken",9,"")</f>
        <v/>
      </c>
      <c r="Y1098" s="16" t="str">
        <f aca="false">IF(O1098="🐵 Monkey",5,"")</f>
        <v/>
      </c>
      <c r="Z1098" s="16" t="str">
        <f aca="false">IF(O1098="🐸 Frog",10,"")</f>
        <v/>
      </c>
      <c r="AA1098" s="16" t="str">
        <f aca="false">IF(O1098="🐈 Cat",4,"")</f>
        <v/>
      </c>
      <c r="AB1098" s="16" t="str">
        <f aca="false">IF(O1098="Gecko",15,"")</f>
        <v/>
      </c>
      <c r="AC1098" s="16" t="str">
        <f aca="false">IF(O1098="Skink",14,"")</f>
        <v/>
      </c>
      <c r="AD1098" s="16" t="str">
        <f aca="false">IF(O1098="🐄 Cattle",17,"")</f>
        <v/>
      </c>
      <c r="AE1098" s="16" t="str">
        <f aca="false">IF(O1098="🐷 Pig",19,"")</f>
        <v/>
      </c>
      <c r="AF1098" s="16" t="str">
        <f aca="false">IF(O1098="Squirrel",11,"")</f>
        <v/>
      </c>
      <c r="AG1098" s="16" t="str">
        <f aca="false">IF(O1098="🐝 Honey Bee",20,"")</f>
        <v/>
      </c>
      <c r="AH1098" s="16" t="str">
        <f aca="false">IF(O1098="🦆 Duck",12,"")</f>
        <v/>
      </c>
      <c r="AI1098" s="16" t="str">
        <f aca="false">IF(O1098="🐦 Bird",13,"")</f>
        <v/>
      </c>
      <c r="AJ1098" s="41" t="s">
        <v>1085</v>
      </c>
      <c r="AK1098" s="40" t="s">
        <v>160</v>
      </c>
      <c r="AL1098" s="42" t="s">
        <v>50</v>
      </c>
      <c r="AM1098" s="40" t="s">
        <v>51</v>
      </c>
      <c r="AN1098" s="40"/>
    </row>
    <row r="1099" customFormat="false" ht="45" hidden="false" customHeight="true" outlineLevel="0" collapsed="false">
      <c r="A1099" s="38" t="s">
        <v>1102</v>
      </c>
      <c r="B1099" s="38" t="n">
        <v>111</v>
      </c>
      <c r="C1099" s="32" t="n">
        <f aca="false">B1099+IF(H1099="IV",-0.2,IF(H1099="IP",-0.1,IF(H1099="IM",0.1,IF(H1099="SC",0.2,IF(H1099="IC (cerebral)",-0.3,0)))))</f>
        <v>110.9</v>
      </c>
      <c r="D1099" s="33" t="n">
        <f aca="false">VALUE(MID(AJ1099,1,FIND(" ",AJ1099)))</f>
        <v>0.358</v>
      </c>
      <c r="E1099" s="34" t="n">
        <f aca="false">IF(G1099="LD50 (median)",1,IF(G1099="LDLo (lowest)",0,IF(G1099="LD",-1,"")))</f>
        <v>1</v>
      </c>
      <c r="F1099" s="34" t="n">
        <f aca="false">IF(O1099="🐀 Rat",1,IF(O1099="🐭 Mouse",2,IF(O1099="🐕 Dog",3,IF(O1099="🐵 Monkey",5,IF(O1099="🐈 Cat",4,IF(O1099="🐇 Rabbit",6,IF(O1099="🕊 Pigeon",7,IF(O1099="🐹 Guinea Pig",8,IF(O1099="🐔 Chicken",9,IF(O1099="🐸 Frog",10,IF(O1099="🍼 Mammal",10,0)))))))))))</f>
        <v>2</v>
      </c>
      <c r="G1099" s="39" t="s">
        <v>47</v>
      </c>
      <c r="H1099" s="39" t="s">
        <v>16</v>
      </c>
      <c r="I1099" s="14" t="str">
        <f aca="false">IF(H1099="IC",-0.3,"")</f>
        <v/>
      </c>
      <c r="J1099" s="14" t="str">
        <f aca="false">IF(H1099="IV",-0.2,"")</f>
        <v/>
      </c>
      <c r="K1099" s="14" t="n">
        <f aca="false">IF(H1099="IP",-0.1,"")</f>
        <v>-0.1</v>
      </c>
      <c r="L1099" s="14" t="str">
        <f aca="false">IF(H1099="IM",0.1,"")</f>
        <v/>
      </c>
      <c r="M1099" s="14" t="str">
        <f aca="false">IF(H1099="SC",0.2,"")</f>
        <v/>
      </c>
      <c r="N1099" s="15" t="str">
        <f aca="false">IF(H1099="???",0.2,"")</f>
        <v/>
      </c>
      <c r="O1099" s="40" t="s">
        <v>22</v>
      </c>
      <c r="P1099" s="17" t="str">
        <f aca="false">IF(SUM(Q1099:AI1099)&gt;0,"",IF(SUM(Q1099:AI1099)=0,IF(O1099&gt;0,1,"")))</f>
        <v/>
      </c>
      <c r="Q1099" s="16" t="n">
        <f aca="false">IF(O1099="🐭 Mouse",2,"")</f>
        <v>2</v>
      </c>
      <c r="R1099" s="16" t="str">
        <f aca="false">IF(O1099="🕊 Pigeon",7,"")</f>
        <v/>
      </c>
      <c r="S1099" s="16" t="str">
        <f aca="false">IF(O1099="🐇 Rabbit",6,"")</f>
        <v/>
      </c>
      <c r="T1099" s="16" t="str">
        <f aca="false">IF(O1099="🍼 Mammal",16,"")</f>
        <v/>
      </c>
      <c r="U1099" s="16" t="str">
        <f aca="false">IF(O1099="🐀 Rat",1,"")</f>
        <v/>
      </c>
      <c r="V1099" s="16" t="str">
        <f aca="false">IF(O1099="🐕 Dog",3,"")</f>
        <v/>
      </c>
      <c r="W1099" s="16" t="str">
        <f aca="false">IF(O1099="🐹 Guinea Pig",8,"")</f>
        <v/>
      </c>
      <c r="X1099" s="16" t="str">
        <f aca="false">IF(O1099="🐔 Chicken",9,"")</f>
        <v/>
      </c>
      <c r="Y1099" s="16" t="str">
        <f aca="false">IF(O1099="🐵 Monkey",5,"")</f>
        <v/>
      </c>
      <c r="Z1099" s="16" t="str">
        <f aca="false">IF(O1099="🐸 Frog",10,"")</f>
        <v/>
      </c>
      <c r="AA1099" s="16" t="str">
        <f aca="false">IF(O1099="🐈 Cat",4,"")</f>
        <v/>
      </c>
      <c r="AB1099" s="16" t="str">
        <f aca="false">IF(O1099="Gecko",15,"")</f>
        <v/>
      </c>
      <c r="AC1099" s="16" t="str">
        <f aca="false">IF(O1099="Skink",14,"")</f>
        <v/>
      </c>
      <c r="AD1099" s="16" t="str">
        <f aca="false">IF(O1099="🐄 Cattle",17,"")</f>
        <v/>
      </c>
      <c r="AE1099" s="16" t="str">
        <f aca="false">IF(O1099="🐷 Pig",19,"")</f>
        <v/>
      </c>
      <c r="AF1099" s="16" t="str">
        <f aca="false">IF(O1099="Squirrel",11,"")</f>
        <v/>
      </c>
      <c r="AG1099" s="16" t="str">
        <f aca="false">IF(O1099="🐝 Honey Bee",20,"")</f>
        <v/>
      </c>
      <c r="AH1099" s="16" t="str">
        <f aca="false">IF(O1099="🦆 Duck",12,"")</f>
        <v/>
      </c>
      <c r="AI1099" s="16" t="str">
        <f aca="false">IF(O1099="🐦 Bird",13,"")</f>
        <v/>
      </c>
      <c r="AJ1099" s="41" t="s">
        <v>1103</v>
      </c>
      <c r="AK1099" s="40" t="s">
        <v>1101</v>
      </c>
      <c r="AL1099" s="42" t="s">
        <v>50</v>
      </c>
      <c r="AM1099" s="40" t="s">
        <v>51</v>
      </c>
      <c r="AN1099" s="40"/>
    </row>
    <row r="1100" customFormat="false" ht="45" hidden="false" customHeight="true" outlineLevel="0" collapsed="false">
      <c r="A1100" s="38" t="s">
        <v>1094</v>
      </c>
      <c r="B1100" s="38" t="n">
        <v>111</v>
      </c>
      <c r="C1100" s="32" t="n">
        <f aca="false">B1100+IF(H1100="IV",-0.2,IF(H1100="IP",-0.1,IF(H1100="IM",0.1,IF(H1100="SC",0.2,IF(H1100="IC (cerebral)",-0.3,0)))))</f>
        <v>111.2</v>
      </c>
      <c r="D1100" s="33" t="n">
        <f aca="false">VALUE(MID(AJ1100,1,FIND(" ",AJ1100)))</f>
        <v>0.6</v>
      </c>
      <c r="E1100" s="34" t="n">
        <f aca="false">IF(G1100="LD50 (median)",1,IF(G1100="LDLo (lowest)",0,IF(G1100="LD",-1,"")))</f>
        <v>1</v>
      </c>
      <c r="F1100" s="34" t="n">
        <f aca="false">IF(O1100="🐀 Rat",1,IF(O1100="🐭 Mouse",2,IF(O1100="🐕 Dog",3,IF(O1100="🐵 Monkey",5,IF(O1100="🐈 Cat",4,IF(O1100="🐇 Rabbit",6,IF(O1100="🕊 Pigeon",7,IF(O1100="🐹 Guinea Pig",8,IF(O1100="🐔 Chicken",9,IF(O1100="🐸 Frog",10,IF(O1100="🍼 Mammal",10,0)))))))))))</f>
        <v>2</v>
      </c>
      <c r="G1100" s="39" t="s">
        <v>47</v>
      </c>
      <c r="H1100" s="39" t="s">
        <v>18</v>
      </c>
      <c r="I1100" s="14" t="str">
        <f aca="false">IF(H1100="IC",-0.3,"")</f>
        <v/>
      </c>
      <c r="J1100" s="14" t="str">
        <f aca="false">IF(H1100="IV",-0.2,"")</f>
        <v/>
      </c>
      <c r="K1100" s="14" t="str">
        <f aca="false">IF(H1100="IP",-0.1,"")</f>
        <v/>
      </c>
      <c r="L1100" s="14" t="str">
        <f aca="false">IF(H1100="IM",0.1,"")</f>
        <v/>
      </c>
      <c r="M1100" s="14" t="n">
        <f aca="false">IF(H1100="SC",0.2,"")</f>
        <v>0.2</v>
      </c>
      <c r="N1100" s="15" t="str">
        <f aca="false">IF(H1100="???",0.2,"")</f>
        <v/>
      </c>
      <c r="O1100" s="40" t="s">
        <v>22</v>
      </c>
      <c r="P1100" s="17" t="str">
        <f aca="false">IF(SUM(Q1100:AI1100)&gt;0,"",IF(SUM(Q1100:AI1100)=0,IF(O1100&gt;0,1,"")))</f>
        <v/>
      </c>
      <c r="Q1100" s="16" t="n">
        <f aca="false">IF(O1100="🐭 Mouse",2,"")</f>
        <v>2</v>
      </c>
      <c r="R1100" s="16" t="str">
        <f aca="false">IF(O1100="🕊 Pigeon",7,"")</f>
        <v/>
      </c>
      <c r="S1100" s="16" t="str">
        <f aca="false">IF(O1100="🐇 Rabbit",6,"")</f>
        <v/>
      </c>
      <c r="T1100" s="16" t="str">
        <f aca="false">IF(O1100="🍼 Mammal",16,"")</f>
        <v/>
      </c>
      <c r="U1100" s="16" t="str">
        <f aca="false">IF(O1100="🐀 Rat",1,"")</f>
        <v/>
      </c>
      <c r="V1100" s="16" t="str">
        <f aca="false">IF(O1100="🐕 Dog",3,"")</f>
        <v/>
      </c>
      <c r="W1100" s="16" t="str">
        <f aca="false">IF(O1100="🐹 Guinea Pig",8,"")</f>
        <v/>
      </c>
      <c r="X1100" s="16" t="str">
        <f aca="false">IF(O1100="🐔 Chicken",9,"")</f>
        <v/>
      </c>
      <c r="Y1100" s="16" t="str">
        <f aca="false">IF(O1100="🐵 Monkey",5,"")</f>
        <v/>
      </c>
      <c r="Z1100" s="16" t="str">
        <f aca="false">IF(O1100="🐸 Frog",10,"")</f>
        <v/>
      </c>
      <c r="AA1100" s="16" t="str">
        <f aca="false">IF(O1100="🐈 Cat",4,"")</f>
        <v/>
      </c>
      <c r="AB1100" s="16" t="str">
        <f aca="false">IF(O1100="Gecko",15,"")</f>
        <v/>
      </c>
      <c r="AC1100" s="16" t="str">
        <f aca="false">IF(O1100="Skink",14,"")</f>
        <v/>
      </c>
      <c r="AD1100" s="16" t="str">
        <f aca="false">IF(O1100="🐄 Cattle",17,"")</f>
        <v/>
      </c>
      <c r="AE1100" s="16" t="str">
        <f aca="false">IF(O1100="🐷 Pig",19,"")</f>
        <v/>
      </c>
      <c r="AF1100" s="16" t="str">
        <f aca="false">IF(O1100="Squirrel",11,"")</f>
        <v/>
      </c>
      <c r="AG1100" s="16" t="str">
        <f aca="false">IF(O1100="🐝 Honey Bee",20,"")</f>
        <v/>
      </c>
      <c r="AH1100" s="16" t="str">
        <f aca="false">IF(O1100="🦆 Duck",12,"")</f>
        <v/>
      </c>
      <c r="AI1100" s="16" t="str">
        <f aca="false">IF(O1100="🐦 Bird",13,"")</f>
        <v/>
      </c>
      <c r="AJ1100" s="41" t="s">
        <v>293</v>
      </c>
      <c r="AK1100" s="40" t="s">
        <v>1104</v>
      </c>
      <c r="AL1100" s="42" t="s">
        <v>50</v>
      </c>
      <c r="AM1100" s="40" t="s">
        <v>51</v>
      </c>
      <c r="AN1100" s="40"/>
    </row>
    <row r="1101" customFormat="false" ht="15" hidden="false" customHeight="true" outlineLevel="0" collapsed="false">
      <c r="A1101" s="38" t="s">
        <v>1099</v>
      </c>
      <c r="B1101" s="38" t="n">
        <v>111</v>
      </c>
      <c r="C1101" s="32" t="n">
        <f aca="false">B1101+IF(H1101="IV",-0.2,IF(H1101="IP",-0.1,IF(H1101="IM",0.1,IF(H1101="SC",0.2,IF(H1101="IC (cerebral)",-0.3,0)))))</f>
        <v>111.2</v>
      </c>
      <c r="D1101" s="33" t="n">
        <f aca="false">VALUE(MID(AJ1101,1,FIND(" ",AJ1101)))</f>
        <v>0.735</v>
      </c>
      <c r="E1101" s="34" t="n">
        <f aca="false">IF(G1101="LD50 (median)",1,IF(G1101="LDLo (lowest)",0,IF(G1101="LD",-1,"")))</f>
        <v>1</v>
      </c>
      <c r="F1101" s="34" t="n">
        <f aca="false">IF(O1101="🐀 Rat",1,IF(O1101="🐭 Mouse",2,IF(O1101="🐕 Dog",3,IF(O1101="🐵 Monkey",5,IF(O1101="🐈 Cat",4,IF(O1101="🐇 Rabbit",6,IF(O1101="🕊 Pigeon",7,IF(O1101="🐹 Guinea Pig",8,IF(O1101="🐔 Chicken",9,IF(O1101="🐸 Frog",10,IF(O1101="🍼 Mammal",10,0)))))))))))</f>
        <v>2</v>
      </c>
      <c r="G1101" s="39" t="s">
        <v>47</v>
      </c>
      <c r="H1101" s="39" t="s">
        <v>18</v>
      </c>
      <c r="I1101" s="14" t="str">
        <f aca="false">IF(H1101="IC",-0.3,"")</f>
        <v/>
      </c>
      <c r="J1101" s="14" t="str">
        <f aca="false">IF(H1101="IV",-0.2,"")</f>
        <v/>
      </c>
      <c r="K1101" s="14" t="str">
        <f aca="false">IF(H1101="IP",-0.1,"")</f>
        <v/>
      </c>
      <c r="L1101" s="14" t="str">
        <f aca="false">IF(H1101="IM",0.1,"")</f>
        <v/>
      </c>
      <c r="M1101" s="14" t="n">
        <f aca="false">IF(H1101="SC",0.2,"")</f>
        <v>0.2</v>
      </c>
      <c r="N1101" s="15" t="str">
        <f aca="false">IF(H1101="???",0.2,"")</f>
        <v/>
      </c>
      <c r="O1101" s="40" t="s">
        <v>22</v>
      </c>
      <c r="P1101" s="17" t="str">
        <f aca="false">IF(SUM(Q1101:AI1101)&gt;0,"",IF(SUM(Q1101:AI1101)=0,IF(O1101&gt;0,1,"")))</f>
        <v/>
      </c>
      <c r="Q1101" s="16" t="n">
        <f aca="false">IF(O1101="🐭 Mouse",2,"")</f>
        <v>2</v>
      </c>
      <c r="R1101" s="16" t="str">
        <f aca="false">IF(O1101="🕊 Pigeon",7,"")</f>
        <v/>
      </c>
      <c r="S1101" s="16" t="str">
        <f aca="false">IF(O1101="🐇 Rabbit",6,"")</f>
        <v/>
      </c>
      <c r="T1101" s="16" t="str">
        <f aca="false">IF(O1101="🍼 Mammal",16,"")</f>
        <v/>
      </c>
      <c r="U1101" s="16" t="str">
        <f aca="false">IF(O1101="🐀 Rat",1,"")</f>
        <v/>
      </c>
      <c r="V1101" s="16" t="str">
        <f aca="false">IF(O1101="🐕 Dog",3,"")</f>
        <v/>
      </c>
      <c r="W1101" s="16" t="str">
        <f aca="false">IF(O1101="🐹 Guinea Pig",8,"")</f>
        <v/>
      </c>
      <c r="X1101" s="16" t="str">
        <f aca="false">IF(O1101="🐔 Chicken",9,"")</f>
        <v/>
      </c>
      <c r="Y1101" s="16" t="str">
        <f aca="false">IF(O1101="🐵 Monkey",5,"")</f>
        <v/>
      </c>
      <c r="Z1101" s="16" t="str">
        <f aca="false">IF(O1101="🐸 Frog",10,"")</f>
        <v/>
      </c>
      <c r="AA1101" s="16" t="str">
        <f aca="false">IF(O1101="🐈 Cat",4,"")</f>
        <v/>
      </c>
      <c r="AB1101" s="16" t="str">
        <f aca="false">IF(O1101="Gecko",15,"")</f>
        <v/>
      </c>
      <c r="AC1101" s="16" t="str">
        <f aca="false">IF(O1101="Skink",14,"")</f>
        <v/>
      </c>
      <c r="AD1101" s="16" t="str">
        <f aca="false">IF(O1101="🐄 Cattle",17,"")</f>
        <v/>
      </c>
      <c r="AE1101" s="16" t="str">
        <f aca="false">IF(O1101="🐷 Pig",19,"")</f>
        <v/>
      </c>
      <c r="AF1101" s="16" t="str">
        <f aca="false">IF(O1101="Squirrel",11,"")</f>
        <v/>
      </c>
      <c r="AG1101" s="16" t="str">
        <f aca="false">IF(O1101="🐝 Honey Bee",20,"")</f>
        <v/>
      </c>
      <c r="AH1101" s="16" t="str">
        <f aca="false">IF(O1101="🦆 Duck",12,"")</f>
        <v/>
      </c>
      <c r="AI1101" s="16" t="str">
        <f aca="false">IF(O1101="🐦 Bird",13,"")</f>
        <v/>
      </c>
      <c r="AJ1101" s="41" t="s">
        <v>1105</v>
      </c>
      <c r="AK1101" s="40" t="s">
        <v>1101</v>
      </c>
      <c r="AL1101" s="42" t="s">
        <v>50</v>
      </c>
      <c r="AM1101" s="40" t="s">
        <v>51</v>
      </c>
      <c r="AN1101" s="40"/>
    </row>
    <row r="1102" customFormat="false" ht="45" hidden="false" customHeight="true" outlineLevel="0" collapsed="false">
      <c r="A1102" s="38" t="s">
        <v>1094</v>
      </c>
      <c r="B1102" s="38" t="n">
        <v>111</v>
      </c>
      <c r="C1102" s="32" t="n">
        <f aca="false">B1102+IF(H1102="IV",-0.2,IF(H1102="IP",-0.1,IF(H1102="IM",0.1,IF(H1102="SC",0.2,IF(H1102="IC (cerebral)",-0.3,0)))))</f>
        <v>110.8</v>
      </c>
      <c r="D1102" s="33" t="n">
        <f aca="false">VALUE(MID(AJ1102,1,FIND(" ",AJ1102)))</f>
        <v>0.75</v>
      </c>
      <c r="E1102" s="34" t="n">
        <f aca="false">IF(G1102="LD50 (median)",1,IF(G1102="LDLo (lowest)",0,IF(G1102="LD",-1,"")))</f>
        <v>0</v>
      </c>
      <c r="F1102" s="34" t="n">
        <f aca="false">IF(O1102="🐀 Rat",1,IF(O1102="🐭 Mouse",2,IF(O1102="🐕 Dog",3,IF(O1102="🐵 Monkey",5,IF(O1102="🐈 Cat",4,IF(O1102="🐇 Rabbit",6,IF(O1102="🕊 Pigeon",7,IF(O1102="🐹 Guinea Pig",8,IF(O1102="🐔 Chicken",9,IF(O1102="🐸 Frog",10,IF(O1102="🍼 Mammal",10,0)))))))))))</f>
        <v>3</v>
      </c>
      <c r="G1102" s="39" t="s">
        <v>53</v>
      </c>
      <c r="H1102" s="39" t="s">
        <v>15</v>
      </c>
      <c r="I1102" s="14" t="str">
        <f aca="false">IF(H1102="IC",-0.3,"")</f>
        <v/>
      </c>
      <c r="J1102" s="14" t="n">
        <f aca="false">IF(H1102="IV",-0.2,"")</f>
        <v>-0.2</v>
      </c>
      <c r="K1102" s="14" t="str">
        <f aca="false">IF(H1102="IP",-0.1,"")</f>
        <v/>
      </c>
      <c r="L1102" s="14" t="str">
        <f aca="false">IF(H1102="IM",0.1,"")</f>
        <v/>
      </c>
      <c r="M1102" s="14" t="str">
        <f aca="false">IF(H1102="SC",0.2,"")</f>
        <v/>
      </c>
      <c r="N1102" s="15" t="str">
        <f aca="false">IF(H1102="???",0.2,"")</f>
        <v/>
      </c>
      <c r="O1102" s="40" t="s">
        <v>27</v>
      </c>
      <c r="P1102" s="17" t="str">
        <f aca="false">IF(SUM(Q1102:AI1102)&gt;0,"",IF(SUM(Q1102:AI1102)=0,IF(O1102&gt;0,1,"")))</f>
        <v/>
      </c>
      <c r="Q1102" s="16" t="str">
        <f aca="false">IF(O1102="🐭 Mouse",2,"")</f>
        <v/>
      </c>
      <c r="R1102" s="16" t="str">
        <f aca="false">IF(O1102="🕊 Pigeon",7,"")</f>
        <v/>
      </c>
      <c r="S1102" s="16" t="str">
        <f aca="false">IF(O1102="🐇 Rabbit",6,"")</f>
        <v/>
      </c>
      <c r="T1102" s="16" t="str">
        <f aca="false">IF(O1102="🍼 Mammal",16,"")</f>
        <v/>
      </c>
      <c r="U1102" s="16" t="str">
        <f aca="false">IF(O1102="🐀 Rat",1,"")</f>
        <v/>
      </c>
      <c r="V1102" s="16" t="n">
        <f aca="false">IF(O1102="🐕 Dog",3,"")</f>
        <v>3</v>
      </c>
      <c r="W1102" s="16" t="str">
        <f aca="false">IF(O1102="🐹 Guinea Pig",8,"")</f>
        <v/>
      </c>
      <c r="X1102" s="16" t="str">
        <f aca="false">IF(O1102="🐔 Chicken",9,"")</f>
        <v/>
      </c>
      <c r="Y1102" s="16" t="str">
        <f aca="false">IF(O1102="🐵 Monkey",5,"")</f>
        <v/>
      </c>
      <c r="Z1102" s="16" t="str">
        <f aca="false">IF(O1102="🐸 Frog",10,"")</f>
        <v/>
      </c>
      <c r="AA1102" s="16" t="str">
        <f aca="false">IF(O1102="🐈 Cat",4,"")</f>
        <v/>
      </c>
      <c r="AB1102" s="16" t="str">
        <f aca="false">IF(O1102="Gecko",15,"")</f>
        <v/>
      </c>
      <c r="AC1102" s="16" t="str">
        <f aca="false">IF(O1102="Skink",14,"")</f>
        <v/>
      </c>
      <c r="AD1102" s="16" t="str">
        <f aca="false">IF(O1102="🐄 Cattle",17,"")</f>
        <v/>
      </c>
      <c r="AE1102" s="16" t="str">
        <f aca="false">IF(O1102="🐷 Pig",19,"")</f>
        <v/>
      </c>
      <c r="AF1102" s="16" t="str">
        <f aca="false">IF(O1102="Squirrel",11,"")</f>
        <v/>
      </c>
      <c r="AG1102" s="16" t="str">
        <f aca="false">IF(O1102="🐝 Honey Bee",20,"")</f>
        <v/>
      </c>
      <c r="AH1102" s="16" t="str">
        <f aca="false">IF(O1102="🦆 Duck",12,"")</f>
        <v/>
      </c>
      <c r="AI1102" s="16" t="str">
        <f aca="false">IF(O1102="🐦 Bird",13,"")</f>
        <v/>
      </c>
      <c r="AJ1102" s="41" t="s">
        <v>551</v>
      </c>
      <c r="AK1102" s="40" t="s">
        <v>190</v>
      </c>
      <c r="AL1102" s="42" t="s">
        <v>50</v>
      </c>
      <c r="AM1102" s="40" t="s">
        <v>51</v>
      </c>
      <c r="AN1102" s="40"/>
    </row>
    <row r="1103" customFormat="false" ht="45" hidden="false" customHeight="true" outlineLevel="0" collapsed="false">
      <c r="A1103" s="38" t="s">
        <v>1102</v>
      </c>
      <c r="B1103" s="38" t="n">
        <v>111</v>
      </c>
      <c r="C1103" s="32" t="n">
        <f aca="false">B1103+IF(H1103="IV",-0.2,IF(H1103="IP",-0.1,IF(H1103="IM",0.1,IF(H1103="SC",0.2,IF(H1103="IC (cerebral)",-0.3,0)))))</f>
        <v>111.2</v>
      </c>
      <c r="D1103" s="33" t="n">
        <f aca="false">VALUE(MID(AJ1103,1,FIND(" ",AJ1103)))</f>
        <v>1.118</v>
      </c>
      <c r="E1103" s="34" t="n">
        <f aca="false">IF(G1103="LD50 (median)",1,IF(G1103="LDLo (lowest)",0,IF(G1103="LD",-1,"")))</f>
        <v>1</v>
      </c>
      <c r="F1103" s="34" t="n">
        <f aca="false">IF(O1103="🐀 Rat",1,IF(O1103="🐭 Mouse",2,IF(O1103="🐕 Dog",3,IF(O1103="🐵 Monkey",5,IF(O1103="🐈 Cat",4,IF(O1103="🐇 Rabbit",6,IF(O1103="🕊 Pigeon",7,IF(O1103="🐹 Guinea Pig",8,IF(O1103="🐔 Chicken",9,IF(O1103="🐸 Frog",10,IF(O1103="🍼 Mammal",10,0)))))))))))</f>
        <v>2</v>
      </c>
      <c r="G1103" s="39" t="s">
        <v>47</v>
      </c>
      <c r="H1103" s="39" t="s">
        <v>18</v>
      </c>
      <c r="I1103" s="14" t="str">
        <f aca="false">IF(H1103="IC",-0.3,"")</f>
        <v/>
      </c>
      <c r="J1103" s="14" t="str">
        <f aca="false">IF(H1103="IV",-0.2,"")</f>
        <v/>
      </c>
      <c r="K1103" s="14" t="str">
        <f aca="false">IF(H1103="IP",-0.1,"")</f>
        <v/>
      </c>
      <c r="L1103" s="14" t="str">
        <f aca="false">IF(H1103="IM",0.1,"")</f>
        <v/>
      </c>
      <c r="M1103" s="14" t="n">
        <f aca="false">IF(H1103="SC",0.2,"")</f>
        <v>0.2</v>
      </c>
      <c r="N1103" s="15" t="str">
        <f aca="false">IF(H1103="???",0.2,"")</f>
        <v/>
      </c>
      <c r="O1103" s="40" t="s">
        <v>22</v>
      </c>
      <c r="P1103" s="17" t="str">
        <f aca="false">IF(SUM(Q1103:AI1103)&gt;0,"",IF(SUM(Q1103:AI1103)=0,IF(O1103&gt;0,1,"")))</f>
        <v/>
      </c>
      <c r="Q1103" s="16" t="n">
        <f aca="false">IF(O1103="🐭 Mouse",2,"")</f>
        <v>2</v>
      </c>
      <c r="R1103" s="16" t="str">
        <f aca="false">IF(O1103="🕊 Pigeon",7,"")</f>
        <v/>
      </c>
      <c r="S1103" s="16" t="str">
        <f aca="false">IF(O1103="🐇 Rabbit",6,"")</f>
        <v/>
      </c>
      <c r="T1103" s="16" t="str">
        <f aca="false">IF(O1103="🍼 Mammal",16,"")</f>
        <v/>
      </c>
      <c r="U1103" s="16" t="str">
        <f aca="false">IF(O1103="🐀 Rat",1,"")</f>
        <v/>
      </c>
      <c r="V1103" s="16" t="str">
        <f aca="false">IF(O1103="🐕 Dog",3,"")</f>
        <v/>
      </c>
      <c r="W1103" s="16" t="str">
        <f aca="false">IF(O1103="🐹 Guinea Pig",8,"")</f>
        <v/>
      </c>
      <c r="X1103" s="16" t="str">
        <f aca="false">IF(O1103="🐔 Chicken",9,"")</f>
        <v/>
      </c>
      <c r="Y1103" s="16" t="str">
        <f aca="false">IF(O1103="🐵 Monkey",5,"")</f>
        <v/>
      </c>
      <c r="Z1103" s="16" t="str">
        <f aca="false">IF(O1103="🐸 Frog",10,"")</f>
        <v/>
      </c>
      <c r="AA1103" s="16" t="str">
        <f aca="false">IF(O1103="🐈 Cat",4,"")</f>
        <v/>
      </c>
      <c r="AB1103" s="16" t="str">
        <f aca="false">IF(O1103="Gecko",15,"")</f>
        <v/>
      </c>
      <c r="AC1103" s="16" t="str">
        <f aca="false">IF(O1103="Skink",14,"")</f>
        <v/>
      </c>
      <c r="AD1103" s="16" t="str">
        <f aca="false">IF(O1103="🐄 Cattle",17,"")</f>
        <v/>
      </c>
      <c r="AE1103" s="16" t="str">
        <f aca="false">IF(O1103="🐷 Pig",19,"")</f>
        <v/>
      </c>
      <c r="AF1103" s="16" t="str">
        <f aca="false">IF(O1103="Squirrel",11,"")</f>
        <v/>
      </c>
      <c r="AG1103" s="16" t="str">
        <f aca="false">IF(O1103="🐝 Honey Bee",20,"")</f>
        <v/>
      </c>
      <c r="AH1103" s="16" t="str">
        <f aca="false">IF(O1103="🦆 Duck",12,"")</f>
        <v/>
      </c>
      <c r="AI1103" s="16" t="str">
        <f aca="false">IF(O1103="🐦 Bird",13,"")</f>
        <v/>
      </c>
      <c r="AJ1103" s="41" t="s">
        <v>1106</v>
      </c>
      <c r="AK1103" s="40" t="s">
        <v>1101</v>
      </c>
      <c r="AL1103" s="42" t="s">
        <v>50</v>
      </c>
      <c r="AM1103" s="40" t="s">
        <v>51</v>
      </c>
      <c r="AN1103" s="40"/>
    </row>
    <row r="1104" customFormat="false" ht="30" hidden="false" customHeight="true" outlineLevel="0" collapsed="false">
      <c r="A1104" s="38" t="s">
        <v>1094</v>
      </c>
      <c r="B1104" s="38" t="n">
        <v>111</v>
      </c>
      <c r="C1104" s="32" t="n">
        <f aca="false">B1104+IF(H1104="IV",-0.2,IF(H1104="IP",-0.1,IF(H1104="IM",0.1,IF(H1104="SC",0.2,IF(H1104="IC (cerebral)",-0.3,0)))))</f>
        <v>110.8</v>
      </c>
      <c r="D1104" s="33" t="n">
        <f aca="false">VALUE(MID(AJ1104,1,FIND(" ",AJ1104)))</f>
        <v>2.711</v>
      </c>
      <c r="E1104" s="34" t="n">
        <f aca="false">IF(G1104="LD50 (median)",1,IF(G1104="LDLo (lowest)",0,IF(G1104="LD",-1,"")))</f>
        <v>1</v>
      </c>
      <c r="F1104" s="34" t="n">
        <f aca="false">IF(O1104="🐀 Rat",1,IF(O1104="🐭 Mouse",2,IF(O1104="🐕 Dog",3,IF(O1104="🐵 Monkey",5,IF(O1104="🐈 Cat",4,IF(O1104="🐇 Rabbit",6,IF(O1104="🕊 Pigeon",7,IF(O1104="🐹 Guinea Pig",8,IF(O1104="🐔 Chicken",9,IF(O1104="🐸 Frog",10,IF(O1104="🍼 Mammal",10,0)))))))))))</f>
        <v>2</v>
      </c>
      <c r="G1104" s="39" t="s">
        <v>47</v>
      </c>
      <c r="H1104" s="39" t="s">
        <v>15</v>
      </c>
      <c r="I1104" s="14" t="str">
        <f aca="false">IF(H1104="IC",-0.3,"")</f>
        <v/>
      </c>
      <c r="J1104" s="14" t="n">
        <f aca="false">IF(H1104="IV",-0.2,"")</f>
        <v>-0.2</v>
      </c>
      <c r="K1104" s="14" t="str">
        <f aca="false">IF(H1104="IP",-0.1,"")</f>
        <v/>
      </c>
      <c r="L1104" s="14" t="str">
        <f aca="false">IF(H1104="IM",0.1,"")</f>
        <v/>
      </c>
      <c r="M1104" s="14" t="str">
        <f aca="false">IF(H1104="SC",0.2,"")</f>
        <v/>
      </c>
      <c r="N1104" s="15" t="str">
        <f aca="false">IF(H1104="???",0.2,"")</f>
        <v/>
      </c>
      <c r="O1104" s="40" t="s">
        <v>22</v>
      </c>
      <c r="P1104" s="17" t="str">
        <f aca="false">IF(SUM(Q1104:AI1104)&gt;0,"",IF(SUM(Q1104:AI1104)=0,IF(O1104&gt;0,1,"")))</f>
        <v/>
      </c>
      <c r="Q1104" s="16" t="n">
        <f aca="false">IF(O1104="🐭 Mouse",2,"")</f>
        <v>2</v>
      </c>
      <c r="R1104" s="16" t="str">
        <f aca="false">IF(O1104="🕊 Pigeon",7,"")</f>
        <v/>
      </c>
      <c r="S1104" s="16" t="str">
        <f aca="false">IF(O1104="🐇 Rabbit",6,"")</f>
        <v/>
      </c>
      <c r="T1104" s="16" t="str">
        <f aca="false">IF(O1104="🍼 Mammal",16,"")</f>
        <v/>
      </c>
      <c r="U1104" s="16" t="str">
        <f aca="false">IF(O1104="🐀 Rat",1,"")</f>
        <v/>
      </c>
      <c r="V1104" s="16" t="str">
        <f aca="false">IF(O1104="🐕 Dog",3,"")</f>
        <v/>
      </c>
      <c r="W1104" s="16" t="str">
        <f aca="false">IF(O1104="🐹 Guinea Pig",8,"")</f>
        <v/>
      </c>
      <c r="X1104" s="16" t="str">
        <f aca="false">IF(O1104="🐔 Chicken",9,"")</f>
        <v/>
      </c>
      <c r="Y1104" s="16" t="str">
        <f aca="false">IF(O1104="🐵 Monkey",5,"")</f>
        <v/>
      </c>
      <c r="Z1104" s="16" t="str">
        <f aca="false">IF(O1104="🐸 Frog",10,"")</f>
        <v/>
      </c>
      <c r="AA1104" s="16" t="str">
        <f aca="false">IF(O1104="🐈 Cat",4,"")</f>
        <v/>
      </c>
      <c r="AB1104" s="16" t="str">
        <f aca="false">IF(O1104="Gecko",15,"")</f>
        <v/>
      </c>
      <c r="AC1104" s="16" t="str">
        <f aca="false">IF(O1104="Skink",14,"")</f>
        <v/>
      </c>
      <c r="AD1104" s="16" t="str">
        <f aca="false">IF(O1104="🐄 Cattle",17,"")</f>
        <v/>
      </c>
      <c r="AE1104" s="16" t="str">
        <f aca="false">IF(O1104="🐷 Pig",19,"")</f>
        <v/>
      </c>
      <c r="AF1104" s="16" t="str">
        <f aca="false">IF(O1104="Squirrel",11,"")</f>
        <v/>
      </c>
      <c r="AG1104" s="16" t="str">
        <f aca="false">IF(O1104="🐝 Honey Bee",20,"")</f>
        <v/>
      </c>
      <c r="AH1104" s="16" t="str">
        <f aca="false">IF(O1104="🦆 Duck",12,"")</f>
        <v/>
      </c>
      <c r="AI1104" s="16" t="str">
        <f aca="false">IF(O1104="🐦 Bird",13,"")</f>
        <v/>
      </c>
      <c r="AJ1104" s="41" t="s">
        <v>1107</v>
      </c>
      <c r="AK1104" s="40" t="s">
        <v>168</v>
      </c>
      <c r="AL1104" s="42" t="s">
        <v>50</v>
      </c>
      <c r="AM1104" s="40" t="s">
        <v>51</v>
      </c>
      <c r="AN1104" s="40"/>
    </row>
    <row r="1105" customFormat="false" ht="45" hidden="false" customHeight="true" outlineLevel="0" collapsed="false">
      <c r="A1105" s="38" t="s">
        <v>1099</v>
      </c>
      <c r="B1105" s="38" t="n">
        <v>111</v>
      </c>
      <c r="C1105" s="32" t="n">
        <f aca="false">B1105+IF(H1105="IV",-0.2,IF(H1105="IP",-0.1,IF(H1105="IM",0.1,IF(H1105="SC",0.2,IF(H1105="IC (cerebral)",-0.3,0)))))</f>
        <v>110.8</v>
      </c>
      <c r="D1105" s="33" t="n">
        <f aca="false">VALUE(MID(AJ1105,1,FIND(" ",AJ1105)))</f>
        <v>9.52</v>
      </c>
      <c r="E1105" s="34" t="n">
        <f aca="false">IF(G1105="LD50 (median)",1,IF(G1105="LDLo (lowest)",0,IF(G1105="LD",-1,"")))</f>
        <v>0</v>
      </c>
      <c r="F1105" s="34" t="n">
        <f aca="false">IF(O1105="🐀 Rat",1,IF(O1105="🐭 Mouse",2,IF(O1105="🐕 Dog",3,IF(O1105="🐵 Monkey",5,IF(O1105="🐈 Cat",4,IF(O1105="🐇 Rabbit",6,IF(O1105="🕊 Pigeon",7,IF(O1105="🐹 Guinea Pig",8,IF(O1105="🐔 Chicken",9,IF(O1105="🐸 Frog",10,IF(O1105="🍼 Mammal",10,0)))))))))))</f>
        <v>2</v>
      </c>
      <c r="G1105" s="39" t="s">
        <v>53</v>
      </c>
      <c r="H1105" s="39" t="s">
        <v>15</v>
      </c>
      <c r="I1105" s="14" t="str">
        <f aca="false">IF(H1105="IC",-0.3,"")</f>
        <v/>
      </c>
      <c r="J1105" s="14" t="n">
        <f aca="false">IF(H1105="IV",-0.2,"")</f>
        <v>-0.2</v>
      </c>
      <c r="K1105" s="14" t="str">
        <f aca="false">IF(H1105="IP",-0.1,"")</f>
        <v/>
      </c>
      <c r="L1105" s="14" t="str">
        <f aca="false">IF(H1105="IM",0.1,"")</f>
        <v/>
      </c>
      <c r="M1105" s="14" t="str">
        <f aca="false">IF(H1105="SC",0.2,"")</f>
        <v/>
      </c>
      <c r="N1105" s="15" t="str">
        <f aca="false">IF(H1105="???",0.2,"")</f>
        <v/>
      </c>
      <c r="O1105" s="40" t="s">
        <v>22</v>
      </c>
      <c r="P1105" s="17" t="str">
        <f aca="false">IF(SUM(Q1105:AI1105)&gt;0,"",IF(SUM(Q1105:AI1105)=0,IF(O1105&gt;0,1,"")))</f>
        <v/>
      </c>
      <c r="Q1105" s="16" t="n">
        <f aca="false">IF(O1105="🐭 Mouse",2,"")</f>
        <v>2</v>
      </c>
      <c r="R1105" s="16" t="str">
        <f aca="false">IF(O1105="🕊 Pigeon",7,"")</f>
        <v/>
      </c>
      <c r="S1105" s="16" t="str">
        <f aca="false">IF(O1105="🐇 Rabbit",6,"")</f>
        <v/>
      </c>
      <c r="T1105" s="16" t="str">
        <f aca="false">IF(O1105="🍼 Mammal",16,"")</f>
        <v/>
      </c>
      <c r="U1105" s="16" t="str">
        <f aca="false">IF(O1105="🐀 Rat",1,"")</f>
        <v/>
      </c>
      <c r="V1105" s="16" t="str">
        <f aca="false">IF(O1105="🐕 Dog",3,"")</f>
        <v/>
      </c>
      <c r="W1105" s="16" t="str">
        <f aca="false">IF(O1105="🐹 Guinea Pig",8,"")</f>
        <v/>
      </c>
      <c r="X1105" s="16" t="str">
        <f aca="false">IF(O1105="🐔 Chicken",9,"")</f>
        <v/>
      </c>
      <c r="Y1105" s="16" t="str">
        <f aca="false">IF(O1105="🐵 Monkey",5,"")</f>
        <v/>
      </c>
      <c r="Z1105" s="16" t="str">
        <f aca="false">IF(O1105="🐸 Frog",10,"")</f>
        <v/>
      </c>
      <c r="AA1105" s="16" t="str">
        <f aca="false">IF(O1105="🐈 Cat",4,"")</f>
        <v/>
      </c>
      <c r="AB1105" s="16" t="str">
        <f aca="false">IF(O1105="Gecko",15,"")</f>
        <v/>
      </c>
      <c r="AC1105" s="16" t="str">
        <f aca="false">IF(O1105="Skink",14,"")</f>
        <v/>
      </c>
      <c r="AD1105" s="16" t="str">
        <f aca="false">IF(O1105="🐄 Cattle",17,"")</f>
        <v/>
      </c>
      <c r="AE1105" s="16" t="str">
        <f aca="false">IF(O1105="🐷 Pig",19,"")</f>
        <v/>
      </c>
      <c r="AF1105" s="16" t="str">
        <f aca="false">IF(O1105="Squirrel",11,"")</f>
        <v/>
      </c>
      <c r="AG1105" s="16" t="str">
        <f aca="false">IF(O1105="🐝 Honey Bee",20,"")</f>
        <v/>
      </c>
      <c r="AH1105" s="16" t="str">
        <f aca="false">IF(O1105="🦆 Duck",12,"")</f>
        <v/>
      </c>
      <c r="AI1105" s="16" t="str">
        <f aca="false">IF(O1105="🐦 Bird",13,"")</f>
        <v/>
      </c>
      <c r="AJ1105" s="41" t="s">
        <v>1108</v>
      </c>
      <c r="AK1105" s="40" t="s">
        <v>1109</v>
      </c>
      <c r="AL1105" s="42" t="s">
        <v>50</v>
      </c>
      <c r="AM1105" s="40" t="s">
        <v>51</v>
      </c>
      <c r="AN1105" s="40"/>
    </row>
    <row r="1106" customFormat="false" ht="30" hidden="false" customHeight="true" outlineLevel="0" collapsed="false">
      <c r="A1106" s="38" t="s">
        <v>1110</v>
      </c>
      <c r="B1106" s="38" t="n">
        <v>111</v>
      </c>
      <c r="C1106" s="32" t="n">
        <f aca="false">B1106+IF(H1106="IV",-0.2,IF(H1106="IP",-0.1,IF(H1106="IM",0.1,IF(H1106="SC",0.2,IF(H1106="IC (cerebral)",-0.3,0)))))</f>
        <v>110.9</v>
      </c>
      <c r="D1106" s="33" t="n">
        <f aca="false">VALUE(MID(AJ1106,1,FIND(" ",AJ1106)))</f>
        <v>10.5</v>
      </c>
      <c r="E1106" s="34" t="n">
        <f aca="false">IF(G1106="LD50 (median)",1,IF(G1106="LDLo (lowest)",0,IF(G1106="LD",-1,"")))</f>
        <v>1</v>
      </c>
      <c r="F1106" s="34" t="n">
        <f aca="false">IF(O1106="🐀 Rat",1,IF(O1106="🐭 Mouse",2,IF(O1106="🐕 Dog",3,IF(O1106="🐵 Monkey",5,IF(O1106="🐈 Cat",4,IF(O1106="🐇 Rabbit",6,IF(O1106="🕊 Pigeon",7,IF(O1106="🐹 Guinea Pig",8,IF(O1106="🐔 Chicken",9,IF(O1106="🐸 Frog",10,IF(O1106="🍼 Mammal",10,0)))))))))))</f>
        <v>10</v>
      </c>
      <c r="G1106" s="39" t="s">
        <v>47</v>
      </c>
      <c r="H1106" s="39" t="s">
        <v>16</v>
      </c>
      <c r="I1106" s="14" t="str">
        <f aca="false">IF(H1106="IC",-0.3,"")</f>
        <v/>
      </c>
      <c r="J1106" s="14" t="str">
        <f aca="false">IF(H1106="IV",-0.2,"")</f>
        <v/>
      </c>
      <c r="K1106" s="14" t="n">
        <f aca="false">IF(H1106="IP",-0.1,"")</f>
        <v>-0.1</v>
      </c>
      <c r="L1106" s="14" t="str">
        <f aca="false">IF(H1106="IM",0.1,"")</f>
        <v/>
      </c>
      <c r="M1106" s="14" t="str">
        <f aca="false">IF(H1106="SC",0.2,"")</f>
        <v/>
      </c>
      <c r="N1106" s="15" t="str">
        <f aca="false">IF(H1106="???",0.2,"")</f>
        <v/>
      </c>
      <c r="O1106" s="40" t="s">
        <v>25</v>
      </c>
      <c r="P1106" s="17" t="str">
        <f aca="false">IF(SUM(Q1106:AI1106)&gt;0,"",IF(SUM(Q1106:AI1106)=0,IF(O1106&gt;0,1,"")))</f>
        <v/>
      </c>
      <c r="Q1106" s="16" t="str">
        <f aca="false">IF(O1106="🐭 Mouse",2,"")</f>
        <v/>
      </c>
      <c r="R1106" s="16" t="str">
        <f aca="false">IF(O1106="🕊 Pigeon",7,"")</f>
        <v/>
      </c>
      <c r="S1106" s="16" t="str">
        <f aca="false">IF(O1106="🐇 Rabbit",6,"")</f>
        <v/>
      </c>
      <c r="T1106" s="16" t="n">
        <f aca="false">IF(O1106="🍼 Mammal",16,"")</f>
        <v>16</v>
      </c>
      <c r="U1106" s="16" t="str">
        <f aca="false">IF(O1106="🐀 Rat",1,"")</f>
        <v/>
      </c>
      <c r="V1106" s="16" t="str">
        <f aca="false">IF(O1106="🐕 Dog",3,"")</f>
        <v/>
      </c>
      <c r="W1106" s="16" t="str">
        <f aca="false">IF(O1106="🐹 Guinea Pig",8,"")</f>
        <v/>
      </c>
      <c r="X1106" s="16" t="str">
        <f aca="false">IF(O1106="🐔 Chicken",9,"")</f>
        <v/>
      </c>
      <c r="Y1106" s="16" t="str">
        <f aca="false">IF(O1106="🐵 Monkey",5,"")</f>
        <v/>
      </c>
      <c r="Z1106" s="16" t="str">
        <f aca="false">IF(O1106="🐸 Frog",10,"")</f>
        <v/>
      </c>
      <c r="AA1106" s="16" t="str">
        <f aca="false">IF(O1106="🐈 Cat",4,"")</f>
        <v/>
      </c>
      <c r="AB1106" s="16" t="str">
        <f aca="false">IF(O1106="Gecko",15,"")</f>
        <v/>
      </c>
      <c r="AC1106" s="16" t="str">
        <f aca="false">IF(O1106="Skink",14,"")</f>
        <v/>
      </c>
      <c r="AD1106" s="16" t="str">
        <f aca="false">IF(O1106="🐄 Cattle",17,"")</f>
        <v/>
      </c>
      <c r="AE1106" s="16" t="str">
        <f aca="false">IF(O1106="🐷 Pig",19,"")</f>
        <v/>
      </c>
      <c r="AF1106" s="16" t="str">
        <f aca="false">IF(O1106="Squirrel",11,"")</f>
        <v/>
      </c>
      <c r="AG1106" s="16" t="str">
        <f aca="false">IF(O1106="🐝 Honey Bee",20,"")</f>
        <v/>
      </c>
      <c r="AH1106" s="16" t="str">
        <f aca="false">IF(O1106="🦆 Duck",12,"")</f>
        <v/>
      </c>
      <c r="AI1106" s="16" t="str">
        <f aca="false">IF(O1106="🐦 Bird",13,"")</f>
        <v/>
      </c>
      <c r="AJ1106" s="41" t="s">
        <v>362</v>
      </c>
      <c r="AK1106" s="40" t="s">
        <v>79</v>
      </c>
      <c r="AL1106" s="42" t="s">
        <v>50</v>
      </c>
      <c r="AM1106" s="40" t="s">
        <v>51</v>
      </c>
      <c r="AN1106" s="40"/>
    </row>
    <row r="1107" customFormat="false" ht="30" hidden="false" customHeight="true" outlineLevel="0" collapsed="false">
      <c r="A1107" s="38" t="s">
        <v>1110</v>
      </c>
      <c r="B1107" s="38" t="n">
        <v>111</v>
      </c>
      <c r="C1107" s="32" t="n">
        <f aca="false">B1107+IF(H1107="IV",-0.2,IF(H1107="IP",-0.1,IF(H1107="IM",0.1,IF(H1107="SC",0.2,IF(H1107="IC (cerebral)",-0.3,0)))))</f>
        <v>110.9</v>
      </c>
      <c r="D1107" s="33" t="n">
        <f aca="false">VALUE(MID(AJ1107,1,FIND(" ",AJ1107)))</f>
        <v>10.5</v>
      </c>
      <c r="E1107" s="34" t="n">
        <f aca="false">IF(G1107="LD50 (median)",1,IF(G1107="LDLo (lowest)",0,IF(G1107="LD",-1,"")))</f>
        <v>1</v>
      </c>
      <c r="F1107" s="34" t="n">
        <f aca="false">IF(O1107="🐀 Rat",1,IF(O1107="🐭 Mouse",2,IF(O1107="🐕 Dog",3,IF(O1107="🐵 Monkey",5,IF(O1107="🐈 Cat",4,IF(O1107="🐇 Rabbit",6,IF(O1107="🕊 Pigeon",7,IF(O1107="🐹 Guinea Pig",8,IF(O1107="🐔 Chicken",9,IF(O1107="🐸 Frog",10,IF(O1107="🍼 Mammal",10,0)))))))))))</f>
        <v>2</v>
      </c>
      <c r="G1107" s="39" t="s">
        <v>47</v>
      </c>
      <c r="H1107" s="39" t="s">
        <v>16</v>
      </c>
      <c r="I1107" s="14" t="str">
        <f aca="false">IF(H1107="IC",-0.3,"")</f>
        <v/>
      </c>
      <c r="J1107" s="14" t="str">
        <f aca="false">IF(H1107="IV",-0.2,"")</f>
        <v/>
      </c>
      <c r="K1107" s="14" t="n">
        <f aca="false">IF(H1107="IP",-0.1,"")</f>
        <v>-0.1</v>
      </c>
      <c r="L1107" s="14" t="str">
        <f aca="false">IF(H1107="IM",0.1,"")</f>
        <v/>
      </c>
      <c r="M1107" s="14" t="str">
        <f aca="false">IF(H1107="SC",0.2,"")</f>
        <v/>
      </c>
      <c r="N1107" s="15" t="str">
        <f aca="false">IF(H1107="???",0.2,"")</f>
        <v/>
      </c>
      <c r="O1107" s="40" t="s">
        <v>22</v>
      </c>
      <c r="P1107" s="17" t="str">
        <f aca="false">IF(SUM(Q1107:AI1107)&gt;0,"",IF(SUM(Q1107:AI1107)=0,IF(O1107&gt;0,1,"")))</f>
        <v/>
      </c>
      <c r="Q1107" s="16" t="n">
        <f aca="false">IF(O1107="🐭 Mouse",2,"")</f>
        <v>2</v>
      </c>
      <c r="R1107" s="16" t="str">
        <f aca="false">IF(O1107="🕊 Pigeon",7,"")</f>
        <v/>
      </c>
      <c r="S1107" s="16" t="str">
        <f aca="false">IF(O1107="🐇 Rabbit",6,"")</f>
        <v/>
      </c>
      <c r="T1107" s="16" t="str">
        <f aca="false">IF(O1107="🍼 Mammal",16,"")</f>
        <v/>
      </c>
      <c r="U1107" s="16" t="str">
        <f aca="false">IF(O1107="🐀 Rat",1,"")</f>
        <v/>
      </c>
      <c r="V1107" s="16" t="str">
        <f aca="false">IF(O1107="🐕 Dog",3,"")</f>
        <v/>
      </c>
      <c r="W1107" s="16" t="str">
        <f aca="false">IF(O1107="🐹 Guinea Pig",8,"")</f>
        <v/>
      </c>
      <c r="X1107" s="16" t="str">
        <f aca="false">IF(O1107="🐔 Chicken",9,"")</f>
        <v/>
      </c>
      <c r="Y1107" s="16" t="str">
        <f aca="false">IF(O1107="🐵 Monkey",5,"")</f>
        <v/>
      </c>
      <c r="Z1107" s="16" t="str">
        <f aca="false">IF(O1107="🐸 Frog",10,"")</f>
        <v/>
      </c>
      <c r="AA1107" s="16" t="str">
        <f aca="false">IF(O1107="🐈 Cat",4,"")</f>
        <v/>
      </c>
      <c r="AB1107" s="16" t="str">
        <f aca="false">IF(O1107="Gecko",15,"")</f>
        <v/>
      </c>
      <c r="AC1107" s="16" t="str">
        <f aca="false">IF(O1107="Skink",14,"")</f>
        <v/>
      </c>
      <c r="AD1107" s="16" t="str">
        <f aca="false">IF(O1107="🐄 Cattle",17,"")</f>
        <v/>
      </c>
      <c r="AE1107" s="16" t="str">
        <f aca="false">IF(O1107="🐷 Pig",19,"")</f>
        <v/>
      </c>
      <c r="AF1107" s="16" t="str">
        <f aca="false">IF(O1107="Squirrel",11,"")</f>
        <v/>
      </c>
      <c r="AG1107" s="16" t="str">
        <f aca="false">IF(O1107="🐝 Honey Bee",20,"")</f>
        <v/>
      </c>
      <c r="AH1107" s="16" t="str">
        <f aca="false">IF(O1107="🦆 Duck",12,"")</f>
        <v/>
      </c>
      <c r="AI1107" s="16" t="str">
        <f aca="false">IF(O1107="🐦 Bird",13,"")</f>
        <v/>
      </c>
      <c r="AJ1107" s="41" t="s">
        <v>362</v>
      </c>
      <c r="AK1107" s="40" t="s">
        <v>539</v>
      </c>
      <c r="AL1107" s="42" t="s">
        <v>50</v>
      </c>
      <c r="AM1107" s="40" t="s">
        <v>51</v>
      </c>
      <c r="AN1107" s="40"/>
    </row>
    <row r="1108" customFormat="false" ht="45" hidden="false" customHeight="true" outlineLevel="0" collapsed="false">
      <c r="A1108" s="38" t="s">
        <v>1110</v>
      </c>
      <c r="B1108" s="38" t="n">
        <v>111</v>
      </c>
      <c r="C1108" s="32" t="n">
        <f aca="false">B1108+IF(H1108="IV",-0.2,IF(H1108="IP",-0.1,IF(H1108="IM",0.1,IF(H1108="SC",0.2,IF(H1108="IC (cerebral)",-0.3,0)))))</f>
        <v>110.8</v>
      </c>
      <c r="D1108" s="33" t="n">
        <f aca="false">VALUE(MID(AJ1108,1,FIND(" ",AJ1108)))</f>
        <v>10.92</v>
      </c>
      <c r="E1108" s="34" t="n">
        <f aca="false">IF(G1108="LD50 (median)",1,IF(G1108="LDLo (lowest)",0,IF(G1108="LD",-1,"")))</f>
        <v>1</v>
      </c>
      <c r="F1108" s="34" t="n">
        <f aca="false">IF(O1108="🐀 Rat",1,IF(O1108="🐭 Mouse",2,IF(O1108="🐕 Dog",3,IF(O1108="🐵 Monkey",5,IF(O1108="🐈 Cat",4,IF(O1108="🐇 Rabbit",6,IF(O1108="🕊 Pigeon",7,IF(O1108="🐹 Guinea Pig",8,IF(O1108="🐔 Chicken",9,IF(O1108="🐸 Frog",10,IF(O1108="🍼 Mammal",10,0)))))))))))</f>
        <v>2</v>
      </c>
      <c r="G1108" s="39" t="s">
        <v>47</v>
      </c>
      <c r="H1108" s="39" t="s">
        <v>15</v>
      </c>
      <c r="I1108" s="14" t="str">
        <f aca="false">IF(H1108="IC",-0.3,"")</f>
        <v/>
      </c>
      <c r="J1108" s="14" t="n">
        <f aca="false">IF(H1108="IV",-0.2,"")</f>
        <v>-0.2</v>
      </c>
      <c r="K1108" s="14" t="str">
        <f aca="false">IF(H1108="IP",-0.1,"")</f>
        <v/>
      </c>
      <c r="L1108" s="14" t="str">
        <f aca="false">IF(H1108="IM",0.1,"")</f>
        <v/>
      </c>
      <c r="M1108" s="14" t="str">
        <f aca="false">IF(H1108="SC",0.2,"")</f>
        <v/>
      </c>
      <c r="N1108" s="15" t="str">
        <f aca="false">IF(H1108="???",0.2,"")</f>
        <v/>
      </c>
      <c r="O1108" s="40" t="s">
        <v>22</v>
      </c>
      <c r="P1108" s="17" t="str">
        <f aca="false">IF(SUM(Q1108:AI1108)&gt;0,"",IF(SUM(Q1108:AI1108)=0,IF(O1108&gt;0,1,"")))</f>
        <v/>
      </c>
      <c r="Q1108" s="16" t="n">
        <f aca="false">IF(O1108="🐭 Mouse",2,"")</f>
        <v>2</v>
      </c>
      <c r="R1108" s="16" t="str">
        <f aca="false">IF(O1108="🕊 Pigeon",7,"")</f>
        <v/>
      </c>
      <c r="S1108" s="16" t="str">
        <f aca="false">IF(O1108="🐇 Rabbit",6,"")</f>
        <v/>
      </c>
      <c r="T1108" s="16" t="str">
        <f aca="false">IF(O1108="🍼 Mammal",16,"")</f>
        <v/>
      </c>
      <c r="U1108" s="16" t="str">
        <f aca="false">IF(O1108="🐀 Rat",1,"")</f>
        <v/>
      </c>
      <c r="V1108" s="16" t="str">
        <f aca="false">IF(O1108="🐕 Dog",3,"")</f>
        <v/>
      </c>
      <c r="W1108" s="16" t="str">
        <f aca="false">IF(O1108="🐹 Guinea Pig",8,"")</f>
        <v/>
      </c>
      <c r="X1108" s="16" t="str">
        <f aca="false">IF(O1108="🐔 Chicken",9,"")</f>
        <v/>
      </c>
      <c r="Y1108" s="16" t="str">
        <f aca="false">IF(O1108="🐵 Monkey",5,"")</f>
        <v/>
      </c>
      <c r="Z1108" s="16" t="str">
        <f aca="false">IF(O1108="🐸 Frog",10,"")</f>
        <v/>
      </c>
      <c r="AA1108" s="16" t="str">
        <f aca="false">IF(O1108="🐈 Cat",4,"")</f>
        <v/>
      </c>
      <c r="AB1108" s="16" t="str">
        <f aca="false">IF(O1108="Gecko",15,"")</f>
        <v/>
      </c>
      <c r="AC1108" s="16" t="str">
        <f aca="false">IF(O1108="Skink",14,"")</f>
        <v/>
      </c>
      <c r="AD1108" s="16" t="str">
        <f aca="false">IF(O1108="🐄 Cattle",17,"")</f>
        <v/>
      </c>
      <c r="AE1108" s="16" t="str">
        <f aca="false">IF(O1108="🐷 Pig",19,"")</f>
        <v/>
      </c>
      <c r="AF1108" s="16" t="str">
        <f aca="false">IF(O1108="Squirrel",11,"")</f>
        <v/>
      </c>
      <c r="AG1108" s="16" t="str">
        <f aca="false">IF(O1108="🐝 Honey Bee",20,"")</f>
        <v/>
      </c>
      <c r="AH1108" s="16" t="str">
        <f aca="false">IF(O1108="🦆 Duck",12,"")</f>
        <v/>
      </c>
      <c r="AI1108" s="16" t="str">
        <f aca="false">IF(O1108="🐦 Bird",13,"")</f>
        <v/>
      </c>
      <c r="AJ1108" s="41" t="s">
        <v>1111</v>
      </c>
      <c r="AK1108" s="40" t="s">
        <v>539</v>
      </c>
      <c r="AL1108" s="42" t="s">
        <v>50</v>
      </c>
      <c r="AM1108" s="40" t="s">
        <v>51</v>
      </c>
      <c r="AN1108" s="40"/>
    </row>
    <row r="1109" customFormat="false" ht="30" hidden="false" customHeight="true" outlineLevel="0" collapsed="false">
      <c r="A1109" s="38" t="s">
        <v>1110</v>
      </c>
      <c r="B1109" s="38" t="n">
        <v>111</v>
      </c>
      <c r="C1109" s="32" t="n">
        <f aca="false">B1109+IF(H1109="IV",-0.2,IF(H1109="IP",-0.1,IF(H1109="IM",0.1,IF(H1109="SC",0.2,IF(H1109="IC (cerebral)",-0.3,0)))))</f>
        <v>110.8</v>
      </c>
      <c r="D1109" s="33" t="n">
        <f aca="false">VALUE(MID(AJ1109,1,FIND(" ",AJ1109)))</f>
        <v>10.92</v>
      </c>
      <c r="E1109" s="34" t="n">
        <f aca="false">IF(G1109="LD50 (median)",1,IF(G1109="LDLo (lowest)",0,IF(G1109="LD",-1,"")))</f>
        <v>1</v>
      </c>
      <c r="F1109" s="34" t="n">
        <f aca="false">IF(O1109="🐀 Rat",1,IF(O1109="🐭 Mouse",2,IF(O1109="🐕 Dog",3,IF(O1109="🐵 Monkey",5,IF(O1109="🐈 Cat",4,IF(O1109="🐇 Rabbit",6,IF(O1109="🕊 Pigeon",7,IF(O1109="🐹 Guinea Pig",8,IF(O1109="🐔 Chicken",9,IF(O1109="🐸 Frog",10,IF(O1109="🍼 Mammal",10,0)))))))))))</f>
        <v>10</v>
      </c>
      <c r="G1109" s="39" t="s">
        <v>47</v>
      </c>
      <c r="H1109" s="39" t="s">
        <v>15</v>
      </c>
      <c r="I1109" s="14" t="str">
        <f aca="false">IF(H1109="IC",-0.3,"")</f>
        <v/>
      </c>
      <c r="J1109" s="14" t="n">
        <f aca="false">IF(H1109="IV",-0.2,"")</f>
        <v>-0.2</v>
      </c>
      <c r="K1109" s="14" t="str">
        <f aca="false">IF(H1109="IP",-0.1,"")</f>
        <v/>
      </c>
      <c r="L1109" s="14" t="str">
        <f aca="false">IF(H1109="IM",0.1,"")</f>
        <v/>
      </c>
      <c r="M1109" s="14" t="str">
        <f aca="false">IF(H1109="SC",0.2,"")</f>
        <v/>
      </c>
      <c r="N1109" s="15" t="str">
        <f aca="false">IF(H1109="???",0.2,"")</f>
        <v/>
      </c>
      <c r="O1109" s="40" t="s">
        <v>25</v>
      </c>
      <c r="P1109" s="17" t="str">
        <f aca="false">IF(SUM(Q1109:AI1109)&gt;0,"",IF(SUM(Q1109:AI1109)=0,IF(O1109&gt;0,1,"")))</f>
        <v/>
      </c>
      <c r="Q1109" s="16" t="str">
        <f aca="false">IF(O1109="🐭 Mouse",2,"")</f>
        <v/>
      </c>
      <c r="R1109" s="16" t="str">
        <f aca="false">IF(O1109="🕊 Pigeon",7,"")</f>
        <v/>
      </c>
      <c r="S1109" s="16" t="str">
        <f aca="false">IF(O1109="🐇 Rabbit",6,"")</f>
        <v/>
      </c>
      <c r="T1109" s="16" t="n">
        <f aca="false">IF(O1109="🍼 Mammal",16,"")</f>
        <v>16</v>
      </c>
      <c r="U1109" s="16" t="str">
        <f aca="false">IF(O1109="🐀 Rat",1,"")</f>
        <v/>
      </c>
      <c r="V1109" s="16" t="str">
        <f aca="false">IF(O1109="🐕 Dog",3,"")</f>
        <v/>
      </c>
      <c r="W1109" s="16" t="str">
        <f aca="false">IF(O1109="🐹 Guinea Pig",8,"")</f>
        <v/>
      </c>
      <c r="X1109" s="16" t="str">
        <f aca="false">IF(O1109="🐔 Chicken",9,"")</f>
        <v/>
      </c>
      <c r="Y1109" s="16" t="str">
        <f aca="false">IF(O1109="🐵 Monkey",5,"")</f>
        <v/>
      </c>
      <c r="Z1109" s="16" t="str">
        <f aca="false">IF(O1109="🐸 Frog",10,"")</f>
        <v/>
      </c>
      <c r="AA1109" s="16" t="str">
        <f aca="false">IF(O1109="🐈 Cat",4,"")</f>
        <v/>
      </c>
      <c r="AB1109" s="16" t="str">
        <f aca="false">IF(O1109="Gecko",15,"")</f>
        <v/>
      </c>
      <c r="AC1109" s="16" t="str">
        <f aca="false">IF(O1109="Skink",14,"")</f>
        <v/>
      </c>
      <c r="AD1109" s="16" t="str">
        <f aca="false">IF(O1109="🐄 Cattle",17,"")</f>
        <v/>
      </c>
      <c r="AE1109" s="16" t="str">
        <f aca="false">IF(O1109="🐷 Pig",19,"")</f>
        <v/>
      </c>
      <c r="AF1109" s="16" t="str">
        <f aca="false">IF(O1109="Squirrel",11,"")</f>
        <v/>
      </c>
      <c r="AG1109" s="16" t="str">
        <f aca="false">IF(O1109="🐝 Honey Bee",20,"")</f>
        <v/>
      </c>
      <c r="AH1109" s="16" t="str">
        <f aca="false">IF(O1109="🦆 Duck",12,"")</f>
        <v/>
      </c>
      <c r="AI1109" s="16" t="str">
        <f aca="false">IF(O1109="🐦 Bird",13,"")</f>
        <v/>
      </c>
      <c r="AJ1109" s="41" t="s">
        <v>1111</v>
      </c>
      <c r="AK1109" s="40" t="s">
        <v>79</v>
      </c>
      <c r="AL1109" s="42" t="s">
        <v>50</v>
      </c>
      <c r="AM1109" s="40" t="s">
        <v>51</v>
      </c>
      <c r="AN1109" s="40"/>
    </row>
    <row r="1110" customFormat="false" ht="45" hidden="false" customHeight="true" outlineLevel="0" collapsed="false">
      <c r="A1110" s="38" t="s">
        <v>1094</v>
      </c>
      <c r="B1110" s="38" t="n">
        <v>111</v>
      </c>
      <c r="C1110" s="32" t="n">
        <f aca="false">B1110+IF(H1110="IV",-0.2,IF(H1110="IP",-0.1,IF(H1110="IM",0.1,IF(H1110="SC",0.2,IF(H1110="IC (cerebral)",-0.3,0)))))</f>
        <v>111.2</v>
      </c>
      <c r="D1110" s="33" t="n">
        <f aca="false">VALUE(MID(AJ1110,1,FIND(" ",AJ1110)))</f>
        <v>21</v>
      </c>
      <c r="E1110" s="34" t="n">
        <f aca="false">IF(G1110="LD50 (median)",1,IF(G1110="LDLo (lowest)",0,IF(G1110="LD",-1,"")))</f>
        <v>1</v>
      </c>
      <c r="F1110" s="34" t="n">
        <f aca="false">IF(O1110="🐀 Rat",1,IF(O1110="🐭 Mouse",2,IF(O1110="🐕 Dog",3,IF(O1110="🐵 Monkey",5,IF(O1110="🐈 Cat",4,IF(O1110="🐇 Rabbit",6,IF(O1110="🕊 Pigeon",7,IF(O1110="🐹 Guinea Pig",8,IF(O1110="🐔 Chicken",9,IF(O1110="🐸 Frog",10,IF(O1110="🍼 Mammal",10,0)))))))))))</f>
        <v>2</v>
      </c>
      <c r="G1110" s="39" t="s">
        <v>47</v>
      </c>
      <c r="H1110" s="39" t="s">
        <v>18</v>
      </c>
      <c r="I1110" s="14" t="str">
        <f aca="false">IF(H1110="IC",-0.3,"")</f>
        <v/>
      </c>
      <c r="J1110" s="14" t="str">
        <f aca="false">IF(H1110="IV",-0.2,"")</f>
        <v/>
      </c>
      <c r="K1110" s="14" t="str">
        <f aca="false">IF(H1110="IP",-0.1,"")</f>
        <v/>
      </c>
      <c r="L1110" s="14" t="str">
        <f aca="false">IF(H1110="IM",0.1,"")</f>
        <v/>
      </c>
      <c r="M1110" s="14" t="n">
        <f aca="false">IF(H1110="SC",0.2,"")</f>
        <v>0.2</v>
      </c>
      <c r="N1110" s="15" t="str">
        <f aca="false">IF(H1110="???",0.2,"")</f>
        <v/>
      </c>
      <c r="O1110" s="40" t="s">
        <v>22</v>
      </c>
      <c r="P1110" s="17" t="str">
        <f aca="false">IF(SUM(Q1110:AI1110)&gt;0,"",IF(SUM(Q1110:AI1110)=0,IF(O1110&gt;0,1,"")))</f>
        <v/>
      </c>
      <c r="Q1110" s="16" t="n">
        <f aca="false">IF(O1110="🐭 Mouse",2,"")</f>
        <v>2</v>
      </c>
      <c r="R1110" s="16" t="str">
        <f aca="false">IF(O1110="🕊 Pigeon",7,"")</f>
        <v/>
      </c>
      <c r="S1110" s="16" t="str">
        <f aca="false">IF(O1110="🐇 Rabbit",6,"")</f>
        <v/>
      </c>
      <c r="T1110" s="16" t="str">
        <f aca="false">IF(O1110="🍼 Mammal",16,"")</f>
        <v/>
      </c>
      <c r="U1110" s="16" t="str">
        <f aca="false">IF(O1110="🐀 Rat",1,"")</f>
        <v/>
      </c>
      <c r="V1110" s="16" t="str">
        <f aca="false">IF(O1110="🐕 Dog",3,"")</f>
        <v/>
      </c>
      <c r="W1110" s="16" t="str">
        <f aca="false">IF(O1110="🐹 Guinea Pig",8,"")</f>
        <v/>
      </c>
      <c r="X1110" s="16" t="str">
        <f aca="false">IF(O1110="🐔 Chicken",9,"")</f>
        <v/>
      </c>
      <c r="Y1110" s="16" t="str">
        <f aca="false">IF(O1110="🐵 Monkey",5,"")</f>
        <v/>
      </c>
      <c r="Z1110" s="16" t="str">
        <f aca="false">IF(O1110="🐸 Frog",10,"")</f>
        <v/>
      </c>
      <c r="AA1110" s="16" t="str">
        <f aca="false">IF(O1110="🐈 Cat",4,"")</f>
        <v/>
      </c>
      <c r="AB1110" s="16" t="str">
        <f aca="false">IF(O1110="Gecko",15,"")</f>
        <v/>
      </c>
      <c r="AC1110" s="16" t="str">
        <f aca="false">IF(O1110="Skink",14,"")</f>
        <v/>
      </c>
      <c r="AD1110" s="16" t="str">
        <f aca="false">IF(O1110="🐄 Cattle",17,"")</f>
        <v/>
      </c>
      <c r="AE1110" s="16" t="str">
        <f aca="false">IF(O1110="🐷 Pig",19,"")</f>
        <v/>
      </c>
      <c r="AF1110" s="16" t="str">
        <f aca="false">IF(O1110="Squirrel",11,"")</f>
        <v/>
      </c>
      <c r="AG1110" s="16" t="str">
        <f aca="false">IF(O1110="🐝 Honey Bee",20,"")</f>
        <v/>
      </c>
      <c r="AH1110" s="16" t="str">
        <f aca="false">IF(O1110="🦆 Duck",12,"")</f>
        <v/>
      </c>
      <c r="AI1110" s="16" t="str">
        <f aca="false">IF(O1110="🐦 Bird",13,"")</f>
        <v/>
      </c>
      <c r="AJ1110" s="41" t="s">
        <v>1112</v>
      </c>
      <c r="AK1110" s="40" t="s">
        <v>113</v>
      </c>
      <c r="AL1110" s="42" t="s">
        <v>50</v>
      </c>
      <c r="AM1110" s="40" t="s">
        <v>51</v>
      </c>
      <c r="AN1110" s="40"/>
    </row>
    <row r="1111" customFormat="false" ht="45" hidden="false" customHeight="true" outlineLevel="0" collapsed="false">
      <c r="A1111" s="38" t="s">
        <v>1094</v>
      </c>
      <c r="B1111" s="38" t="n">
        <v>111</v>
      </c>
      <c r="C1111" s="32" t="n">
        <f aca="false">B1111+IF(H1111="IV",-0.2,IF(H1111="IP",-0.1,IF(H1111="IM",0.1,IF(H1111="SC",0.2,IF(H1111="IC (cerebral)",-0.3,0)))))</f>
        <v>111.2</v>
      </c>
      <c r="D1111" s="33" t="n">
        <f aca="false">VALUE(MID(AJ1111,1,FIND(" ",AJ1111)))</f>
        <v>25.65</v>
      </c>
      <c r="E1111" s="34" t="n">
        <f aca="false">IF(G1111="LD50 (median)",1,IF(G1111="LDLo (lowest)",0,IF(G1111="LD",-1,"")))</f>
        <v>1</v>
      </c>
      <c r="F1111" s="34" t="n">
        <f aca="false">IF(O1111="🐀 Rat",1,IF(O1111="🐭 Mouse",2,IF(O1111="🐕 Dog",3,IF(O1111="🐵 Monkey",5,IF(O1111="🐈 Cat",4,IF(O1111="🐇 Rabbit",6,IF(O1111="🕊 Pigeon",7,IF(O1111="🐹 Guinea Pig",8,IF(O1111="🐔 Chicken",9,IF(O1111="🐸 Frog",10,IF(O1111="🍼 Mammal",10,0)))))))))))</f>
        <v>2</v>
      </c>
      <c r="G1111" s="39" t="s">
        <v>47</v>
      </c>
      <c r="H1111" s="39" t="s">
        <v>18</v>
      </c>
      <c r="I1111" s="14" t="str">
        <f aca="false">IF(H1111="IC",-0.3,"")</f>
        <v/>
      </c>
      <c r="J1111" s="14" t="str">
        <f aca="false">IF(H1111="IV",-0.2,"")</f>
        <v/>
      </c>
      <c r="K1111" s="14" t="str">
        <f aca="false">IF(H1111="IP",-0.1,"")</f>
        <v/>
      </c>
      <c r="L1111" s="14" t="str">
        <f aca="false">IF(H1111="IM",0.1,"")</f>
        <v/>
      </c>
      <c r="M1111" s="14" t="n">
        <f aca="false">IF(H1111="SC",0.2,"")</f>
        <v>0.2</v>
      </c>
      <c r="N1111" s="15" t="str">
        <f aca="false">IF(H1111="???",0.2,"")</f>
        <v/>
      </c>
      <c r="O1111" s="40" t="s">
        <v>22</v>
      </c>
      <c r="P1111" s="17" t="str">
        <f aca="false">IF(SUM(Q1111:AI1111)&gt;0,"",IF(SUM(Q1111:AI1111)=0,IF(O1111&gt;0,1,"")))</f>
        <v/>
      </c>
      <c r="Q1111" s="16" t="n">
        <f aca="false">IF(O1111="🐭 Mouse",2,"")</f>
        <v>2</v>
      </c>
      <c r="R1111" s="16" t="str">
        <f aca="false">IF(O1111="🕊 Pigeon",7,"")</f>
        <v/>
      </c>
      <c r="S1111" s="16" t="str">
        <f aca="false">IF(O1111="🐇 Rabbit",6,"")</f>
        <v/>
      </c>
      <c r="T1111" s="16" t="str">
        <f aca="false">IF(O1111="🍼 Mammal",16,"")</f>
        <v/>
      </c>
      <c r="U1111" s="16" t="str">
        <f aca="false">IF(O1111="🐀 Rat",1,"")</f>
        <v/>
      </c>
      <c r="V1111" s="16" t="str">
        <f aca="false">IF(O1111="🐕 Dog",3,"")</f>
        <v/>
      </c>
      <c r="W1111" s="16" t="str">
        <f aca="false">IF(O1111="🐹 Guinea Pig",8,"")</f>
        <v/>
      </c>
      <c r="X1111" s="16" t="str">
        <f aca="false">IF(O1111="🐔 Chicken",9,"")</f>
        <v/>
      </c>
      <c r="Y1111" s="16" t="str">
        <f aca="false">IF(O1111="🐵 Monkey",5,"")</f>
        <v/>
      </c>
      <c r="Z1111" s="16" t="str">
        <f aca="false">IF(O1111="🐸 Frog",10,"")</f>
        <v/>
      </c>
      <c r="AA1111" s="16" t="str">
        <f aca="false">IF(O1111="🐈 Cat",4,"")</f>
        <v/>
      </c>
      <c r="AB1111" s="16" t="str">
        <f aca="false">IF(O1111="Gecko",15,"")</f>
        <v/>
      </c>
      <c r="AC1111" s="16" t="str">
        <f aca="false">IF(O1111="Skink",14,"")</f>
        <v/>
      </c>
      <c r="AD1111" s="16" t="str">
        <f aca="false">IF(O1111="🐄 Cattle",17,"")</f>
        <v/>
      </c>
      <c r="AE1111" s="16" t="str">
        <f aca="false">IF(O1111="🐷 Pig",19,"")</f>
        <v/>
      </c>
      <c r="AF1111" s="16" t="str">
        <f aca="false">IF(O1111="Squirrel",11,"")</f>
        <v/>
      </c>
      <c r="AG1111" s="16" t="str">
        <f aca="false">IF(O1111="🐝 Honey Bee",20,"")</f>
        <v/>
      </c>
      <c r="AH1111" s="16" t="str">
        <f aca="false">IF(O1111="🦆 Duck",12,"")</f>
        <v/>
      </c>
      <c r="AI1111" s="16" t="str">
        <f aca="false">IF(O1111="🐦 Bird",13,"")</f>
        <v/>
      </c>
      <c r="AJ1111" s="41" t="s">
        <v>1113</v>
      </c>
      <c r="AK1111" s="40" t="s">
        <v>253</v>
      </c>
      <c r="AL1111" s="42" t="s">
        <v>50</v>
      </c>
      <c r="AM1111" s="40" t="s">
        <v>51</v>
      </c>
      <c r="AN1111" s="40"/>
    </row>
    <row r="1112" customFormat="false" ht="60" hidden="false" customHeight="true" outlineLevel="0" collapsed="false">
      <c r="A1112" s="38" t="s">
        <v>1110</v>
      </c>
      <c r="B1112" s="38" t="n">
        <v>111</v>
      </c>
      <c r="C1112" s="32" t="n">
        <f aca="false">B1112+IF(H1112="IV",-0.2,IF(H1112="IP",-0.1,IF(H1112="IM",0.1,IF(H1112="SC",0.2,IF(H1112="IC (cerebral)",-0.3,0)))))</f>
        <v>111.2</v>
      </c>
      <c r="D1112" s="33" t="n">
        <f aca="false">VALUE(MID(AJ1112,1,FIND(" ",AJ1112)))</f>
        <v>26.1</v>
      </c>
      <c r="E1112" s="34" t="n">
        <f aca="false">IF(G1112="LD50 (median)",1,IF(G1112="LDLo (lowest)",0,IF(G1112="LD",-1,"")))</f>
        <v>1</v>
      </c>
      <c r="F1112" s="34" t="n">
        <f aca="false">IF(O1112="🐀 Rat",1,IF(O1112="🐭 Mouse",2,IF(O1112="🐕 Dog",3,IF(O1112="🐵 Monkey",5,IF(O1112="🐈 Cat",4,IF(O1112="🐇 Rabbit",6,IF(O1112="🕊 Pigeon",7,IF(O1112="🐹 Guinea Pig",8,IF(O1112="🐔 Chicken",9,IF(O1112="🐸 Frog",10,IF(O1112="🍼 Mammal",10,0)))))))))))</f>
        <v>2</v>
      </c>
      <c r="G1112" s="39" t="s">
        <v>47</v>
      </c>
      <c r="H1112" s="39" t="s">
        <v>18</v>
      </c>
      <c r="I1112" s="14" t="str">
        <f aca="false">IF(H1112="IC",-0.3,"")</f>
        <v/>
      </c>
      <c r="J1112" s="14" t="str">
        <f aca="false">IF(H1112="IV",-0.2,"")</f>
        <v/>
      </c>
      <c r="K1112" s="14" t="str">
        <f aca="false">IF(H1112="IP",-0.1,"")</f>
        <v/>
      </c>
      <c r="L1112" s="14" t="str">
        <f aca="false">IF(H1112="IM",0.1,"")</f>
        <v/>
      </c>
      <c r="M1112" s="14" t="n">
        <f aca="false">IF(H1112="SC",0.2,"")</f>
        <v>0.2</v>
      </c>
      <c r="N1112" s="15" t="str">
        <f aca="false">IF(H1112="???",0.2,"")</f>
        <v/>
      </c>
      <c r="O1112" s="40" t="s">
        <v>22</v>
      </c>
      <c r="P1112" s="17" t="str">
        <f aca="false">IF(SUM(Q1112:AI1112)&gt;0,"",IF(SUM(Q1112:AI1112)=0,IF(O1112&gt;0,1,"")))</f>
        <v/>
      </c>
      <c r="Q1112" s="16" t="n">
        <f aca="false">IF(O1112="🐭 Mouse",2,"")</f>
        <v>2</v>
      </c>
      <c r="R1112" s="16" t="str">
        <f aca="false">IF(O1112="🕊 Pigeon",7,"")</f>
        <v/>
      </c>
      <c r="S1112" s="16" t="str">
        <f aca="false">IF(O1112="🐇 Rabbit",6,"")</f>
        <v/>
      </c>
      <c r="T1112" s="16" t="str">
        <f aca="false">IF(O1112="🍼 Mammal",16,"")</f>
        <v/>
      </c>
      <c r="U1112" s="16" t="str">
        <f aca="false">IF(O1112="🐀 Rat",1,"")</f>
        <v/>
      </c>
      <c r="V1112" s="16" t="str">
        <f aca="false">IF(O1112="🐕 Dog",3,"")</f>
        <v/>
      </c>
      <c r="W1112" s="16" t="str">
        <f aca="false">IF(O1112="🐹 Guinea Pig",8,"")</f>
        <v/>
      </c>
      <c r="X1112" s="16" t="str">
        <f aca="false">IF(O1112="🐔 Chicken",9,"")</f>
        <v/>
      </c>
      <c r="Y1112" s="16" t="str">
        <f aca="false">IF(O1112="🐵 Monkey",5,"")</f>
        <v/>
      </c>
      <c r="Z1112" s="16" t="str">
        <f aca="false">IF(O1112="🐸 Frog",10,"")</f>
        <v/>
      </c>
      <c r="AA1112" s="16" t="str">
        <f aca="false">IF(O1112="🐈 Cat",4,"")</f>
        <v/>
      </c>
      <c r="AB1112" s="16" t="str">
        <f aca="false">IF(O1112="Gecko",15,"")</f>
        <v/>
      </c>
      <c r="AC1112" s="16" t="str">
        <f aca="false">IF(O1112="Skink",14,"")</f>
        <v/>
      </c>
      <c r="AD1112" s="16" t="str">
        <f aca="false">IF(O1112="🐄 Cattle",17,"")</f>
        <v/>
      </c>
      <c r="AE1112" s="16" t="str">
        <f aca="false">IF(O1112="🐷 Pig",19,"")</f>
        <v/>
      </c>
      <c r="AF1112" s="16" t="str">
        <f aca="false">IF(O1112="Squirrel",11,"")</f>
        <v/>
      </c>
      <c r="AG1112" s="16" t="str">
        <f aca="false">IF(O1112="🐝 Honey Bee",20,"")</f>
        <v/>
      </c>
      <c r="AH1112" s="16" t="str">
        <f aca="false">IF(O1112="🦆 Duck",12,"")</f>
        <v/>
      </c>
      <c r="AI1112" s="16" t="str">
        <f aca="false">IF(O1112="🐦 Bird",13,"")</f>
        <v/>
      </c>
      <c r="AJ1112" s="41" t="s">
        <v>1114</v>
      </c>
      <c r="AK1112" s="40" t="s">
        <v>174</v>
      </c>
      <c r="AL1112" s="42" t="s">
        <v>50</v>
      </c>
      <c r="AM1112" s="40" t="s">
        <v>51</v>
      </c>
      <c r="AN1112" s="40"/>
    </row>
    <row r="1113" customFormat="false" ht="15.75" hidden="false" customHeight="false" outlineLevel="0" collapsed="false">
      <c r="C1113" s="32"/>
      <c r="D1113" s="33"/>
      <c r="E1113" s="34"/>
      <c r="F1113" s="34"/>
      <c r="G1113" s="0"/>
      <c r="H1113" s="0"/>
      <c r="I1113" s="14" t="str">
        <f aca="false">IF(H1113="IC",-0.3,"")</f>
        <v/>
      </c>
      <c r="J1113" s="14" t="str">
        <f aca="false">IF(H1113="IV",-0.2,"")</f>
        <v/>
      </c>
      <c r="K1113" s="14" t="str">
        <f aca="false">IF(H1113="IP",-0.1,"")</f>
        <v/>
      </c>
      <c r="L1113" s="14" t="str">
        <f aca="false">IF(H1113="IM",0.1,"")</f>
        <v/>
      </c>
      <c r="M1113" s="14" t="str">
        <f aca="false">IF(H1113="SC",0.2,"")</f>
        <v/>
      </c>
      <c r="N1113" s="15" t="str">
        <f aca="false">IF(H1113="???",0.2,"")</f>
        <v/>
      </c>
      <c r="O1113" s="0"/>
      <c r="P1113" s="17" t="str">
        <f aca="false">IF(SUM(Q1113:AI1113)&gt;0,"",IF(SUM(Q1113:AI1113)=0,IF(O1113&gt;0,1,"")))</f>
        <v/>
      </c>
      <c r="Q1113" s="16" t="str">
        <f aca="false">IF(O1113="🐭 Mouse",2,"")</f>
        <v/>
      </c>
      <c r="R1113" s="16" t="str">
        <f aca="false">IF(O1113="🕊 Pigeon",7,"")</f>
        <v/>
      </c>
      <c r="S1113" s="16" t="str">
        <f aca="false">IF(O1113="🐇 Rabbit",6,"")</f>
        <v/>
      </c>
      <c r="T1113" s="16" t="str">
        <f aca="false">IF(O1113="🍼 Mammal",16,"")</f>
        <v/>
      </c>
      <c r="U1113" s="16" t="str">
        <f aca="false">IF(O1113="🐀 Rat",1,"")</f>
        <v/>
      </c>
      <c r="V1113" s="16" t="str">
        <f aca="false">IF(O1113="🐕 Dog",3,"")</f>
        <v/>
      </c>
      <c r="W1113" s="16" t="str">
        <f aca="false">IF(O1113="🐹 Guinea Pig",8,"")</f>
        <v/>
      </c>
      <c r="X1113" s="16" t="str">
        <f aca="false">IF(O1113="🐔 Chicken",9,"")</f>
        <v/>
      </c>
      <c r="Y1113" s="16" t="str">
        <f aca="false">IF(O1113="🐵 Monkey",5,"")</f>
        <v/>
      </c>
      <c r="Z1113" s="16" t="str">
        <f aca="false">IF(O1113="🐸 Frog",10,"")</f>
        <v/>
      </c>
      <c r="AA1113" s="16" t="str">
        <f aca="false">IF(O1113="🐈 Cat",4,"")</f>
        <v/>
      </c>
      <c r="AB1113" s="16" t="str">
        <f aca="false">IF(O1113="Gecko",15,"")</f>
        <v/>
      </c>
      <c r="AC1113" s="16" t="str">
        <f aca="false">IF(O1113="Skink",14,"")</f>
        <v/>
      </c>
      <c r="AD1113" s="16" t="str">
        <f aca="false">IF(O1113="🐄 Cattle",17,"")</f>
        <v/>
      </c>
      <c r="AE1113" s="16" t="str">
        <f aca="false">IF(O1113="🐷 Pig",19,"")</f>
        <v/>
      </c>
      <c r="AF1113" s="16" t="str">
        <f aca="false">IF(O1113="Squirrel",11,"")</f>
        <v/>
      </c>
      <c r="AG1113" s="16" t="str">
        <f aca="false">IF(O1113="🐝 Honey Bee",20,"")</f>
        <v/>
      </c>
      <c r="AH1113" s="16" t="str">
        <f aca="false">IF(O1113="🦆 Duck",12,"")</f>
        <v/>
      </c>
      <c r="AI1113" s="16" t="str">
        <f aca="false">IF(O1113="🐦 Bird",13,"")</f>
        <v/>
      </c>
      <c r="AJ1113" s="0"/>
      <c r="AK1113" s="0"/>
      <c r="AL1113" s="0"/>
      <c r="AM1113" s="0"/>
      <c r="AN1113" s="0"/>
    </row>
    <row r="1114" customFormat="false" ht="30" hidden="false" customHeight="true" outlineLevel="0" collapsed="false">
      <c r="A1114" s="38" t="s">
        <v>1115</v>
      </c>
      <c r="B1114" s="38" t="n">
        <v>112</v>
      </c>
      <c r="C1114" s="32" t="n">
        <f aca="false">B1114+IF(H1114="IV",-0.2,IF(H1114="IP",-0.1,IF(H1114="IM",0.1,IF(H1114="SC",0.2,IF(H1114="IC (cerebral)",-0.3,0)))))</f>
        <v>111.8</v>
      </c>
      <c r="D1114" s="33" t="n">
        <f aca="false">VALUE(MID(AJ1114,1,FIND(" ",AJ1114)))</f>
        <v>2.75</v>
      </c>
      <c r="E1114" s="34" t="n">
        <f aca="false">IF(G1114="LD50 (median)",1,IF(G1114="LDLo (lowest)",0,IF(G1114="LD",-1,"")))</f>
        <v>1</v>
      </c>
      <c r="F1114" s="34" t="n">
        <f aca="false">IF(O1114="🐀 Rat",1,IF(O1114="🐭 Mouse",2,IF(O1114="🐕 Dog",3,IF(O1114="🐵 Monkey",5,IF(O1114="🐈 Cat",4,IF(O1114="🐇 Rabbit",6,IF(O1114="🕊 Pigeon",7,IF(O1114="🐹 Guinea Pig",8,IF(O1114="🐔 Chicken",9,IF(O1114="🐸 Frog",10,IF(O1114="🍼 Mammal",10,0)))))))))))</f>
        <v>2</v>
      </c>
      <c r="G1114" s="39" t="s">
        <v>47</v>
      </c>
      <c r="H1114" s="39" t="s">
        <v>15</v>
      </c>
      <c r="I1114" s="14" t="str">
        <f aca="false">IF(H1114="IC",-0.3,"")</f>
        <v/>
      </c>
      <c r="J1114" s="14" t="n">
        <f aca="false">IF(H1114="IV",-0.2,"")</f>
        <v>-0.2</v>
      </c>
      <c r="K1114" s="14" t="str">
        <f aca="false">IF(H1114="IP",-0.1,"")</f>
        <v/>
      </c>
      <c r="L1114" s="14" t="str">
        <f aca="false">IF(H1114="IM",0.1,"")</f>
        <v/>
      </c>
      <c r="M1114" s="14" t="str">
        <f aca="false">IF(H1114="SC",0.2,"")</f>
        <v/>
      </c>
      <c r="N1114" s="15" t="str">
        <f aca="false">IF(H1114="???",0.2,"")</f>
        <v/>
      </c>
      <c r="O1114" s="40" t="s">
        <v>22</v>
      </c>
      <c r="P1114" s="17" t="str">
        <f aca="false">IF(SUM(Q1114:AI1114)&gt;0,"",IF(SUM(Q1114:AI1114)=0,IF(O1114&gt;0,1,"")))</f>
        <v/>
      </c>
      <c r="Q1114" s="16" t="n">
        <f aca="false">IF(O1114="🐭 Mouse",2,"")</f>
        <v>2</v>
      </c>
      <c r="R1114" s="16" t="str">
        <f aca="false">IF(O1114="🕊 Pigeon",7,"")</f>
        <v/>
      </c>
      <c r="S1114" s="16" t="str">
        <f aca="false">IF(O1114="🐇 Rabbit",6,"")</f>
        <v/>
      </c>
      <c r="T1114" s="16" t="str">
        <f aca="false">IF(O1114="🍼 Mammal",16,"")</f>
        <v/>
      </c>
      <c r="U1114" s="16" t="str">
        <f aca="false">IF(O1114="🐀 Rat",1,"")</f>
        <v/>
      </c>
      <c r="V1114" s="16" t="str">
        <f aca="false">IF(O1114="🐕 Dog",3,"")</f>
        <v/>
      </c>
      <c r="W1114" s="16" t="str">
        <f aca="false">IF(O1114="🐹 Guinea Pig",8,"")</f>
        <v/>
      </c>
      <c r="X1114" s="16" t="str">
        <f aca="false">IF(O1114="🐔 Chicken",9,"")</f>
        <v/>
      </c>
      <c r="Y1114" s="16" t="str">
        <f aca="false">IF(O1114="🐵 Monkey",5,"")</f>
        <v/>
      </c>
      <c r="Z1114" s="16" t="str">
        <f aca="false">IF(O1114="🐸 Frog",10,"")</f>
        <v/>
      </c>
      <c r="AA1114" s="16" t="str">
        <f aca="false">IF(O1114="🐈 Cat",4,"")</f>
        <v/>
      </c>
      <c r="AB1114" s="16" t="str">
        <f aca="false">IF(O1114="Gecko",15,"")</f>
        <v/>
      </c>
      <c r="AC1114" s="16" t="str">
        <f aca="false">IF(O1114="Skink",14,"")</f>
        <v/>
      </c>
      <c r="AD1114" s="16" t="str">
        <f aca="false">IF(O1114="🐄 Cattle",17,"")</f>
        <v/>
      </c>
      <c r="AE1114" s="16" t="str">
        <f aca="false">IF(O1114="🐷 Pig",19,"")</f>
        <v/>
      </c>
      <c r="AF1114" s="16" t="str">
        <f aca="false">IF(O1114="Squirrel",11,"")</f>
        <v/>
      </c>
      <c r="AG1114" s="16" t="str">
        <f aca="false">IF(O1114="🐝 Honey Bee",20,"")</f>
        <v/>
      </c>
      <c r="AH1114" s="16" t="str">
        <f aca="false">IF(O1114="🦆 Duck",12,"")</f>
        <v/>
      </c>
      <c r="AI1114" s="16" t="str">
        <f aca="false">IF(O1114="🐦 Bird",13,"")</f>
        <v/>
      </c>
      <c r="AJ1114" s="41" t="s">
        <v>755</v>
      </c>
      <c r="AK1114" s="40" t="s">
        <v>1116</v>
      </c>
      <c r="AL1114" s="42" t="s">
        <v>50</v>
      </c>
      <c r="AM1114" s="40" t="s">
        <v>51</v>
      </c>
      <c r="AN1114" s="40"/>
    </row>
    <row r="1115" customFormat="false" ht="30" hidden="false" customHeight="true" outlineLevel="0" collapsed="false">
      <c r="A1115" s="38" t="s">
        <v>1115</v>
      </c>
      <c r="B1115" s="38" t="n">
        <v>112</v>
      </c>
      <c r="C1115" s="32" t="n">
        <f aca="false">B1115+IF(H1115="IV",-0.2,IF(H1115="IP",-0.1,IF(H1115="IM",0.1,IF(H1115="SC",0.2,IF(H1115="IC (cerebral)",-0.3,0)))))</f>
        <v>111.8</v>
      </c>
      <c r="D1115" s="33" t="n">
        <f aca="false">VALUE(MID(AJ1115,1,FIND(" ",AJ1115)))</f>
        <v>2.8</v>
      </c>
      <c r="E1115" s="34" t="n">
        <f aca="false">IF(G1115="LD50 (median)",1,IF(G1115="LDLo (lowest)",0,IF(G1115="LD",-1,"")))</f>
        <v>1</v>
      </c>
      <c r="F1115" s="34" t="n">
        <f aca="false">IF(O1115="🐀 Rat",1,IF(O1115="🐭 Mouse",2,IF(O1115="🐕 Dog",3,IF(O1115="🐵 Monkey",5,IF(O1115="🐈 Cat",4,IF(O1115="🐇 Rabbit",6,IF(O1115="🕊 Pigeon",7,IF(O1115="🐹 Guinea Pig",8,IF(O1115="🐔 Chicken",9,IF(O1115="🐸 Frog",10,IF(O1115="🍼 Mammal",10,0)))))))))))</f>
        <v>2</v>
      </c>
      <c r="G1115" s="39" t="s">
        <v>47</v>
      </c>
      <c r="H1115" s="39" t="s">
        <v>15</v>
      </c>
      <c r="I1115" s="14" t="str">
        <f aca="false">IF(H1115="IC",-0.3,"")</f>
        <v/>
      </c>
      <c r="J1115" s="14" t="n">
        <f aca="false">IF(H1115="IV",-0.2,"")</f>
        <v>-0.2</v>
      </c>
      <c r="K1115" s="14" t="str">
        <f aca="false">IF(H1115="IP",-0.1,"")</f>
        <v/>
      </c>
      <c r="L1115" s="14" t="str">
        <f aca="false">IF(H1115="IM",0.1,"")</f>
        <v/>
      </c>
      <c r="M1115" s="14" t="str">
        <f aca="false">IF(H1115="SC",0.2,"")</f>
        <v/>
      </c>
      <c r="N1115" s="15" t="str">
        <f aca="false">IF(H1115="???",0.2,"")</f>
        <v/>
      </c>
      <c r="O1115" s="40" t="s">
        <v>22</v>
      </c>
      <c r="P1115" s="17" t="str">
        <f aca="false">IF(SUM(Q1115:AI1115)&gt;0,"",IF(SUM(Q1115:AI1115)=0,IF(O1115&gt;0,1,"")))</f>
        <v/>
      </c>
      <c r="Q1115" s="16" t="n">
        <f aca="false">IF(O1115="🐭 Mouse",2,"")</f>
        <v>2</v>
      </c>
      <c r="R1115" s="16" t="str">
        <f aca="false">IF(O1115="🕊 Pigeon",7,"")</f>
        <v/>
      </c>
      <c r="S1115" s="16" t="str">
        <f aca="false">IF(O1115="🐇 Rabbit",6,"")</f>
        <v/>
      </c>
      <c r="T1115" s="16" t="str">
        <f aca="false">IF(O1115="🍼 Mammal",16,"")</f>
        <v/>
      </c>
      <c r="U1115" s="16" t="str">
        <f aca="false">IF(O1115="🐀 Rat",1,"")</f>
        <v/>
      </c>
      <c r="V1115" s="16" t="str">
        <f aca="false">IF(O1115="🐕 Dog",3,"")</f>
        <v/>
      </c>
      <c r="W1115" s="16" t="str">
        <f aca="false">IF(O1115="🐹 Guinea Pig",8,"")</f>
        <v/>
      </c>
      <c r="X1115" s="16" t="str">
        <f aca="false">IF(O1115="🐔 Chicken",9,"")</f>
        <v/>
      </c>
      <c r="Y1115" s="16" t="str">
        <f aca="false">IF(O1115="🐵 Monkey",5,"")</f>
        <v/>
      </c>
      <c r="Z1115" s="16" t="str">
        <f aca="false">IF(O1115="🐸 Frog",10,"")</f>
        <v/>
      </c>
      <c r="AA1115" s="16" t="str">
        <f aca="false">IF(O1115="🐈 Cat",4,"")</f>
        <v/>
      </c>
      <c r="AB1115" s="16" t="str">
        <f aca="false">IF(O1115="Gecko",15,"")</f>
        <v/>
      </c>
      <c r="AC1115" s="16" t="str">
        <f aca="false">IF(O1115="Skink",14,"")</f>
        <v/>
      </c>
      <c r="AD1115" s="16" t="str">
        <f aca="false">IF(O1115="🐄 Cattle",17,"")</f>
        <v/>
      </c>
      <c r="AE1115" s="16" t="str">
        <f aca="false">IF(O1115="🐷 Pig",19,"")</f>
        <v/>
      </c>
      <c r="AF1115" s="16" t="str">
        <f aca="false">IF(O1115="Squirrel",11,"")</f>
        <v/>
      </c>
      <c r="AG1115" s="16" t="str">
        <f aca="false">IF(O1115="🐝 Honey Bee",20,"")</f>
        <v/>
      </c>
      <c r="AH1115" s="16" t="str">
        <f aca="false">IF(O1115="🦆 Duck",12,"")</f>
        <v/>
      </c>
      <c r="AI1115" s="16" t="str">
        <f aca="false">IF(O1115="🐦 Bird",13,"")</f>
        <v/>
      </c>
      <c r="AJ1115" s="41" t="s">
        <v>692</v>
      </c>
      <c r="AK1115" s="40" t="s">
        <v>1117</v>
      </c>
      <c r="AL1115" s="42" t="s">
        <v>318</v>
      </c>
      <c r="AM1115" s="40" t="s">
        <v>51</v>
      </c>
      <c r="AN1115" s="40"/>
    </row>
    <row r="1116" customFormat="false" ht="15.75" hidden="false" customHeight="false" outlineLevel="0" collapsed="false">
      <c r="C1116" s="32"/>
      <c r="D1116" s="33"/>
      <c r="E1116" s="34"/>
      <c r="F1116" s="34"/>
      <c r="G1116" s="0"/>
      <c r="H1116" s="0"/>
      <c r="I1116" s="14" t="str">
        <f aca="false">IF(H1116="IC",-0.3,"")</f>
        <v/>
      </c>
      <c r="J1116" s="14" t="str">
        <f aca="false">IF(H1116="IV",-0.2,"")</f>
        <v/>
      </c>
      <c r="K1116" s="14" t="str">
        <f aca="false">IF(H1116="IP",-0.1,"")</f>
        <v/>
      </c>
      <c r="L1116" s="14" t="str">
        <f aca="false">IF(H1116="IM",0.1,"")</f>
        <v/>
      </c>
      <c r="M1116" s="14" t="str">
        <f aca="false">IF(H1116="SC",0.2,"")</f>
        <v/>
      </c>
      <c r="N1116" s="15" t="str">
        <f aca="false">IF(H1116="???",0.2,"")</f>
        <v/>
      </c>
      <c r="O1116" s="0"/>
      <c r="P1116" s="17" t="str">
        <f aca="false">IF(SUM(Q1116:AI1116)&gt;0,"",IF(SUM(Q1116:AI1116)=0,IF(O1116&gt;0,1,"")))</f>
        <v/>
      </c>
      <c r="Q1116" s="16" t="str">
        <f aca="false">IF(O1116="🐭 Mouse",2,"")</f>
        <v/>
      </c>
      <c r="R1116" s="16" t="str">
        <f aca="false">IF(O1116="🕊 Pigeon",7,"")</f>
        <v/>
      </c>
      <c r="S1116" s="16" t="str">
        <f aca="false">IF(O1116="🐇 Rabbit",6,"")</f>
        <v/>
      </c>
      <c r="T1116" s="16" t="str">
        <f aca="false">IF(O1116="🍼 Mammal",16,"")</f>
        <v/>
      </c>
      <c r="U1116" s="16" t="str">
        <f aca="false">IF(O1116="🐀 Rat",1,"")</f>
        <v/>
      </c>
      <c r="V1116" s="16" t="str">
        <f aca="false">IF(O1116="🐕 Dog",3,"")</f>
        <v/>
      </c>
      <c r="W1116" s="16" t="str">
        <f aca="false">IF(O1116="🐹 Guinea Pig",8,"")</f>
        <v/>
      </c>
      <c r="X1116" s="16" t="str">
        <f aca="false">IF(O1116="🐔 Chicken",9,"")</f>
        <v/>
      </c>
      <c r="Y1116" s="16" t="str">
        <f aca="false">IF(O1116="🐵 Monkey",5,"")</f>
        <v/>
      </c>
      <c r="Z1116" s="16" t="str">
        <f aca="false">IF(O1116="🐸 Frog",10,"")</f>
        <v/>
      </c>
      <c r="AA1116" s="16" t="str">
        <f aca="false">IF(O1116="🐈 Cat",4,"")</f>
        <v/>
      </c>
      <c r="AB1116" s="16" t="str">
        <f aca="false">IF(O1116="Gecko",15,"")</f>
        <v/>
      </c>
      <c r="AC1116" s="16" t="str">
        <f aca="false">IF(O1116="Skink",14,"")</f>
        <v/>
      </c>
      <c r="AD1116" s="16" t="str">
        <f aca="false">IF(O1116="🐄 Cattle",17,"")</f>
        <v/>
      </c>
      <c r="AE1116" s="16" t="str">
        <f aca="false">IF(O1116="🐷 Pig",19,"")</f>
        <v/>
      </c>
      <c r="AF1116" s="16" t="str">
        <f aca="false">IF(O1116="Squirrel",11,"")</f>
        <v/>
      </c>
      <c r="AG1116" s="16" t="str">
        <f aca="false">IF(O1116="🐝 Honey Bee",20,"")</f>
        <v/>
      </c>
      <c r="AH1116" s="16" t="str">
        <f aca="false">IF(O1116="🦆 Duck",12,"")</f>
        <v/>
      </c>
      <c r="AI1116" s="16" t="str">
        <f aca="false">IF(O1116="🐦 Bird",13,"")</f>
        <v/>
      </c>
      <c r="AJ1116" s="0"/>
      <c r="AK1116" s="0"/>
      <c r="AL1116" s="0"/>
      <c r="AM1116" s="0"/>
      <c r="AN1116" s="0"/>
    </row>
    <row r="1117" customFormat="false" ht="60" hidden="false" customHeight="true" outlineLevel="0" collapsed="false">
      <c r="A1117" s="38" t="s">
        <v>1118</v>
      </c>
      <c r="B1117" s="38" t="n">
        <v>113</v>
      </c>
      <c r="C1117" s="32" t="n">
        <f aca="false">B1117+IF(H1117="IV",-0.2,IF(H1117="IP",-0.1,IF(H1117="IM",0.1,IF(H1117="SC",0.2,IF(H1117="IC (cerebral)",-0.3,0)))))</f>
        <v>112.8</v>
      </c>
      <c r="D1117" s="33" t="n">
        <f aca="false">VALUE(MID(AJ1117,1,FIND(" ",AJ1117)))</f>
        <v>1</v>
      </c>
      <c r="E1117" s="34" t="n">
        <f aca="false">IF(G1117="LD50 (median)",1,IF(G1117="LDLo (lowest)",0,IF(G1117="LD",-1,"")))</f>
        <v>1</v>
      </c>
      <c r="F1117" s="34" t="n">
        <f aca="false">IF(O1117="🐀 Rat",1,IF(O1117="🐭 Mouse",2,IF(O1117="🐕 Dog",3,IF(O1117="🐵 Monkey",5,IF(O1117="🐈 Cat",4,IF(O1117="🐇 Rabbit",6,IF(O1117="🕊 Pigeon",7,IF(O1117="🐹 Guinea Pig",8,IF(O1117="🐔 Chicken",9,IF(O1117="🐸 Frog",10,IF(O1117="🍼 Mammal",10,0)))))))))))</f>
        <v>7</v>
      </c>
      <c r="G1117" s="39" t="s">
        <v>47</v>
      </c>
      <c r="H1117" s="39" t="s">
        <v>15</v>
      </c>
      <c r="I1117" s="14" t="str">
        <f aca="false">IF(H1117="IC",-0.3,"")</f>
        <v/>
      </c>
      <c r="J1117" s="14" t="n">
        <f aca="false">IF(H1117="IV",-0.2,"")</f>
        <v>-0.2</v>
      </c>
      <c r="K1117" s="14" t="str">
        <f aca="false">IF(H1117="IP",-0.1,"")</f>
        <v/>
      </c>
      <c r="L1117" s="14" t="str">
        <f aca="false">IF(H1117="IM",0.1,"")</f>
        <v/>
      </c>
      <c r="M1117" s="14" t="str">
        <f aca="false">IF(H1117="SC",0.2,"")</f>
        <v/>
      </c>
      <c r="N1117" s="15" t="str">
        <f aca="false">IF(H1117="???",0.2,"")</f>
        <v/>
      </c>
      <c r="O1117" s="40" t="s">
        <v>23</v>
      </c>
      <c r="P1117" s="17" t="str">
        <f aca="false">IF(SUM(Q1117:AI1117)&gt;0,"",IF(SUM(Q1117:AI1117)=0,IF(O1117&gt;0,1,"")))</f>
        <v/>
      </c>
      <c r="Q1117" s="16" t="str">
        <f aca="false">IF(O1117="🐭 Mouse",2,"")</f>
        <v/>
      </c>
      <c r="R1117" s="16" t="n">
        <f aca="false">IF(O1117="🕊 Pigeon",7,"")</f>
        <v>7</v>
      </c>
      <c r="S1117" s="16" t="str">
        <f aca="false">IF(O1117="🐇 Rabbit",6,"")</f>
        <v/>
      </c>
      <c r="T1117" s="16" t="str">
        <f aca="false">IF(O1117="🍼 Mammal",16,"")</f>
        <v/>
      </c>
      <c r="U1117" s="16" t="str">
        <f aca="false">IF(O1117="🐀 Rat",1,"")</f>
        <v/>
      </c>
      <c r="V1117" s="16" t="str">
        <f aca="false">IF(O1117="🐕 Dog",3,"")</f>
        <v/>
      </c>
      <c r="W1117" s="16" t="str">
        <f aca="false">IF(O1117="🐹 Guinea Pig",8,"")</f>
        <v/>
      </c>
      <c r="X1117" s="16" t="str">
        <f aca="false">IF(O1117="🐔 Chicken",9,"")</f>
        <v/>
      </c>
      <c r="Y1117" s="16" t="str">
        <f aca="false">IF(O1117="🐵 Monkey",5,"")</f>
        <v/>
      </c>
      <c r="Z1117" s="16" t="str">
        <f aca="false">IF(O1117="🐸 Frog",10,"")</f>
        <v/>
      </c>
      <c r="AA1117" s="16" t="str">
        <f aca="false">IF(O1117="🐈 Cat",4,"")</f>
        <v/>
      </c>
      <c r="AB1117" s="16" t="str">
        <f aca="false">IF(O1117="Gecko",15,"")</f>
        <v/>
      </c>
      <c r="AC1117" s="16" t="str">
        <f aca="false">IF(O1117="Skink",14,"")</f>
        <v/>
      </c>
      <c r="AD1117" s="16" t="str">
        <f aca="false">IF(O1117="🐄 Cattle",17,"")</f>
        <v/>
      </c>
      <c r="AE1117" s="16" t="str">
        <f aca="false">IF(O1117="🐷 Pig",19,"")</f>
        <v/>
      </c>
      <c r="AF1117" s="16" t="str">
        <f aca="false">IF(O1117="Squirrel",11,"")</f>
        <v/>
      </c>
      <c r="AG1117" s="16" t="str">
        <f aca="false">IF(O1117="🐝 Honey Bee",20,"")</f>
        <v/>
      </c>
      <c r="AH1117" s="16" t="str">
        <f aca="false">IF(O1117="🦆 Duck",12,"")</f>
        <v/>
      </c>
      <c r="AI1117" s="16" t="str">
        <f aca="false">IF(O1117="🐦 Bird",13,"")</f>
        <v/>
      </c>
      <c r="AJ1117" s="41" t="s">
        <v>129</v>
      </c>
      <c r="AK1117" s="40" t="s">
        <v>160</v>
      </c>
      <c r="AL1117" s="42" t="s">
        <v>50</v>
      </c>
      <c r="AM1117" s="40" t="s">
        <v>51</v>
      </c>
      <c r="AN1117" s="40"/>
    </row>
    <row r="1118" customFormat="false" ht="60" hidden="false" customHeight="true" outlineLevel="0" collapsed="false">
      <c r="A1118" s="38" t="s">
        <v>1119</v>
      </c>
      <c r="B1118" s="38" t="n">
        <v>113</v>
      </c>
      <c r="C1118" s="32" t="n">
        <f aca="false">B1118+IF(H1118="IV",-0.2,IF(H1118="IP",-0.1,IF(H1118="IM",0.1,IF(H1118="SC",0.2,IF(H1118="IC (cerebral)",-0.3,0)))))</f>
        <v>112.8</v>
      </c>
      <c r="D1118" s="33" t="n">
        <f aca="false">VALUE(MID(AJ1118,1,FIND(" ",AJ1118)))</f>
        <v>1.143</v>
      </c>
      <c r="E1118" s="34" t="n">
        <f aca="false">IF(G1118="LD50 (median)",1,IF(G1118="LDLo (lowest)",0,IF(G1118="LD",-1,"")))</f>
        <v>1</v>
      </c>
      <c r="F1118" s="34" t="n">
        <f aca="false">IF(O1118="🐀 Rat",1,IF(O1118="🐭 Mouse",2,IF(O1118="🐕 Dog",3,IF(O1118="🐵 Monkey",5,IF(O1118="🐈 Cat",4,IF(O1118="🐇 Rabbit",6,IF(O1118="🕊 Pigeon",7,IF(O1118="🐹 Guinea Pig",8,IF(O1118="🐔 Chicken",9,IF(O1118="🐸 Frog",10,IF(O1118="🍼 Mammal",10,0)))))))))))</f>
        <v>7</v>
      </c>
      <c r="G1118" s="39" t="s">
        <v>47</v>
      </c>
      <c r="H1118" s="39" t="s">
        <v>15</v>
      </c>
      <c r="I1118" s="14" t="str">
        <f aca="false">IF(H1118="IC",-0.3,"")</f>
        <v/>
      </c>
      <c r="J1118" s="14" t="n">
        <f aca="false">IF(H1118="IV",-0.2,"")</f>
        <v>-0.2</v>
      </c>
      <c r="K1118" s="14" t="str">
        <f aca="false">IF(H1118="IP",-0.1,"")</f>
        <v/>
      </c>
      <c r="L1118" s="14" t="str">
        <f aca="false">IF(H1118="IM",0.1,"")</f>
        <v/>
      </c>
      <c r="M1118" s="14" t="str">
        <f aca="false">IF(H1118="SC",0.2,"")</f>
        <v/>
      </c>
      <c r="N1118" s="15" t="str">
        <f aca="false">IF(H1118="???",0.2,"")</f>
        <v/>
      </c>
      <c r="O1118" s="40" t="s">
        <v>23</v>
      </c>
      <c r="P1118" s="17" t="str">
        <f aca="false">IF(SUM(Q1118:AI1118)&gt;0,"",IF(SUM(Q1118:AI1118)=0,IF(O1118&gt;0,1,"")))</f>
        <v/>
      </c>
      <c r="Q1118" s="16" t="str">
        <f aca="false">IF(O1118="🐭 Mouse",2,"")</f>
        <v/>
      </c>
      <c r="R1118" s="16" t="n">
        <f aca="false">IF(O1118="🕊 Pigeon",7,"")</f>
        <v>7</v>
      </c>
      <c r="S1118" s="16" t="str">
        <f aca="false">IF(O1118="🐇 Rabbit",6,"")</f>
        <v/>
      </c>
      <c r="T1118" s="16" t="str">
        <f aca="false">IF(O1118="🍼 Mammal",16,"")</f>
        <v/>
      </c>
      <c r="U1118" s="16" t="str">
        <f aca="false">IF(O1118="🐀 Rat",1,"")</f>
        <v/>
      </c>
      <c r="V1118" s="16" t="str">
        <f aca="false">IF(O1118="🐕 Dog",3,"")</f>
        <v/>
      </c>
      <c r="W1118" s="16" t="str">
        <f aca="false">IF(O1118="🐹 Guinea Pig",8,"")</f>
        <v/>
      </c>
      <c r="X1118" s="16" t="str">
        <f aca="false">IF(O1118="🐔 Chicken",9,"")</f>
        <v/>
      </c>
      <c r="Y1118" s="16" t="str">
        <f aca="false">IF(O1118="🐵 Monkey",5,"")</f>
        <v/>
      </c>
      <c r="Z1118" s="16" t="str">
        <f aca="false">IF(O1118="🐸 Frog",10,"")</f>
        <v/>
      </c>
      <c r="AA1118" s="16" t="str">
        <f aca="false">IF(O1118="🐈 Cat",4,"")</f>
        <v/>
      </c>
      <c r="AB1118" s="16" t="str">
        <f aca="false">IF(O1118="Gecko",15,"")</f>
        <v/>
      </c>
      <c r="AC1118" s="16" t="str">
        <f aca="false">IF(O1118="Skink",14,"")</f>
        <v/>
      </c>
      <c r="AD1118" s="16" t="str">
        <f aca="false">IF(O1118="🐄 Cattle",17,"")</f>
        <v/>
      </c>
      <c r="AE1118" s="16" t="str">
        <f aca="false">IF(O1118="🐷 Pig",19,"")</f>
        <v/>
      </c>
      <c r="AF1118" s="16" t="str">
        <f aca="false">IF(O1118="Squirrel",11,"")</f>
        <v/>
      </c>
      <c r="AG1118" s="16" t="str">
        <f aca="false">IF(O1118="🐝 Honey Bee",20,"")</f>
        <v/>
      </c>
      <c r="AH1118" s="16" t="str">
        <f aca="false">IF(O1118="🦆 Duck",12,"")</f>
        <v/>
      </c>
      <c r="AI1118" s="16" t="str">
        <f aca="false">IF(O1118="🐦 Bird",13,"")</f>
        <v/>
      </c>
      <c r="AJ1118" s="41" t="s">
        <v>1023</v>
      </c>
      <c r="AK1118" s="40" t="s">
        <v>164</v>
      </c>
      <c r="AL1118" s="42" t="s">
        <v>50</v>
      </c>
      <c r="AM1118" s="40" t="s">
        <v>51</v>
      </c>
      <c r="AN1118" s="40"/>
    </row>
    <row r="1119" customFormat="false" ht="60" hidden="false" customHeight="true" outlineLevel="0" collapsed="false">
      <c r="A1119" s="38" t="s">
        <v>1119</v>
      </c>
      <c r="B1119" s="38" t="n">
        <v>113</v>
      </c>
      <c r="C1119" s="32" t="n">
        <f aca="false">B1119+IF(H1119="IV",-0.2,IF(H1119="IP",-0.1,IF(H1119="IM",0.1,IF(H1119="SC",0.2,IF(H1119="IC (cerebral)",-0.3,0)))))</f>
        <v>112.8</v>
      </c>
      <c r="D1119" s="33" t="n">
        <f aca="false">VALUE(MID(AJ1119,1,FIND(" ",AJ1119)))</f>
        <v>2.8</v>
      </c>
      <c r="E1119" s="34" t="n">
        <f aca="false">IF(G1119="LD50 (median)",1,IF(G1119="LDLo (lowest)",0,IF(G1119="LD",-1,"")))</f>
        <v>1</v>
      </c>
      <c r="F1119" s="34" t="n">
        <f aca="false">IF(O1119="🐀 Rat",1,IF(O1119="🐭 Mouse",2,IF(O1119="🐕 Dog",3,IF(O1119="🐵 Monkey",5,IF(O1119="🐈 Cat",4,IF(O1119="🐇 Rabbit",6,IF(O1119="🕊 Pigeon",7,IF(O1119="🐹 Guinea Pig",8,IF(O1119="🐔 Chicken",9,IF(O1119="🐸 Frog",10,IF(O1119="🍼 Mammal",10,0)))))))))))</f>
        <v>2</v>
      </c>
      <c r="G1119" s="39" t="s">
        <v>47</v>
      </c>
      <c r="H1119" s="39" t="s">
        <v>15</v>
      </c>
      <c r="I1119" s="14" t="str">
        <f aca="false">IF(H1119="IC",-0.3,"")</f>
        <v/>
      </c>
      <c r="J1119" s="14" t="n">
        <f aca="false">IF(H1119="IV",-0.2,"")</f>
        <v>-0.2</v>
      </c>
      <c r="K1119" s="14" t="str">
        <f aca="false">IF(H1119="IP",-0.1,"")</f>
        <v/>
      </c>
      <c r="L1119" s="14" t="str">
        <f aca="false">IF(H1119="IM",0.1,"")</f>
        <v/>
      </c>
      <c r="M1119" s="14" t="str">
        <f aca="false">IF(H1119="SC",0.2,"")</f>
        <v/>
      </c>
      <c r="N1119" s="15" t="str">
        <f aca="false">IF(H1119="???",0.2,"")</f>
        <v/>
      </c>
      <c r="O1119" s="40" t="s">
        <v>22</v>
      </c>
      <c r="P1119" s="17" t="str">
        <f aca="false">IF(SUM(Q1119:AI1119)&gt;0,"",IF(SUM(Q1119:AI1119)=0,IF(O1119&gt;0,1,"")))</f>
        <v/>
      </c>
      <c r="Q1119" s="16" t="n">
        <f aca="false">IF(O1119="🐭 Mouse",2,"")</f>
        <v>2</v>
      </c>
      <c r="R1119" s="16" t="str">
        <f aca="false">IF(O1119="🕊 Pigeon",7,"")</f>
        <v/>
      </c>
      <c r="S1119" s="16" t="str">
        <f aca="false">IF(O1119="🐇 Rabbit",6,"")</f>
        <v/>
      </c>
      <c r="T1119" s="16" t="str">
        <f aca="false">IF(O1119="🍼 Mammal",16,"")</f>
        <v/>
      </c>
      <c r="U1119" s="16" t="str">
        <f aca="false">IF(O1119="🐀 Rat",1,"")</f>
        <v/>
      </c>
      <c r="V1119" s="16" t="str">
        <f aca="false">IF(O1119="🐕 Dog",3,"")</f>
        <v/>
      </c>
      <c r="W1119" s="16" t="str">
        <f aca="false">IF(O1119="🐹 Guinea Pig",8,"")</f>
        <v/>
      </c>
      <c r="X1119" s="16" t="str">
        <f aca="false">IF(O1119="🐔 Chicken",9,"")</f>
        <v/>
      </c>
      <c r="Y1119" s="16" t="str">
        <f aca="false">IF(O1119="🐵 Monkey",5,"")</f>
        <v/>
      </c>
      <c r="Z1119" s="16" t="str">
        <f aca="false">IF(O1119="🐸 Frog",10,"")</f>
        <v/>
      </c>
      <c r="AA1119" s="16" t="str">
        <f aca="false">IF(O1119="🐈 Cat",4,"")</f>
        <v/>
      </c>
      <c r="AB1119" s="16" t="str">
        <f aca="false">IF(O1119="Gecko",15,"")</f>
        <v/>
      </c>
      <c r="AC1119" s="16" t="str">
        <f aca="false">IF(O1119="Skink",14,"")</f>
        <v/>
      </c>
      <c r="AD1119" s="16" t="str">
        <f aca="false">IF(O1119="🐄 Cattle",17,"")</f>
        <v/>
      </c>
      <c r="AE1119" s="16" t="str">
        <f aca="false">IF(O1119="🐷 Pig",19,"")</f>
        <v/>
      </c>
      <c r="AF1119" s="16" t="str">
        <f aca="false">IF(O1119="Squirrel",11,"")</f>
        <v/>
      </c>
      <c r="AG1119" s="16" t="str">
        <f aca="false">IF(O1119="🐝 Honey Bee",20,"")</f>
        <v/>
      </c>
      <c r="AH1119" s="16" t="str">
        <f aca="false">IF(O1119="🦆 Duck",12,"")</f>
        <v/>
      </c>
      <c r="AI1119" s="16" t="str">
        <f aca="false">IF(O1119="🐦 Bird",13,"")</f>
        <v/>
      </c>
      <c r="AJ1119" s="41" t="s">
        <v>692</v>
      </c>
      <c r="AK1119" s="40" t="s">
        <v>168</v>
      </c>
      <c r="AL1119" s="42" t="s">
        <v>50</v>
      </c>
      <c r="AM1119" s="40" t="s">
        <v>51</v>
      </c>
      <c r="AN1119" s="40"/>
    </row>
    <row r="1120" customFormat="false" ht="30" hidden="false" customHeight="true" outlineLevel="0" collapsed="false">
      <c r="A1120" s="38" t="s">
        <v>1118</v>
      </c>
      <c r="B1120" s="38" t="n">
        <v>113</v>
      </c>
      <c r="C1120" s="32" t="n">
        <f aca="false">B1120+IF(H1120="IV",-0.2,IF(H1120="IP",-0.1,IF(H1120="IM",0.1,IF(H1120="SC",0.2,IF(H1120="IC (cerebral)",-0.3,0)))))</f>
        <v>112.8</v>
      </c>
      <c r="D1120" s="33" t="n">
        <f aca="false">VALUE(MID(AJ1120,1,FIND(" ",AJ1120)))</f>
        <v>2.91</v>
      </c>
      <c r="E1120" s="34" t="n">
        <f aca="false">IF(G1120="LD50 (median)",1,IF(G1120="LDLo (lowest)",0,IF(G1120="LD",-1,"")))</f>
        <v>1</v>
      </c>
      <c r="F1120" s="34" t="n">
        <f aca="false">IF(O1120="🐀 Rat",1,IF(O1120="🐭 Mouse",2,IF(O1120="🐕 Dog",3,IF(O1120="🐵 Monkey",5,IF(O1120="🐈 Cat",4,IF(O1120="🐇 Rabbit",6,IF(O1120="🕊 Pigeon",7,IF(O1120="🐹 Guinea Pig",8,IF(O1120="🐔 Chicken",9,IF(O1120="🐸 Frog",10,IF(O1120="🍼 Mammal",10,0)))))))))))</f>
        <v>2</v>
      </c>
      <c r="G1120" s="39" t="s">
        <v>47</v>
      </c>
      <c r="H1120" s="39" t="s">
        <v>15</v>
      </c>
      <c r="I1120" s="14" t="str">
        <f aca="false">IF(H1120="IC",-0.3,"")</f>
        <v/>
      </c>
      <c r="J1120" s="14" t="n">
        <f aca="false">IF(H1120="IV",-0.2,"")</f>
        <v>-0.2</v>
      </c>
      <c r="K1120" s="14" t="str">
        <f aca="false">IF(H1120="IP",-0.1,"")</f>
        <v/>
      </c>
      <c r="L1120" s="14" t="str">
        <f aca="false">IF(H1120="IM",0.1,"")</f>
        <v/>
      </c>
      <c r="M1120" s="14" t="str">
        <f aca="false">IF(H1120="SC",0.2,"")</f>
        <v/>
      </c>
      <c r="N1120" s="15" t="str">
        <f aca="false">IF(H1120="???",0.2,"")</f>
        <v/>
      </c>
      <c r="O1120" s="40" t="s">
        <v>22</v>
      </c>
      <c r="P1120" s="17" t="str">
        <f aca="false">IF(SUM(Q1120:AI1120)&gt;0,"",IF(SUM(Q1120:AI1120)=0,IF(O1120&gt;0,1,"")))</f>
        <v/>
      </c>
      <c r="Q1120" s="16" t="n">
        <f aca="false">IF(O1120="🐭 Mouse",2,"")</f>
        <v>2</v>
      </c>
      <c r="R1120" s="16" t="str">
        <f aca="false">IF(O1120="🕊 Pigeon",7,"")</f>
        <v/>
      </c>
      <c r="S1120" s="16" t="str">
        <f aca="false">IF(O1120="🐇 Rabbit",6,"")</f>
        <v/>
      </c>
      <c r="T1120" s="16" t="str">
        <f aca="false">IF(O1120="🍼 Mammal",16,"")</f>
        <v/>
      </c>
      <c r="U1120" s="16" t="str">
        <f aca="false">IF(O1120="🐀 Rat",1,"")</f>
        <v/>
      </c>
      <c r="V1120" s="16" t="str">
        <f aca="false">IF(O1120="🐕 Dog",3,"")</f>
        <v/>
      </c>
      <c r="W1120" s="16" t="str">
        <f aca="false">IF(O1120="🐹 Guinea Pig",8,"")</f>
        <v/>
      </c>
      <c r="X1120" s="16" t="str">
        <f aca="false">IF(O1120="🐔 Chicken",9,"")</f>
        <v/>
      </c>
      <c r="Y1120" s="16" t="str">
        <f aca="false">IF(O1120="🐵 Monkey",5,"")</f>
        <v/>
      </c>
      <c r="Z1120" s="16" t="str">
        <f aca="false">IF(O1120="🐸 Frog",10,"")</f>
        <v/>
      </c>
      <c r="AA1120" s="16" t="str">
        <f aca="false">IF(O1120="🐈 Cat",4,"")</f>
        <v/>
      </c>
      <c r="AB1120" s="16" t="str">
        <f aca="false">IF(O1120="Gecko",15,"")</f>
        <v/>
      </c>
      <c r="AC1120" s="16" t="str">
        <f aca="false">IF(O1120="Skink",14,"")</f>
        <v/>
      </c>
      <c r="AD1120" s="16" t="str">
        <f aca="false">IF(O1120="🐄 Cattle",17,"")</f>
        <v/>
      </c>
      <c r="AE1120" s="16" t="str">
        <f aca="false">IF(O1120="🐷 Pig",19,"")</f>
        <v/>
      </c>
      <c r="AF1120" s="16" t="str">
        <f aca="false">IF(O1120="Squirrel",11,"")</f>
        <v/>
      </c>
      <c r="AG1120" s="16" t="str">
        <f aca="false">IF(O1120="🐝 Honey Bee",20,"")</f>
        <v/>
      </c>
      <c r="AH1120" s="16" t="str">
        <f aca="false">IF(O1120="🦆 Duck",12,"")</f>
        <v/>
      </c>
      <c r="AI1120" s="16" t="str">
        <f aca="false">IF(O1120="🐦 Bird",13,"")</f>
        <v/>
      </c>
      <c r="AJ1120" s="41" t="s">
        <v>994</v>
      </c>
      <c r="AK1120" s="40" t="s">
        <v>174</v>
      </c>
      <c r="AL1120" s="42" t="s">
        <v>50</v>
      </c>
      <c r="AM1120" s="40" t="s">
        <v>51</v>
      </c>
      <c r="AN1120" s="40"/>
    </row>
    <row r="1121" customFormat="false" ht="30" hidden="false" customHeight="true" outlineLevel="0" collapsed="false">
      <c r="A1121" s="38" t="s">
        <v>1119</v>
      </c>
      <c r="B1121" s="38" t="n">
        <v>113</v>
      </c>
      <c r="C1121" s="32" t="n">
        <f aca="false">B1121+IF(H1121="IV",-0.2,IF(H1121="IP",-0.1,IF(H1121="IM",0.1,IF(H1121="SC",0.2,IF(H1121="IC (cerebral)",-0.3,0)))))</f>
        <v>112.9</v>
      </c>
      <c r="D1121" s="33" t="n">
        <f aca="false">VALUE(MID(AJ1121,1,FIND(" ",AJ1121)))</f>
        <v>5</v>
      </c>
      <c r="E1121" s="34" t="n">
        <f aca="false">IF(G1121="LD50 (median)",1,IF(G1121="LDLo (lowest)",0,IF(G1121="LD",-1,"")))</f>
        <v>1</v>
      </c>
      <c r="F1121" s="34" t="n">
        <f aca="false">IF(O1121="🐀 Rat",1,IF(O1121="🐭 Mouse",2,IF(O1121="🐕 Dog",3,IF(O1121="🐵 Monkey",5,IF(O1121="🐈 Cat",4,IF(O1121="🐇 Rabbit",6,IF(O1121="🕊 Pigeon",7,IF(O1121="🐹 Guinea Pig",8,IF(O1121="🐔 Chicken",9,IF(O1121="🐸 Frog",10,IF(O1121="🍼 Mammal",10,0)))))))))))</f>
        <v>2</v>
      </c>
      <c r="G1121" s="39" t="s">
        <v>47</v>
      </c>
      <c r="H1121" s="39" t="s">
        <v>16</v>
      </c>
      <c r="I1121" s="14" t="str">
        <f aca="false">IF(H1121="IC",-0.3,"")</f>
        <v/>
      </c>
      <c r="J1121" s="14" t="str">
        <f aca="false">IF(H1121="IV",-0.2,"")</f>
        <v/>
      </c>
      <c r="K1121" s="14" t="n">
        <f aca="false">IF(H1121="IP",-0.1,"")</f>
        <v>-0.1</v>
      </c>
      <c r="L1121" s="14" t="str">
        <f aca="false">IF(H1121="IM",0.1,"")</f>
        <v/>
      </c>
      <c r="M1121" s="14" t="str">
        <f aca="false">IF(H1121="SC",0.2,"")</f>
        <v/>
      </c>
      <c r="N1121" s="15" t="str">
        <f aca="false">IF(H1121="???",0.2,"")</f>
        <v/>
      </c>
      <c r="O1121" s="40" t="s">
        <v>22</v>
      </c>
      <c r="P1121" s="17" t="str">
        <f aca="false">IF(SUM(Q1121:AI1121)&gt;0,"",IF(SUM(Q1121:AI1121)=0,IF(O1121&gt;0,1,"")))</f>
        <v/>
      </c>
      <c r="Q1121" s="16" t="n">
        <f aca="false">IF(O1121="🐭 Mouse",2,"")</f>
        <v>2</v>
      </c>
      <c r="R1121" s="16" t="str">
        <f aca="false">IF(O1121="🕊 Pigeon",7,"")</f>
        <v/>
      </c>
      <c r="S1121" s="16" t="str">
        <f aca="false">IF(O1121="🐇 Rabbit",6,"")</f>
        <v/>
      </c>
      <c r="T1121" s="16" t="str">
        <f aca="false">IF(O1121="🍼 Mammal",16,"")</f>
        <v/>
      </c>
      <c r="U1121" s="16" t="str">
        <f aca="false">IF(O1121="🐀 Rat",1,"")</f>
        <v/>
      </c>
      <c r="V1121" s="16" t="str">
        <f aca="false">IF(O1121="🐕 Dog",3,"")</f>
        <v/>
      </c>
      <c r="W1121" s="16" t="str">
        <f aca="false">IF(O1121="🐹 Guinea Pig",8,"")</f>
        <v/>
      </c>
      <c r="X1121" s="16" t="str">
        <f aca="false">IF(O1121="🐔 Chicken",9,"")</f>
        <v/>
      </c>
      <c r="Y1121" s="16" t="str">
        <f aca="false">IF(O1121="🐵 Monkey",5,"")</f>
        <v/>
      </c>
      <c r="Z1121" s="16" t="str">
        <f aca="false">IF(O1121="🐸 Frog",10,"")</f>
        <v/>
      </c>
      <c r="AA1121" s="16" t="str">
        <f aca="false">IF(O1121="🐈 Cat",4,"")</f>
        <v/>
      </c>
      <c r="AB1121" s="16" t="str">
        <f aca="false">IF(O1121="Gecko",15,"")</f>
        <v/>
      </c>
      <c r="AC1121" s="16" t="str">
        <f aca="false">IF(O1121="Skink",14,"")</f>
        <v/>
      </c>
      <c r="AD1121" s="16" t="str">
        <f aca="false">IF(O1121="🐄 Cattle",17,"")</f>
        <v/>
      </c>
      <c r="AE1121" s="16" t="str">
        <f aca="false">IF(O1121="🐷 Pig",19,"")</f>
        <v/>
      </c>
      <c r="AF1121" s="16" t="str">
        <f aca="false">IF(O1121="Squirrel",11,"")</f>
        <v/>
      </c>
      <c r="AG1121" s="16" t="str">
        <f aca="false">IF(O1121="🐝 Honey Bee",20,"")</f>
        <v/>
      </c>
      <c r="AH1121" s="16" t="str">
        <f aca="false">IF(O1121="🦆 Duck",12,"")</f>
        <v/>
      </c>
      <c r="AI1121" s="16" t="str">
        <f aca="false">IF(O1121="🐦 Bird",13,"")</f>
        <v/>
      </c>
      <c r="AJ1121" s="41" t="s">
        <v>726</v>
      </c>
      <c r="AK1121" s="40" t="s">
        <v>142</v>
      </c>
      <c r="AL1121" s="42" t="s">
        <v>50</v>
      </c>
      <c r="AM1121" s="40" t="s">
        <v>51</v>
      </c>
      <c r="AN1121" s="40"/>
    </row>
    <row r="1122" customFormat="false" ht="30" hidden="false" customHeight="true" outlineLevel="0" collapsed="false">
      <c r="A1122" s="38" t="s">
        <v>1119</v>
      </c>
      <c r="B1122" s="38" t="n">
        <v>113</v>
      </c>
      <c r="C1122" s="32" t="n">
        <f aca="false">B1122+IF(H1122="IV",-0.2,IF(H1122="IP",-0.1,IF(H1122="IM",0.1,IF(H1122="SC",0.2,IF(H1122="IC (cerebral)",-0.3,0)))))</f>
        <v>112.9</v>
      </c>
      <c r="D1122" s="33" t="n">
        <f aca="false">VALUE(MID(AJ1122,1,FIND(" ",AJ1122)))</f>
        <v>6.844</v>
      </c>
      <c r="E1122" s="34" t="n">
        <f aca="false">IF(G1122="LD50 (median)",1,IF(G1122="LDLo (lowest)",0,IF(G1122="LD",-1,"")))</f>
        <v>1</v>
      </c>
      <c r="F1122" s="34" t="n">
        <f aca="false">IF(O1122="🐀 Rat",1,IF(O1122="🐭 Mouse",2,IF(O1122="🐕 Dog",3,IF(O1122="🐵 Monkey",5,IF(O1122="🐈 Cat",4,IF(O1122="🐇 Rabbit",6,IF(O1122="🕊 Pigeon",7,IF(O1122="🐹 Guinea Pig",8,IF(O1122="🐔 Chicken",9,IF(O1122="🐸 Frog",10,IF(O1122="🍼 Mammal",10,0)))))))))))</f>
        <v>2</v>
      </c>
      <c r="G1122" s="39" t="s">
        <v>47</v>
      </c>
      <c r="H1122" s="39" t="s">
        <v>16</v>
      </c>
      <c r="I1122" s="14" t="str">
        <f aca="false">IF(H1122="IC",-0.3,"")</f>
        <v/>
      </c>
      <c r="J1122" s="14" t="str">
        <f aca="false">IF(H1122="IV",-0.2,"")</f>
        <v/>
      </c>
      <c r="K1122" s="14" t="n">
        <f aca="false">IF(H1122="IP",-0.1,"")</f>
        <v>-0.1</v>
      </c>
      <c r="L1122" s="14" t="str">
        <f aca="false">IF(H1122="IM",0.1,"")</f>
        <v/>
      </c>
      <c r="M1122" s="14" t="str">
        <f aca="false">IF(H1122="SC",0.2,"")</f>
        <v/>
      </c>
      <c r="N1122" s="15" t="str">
        <f aca="false">IF(H1122="???",0.2,"")</f>
        <v/>
      </c>
      <c r="O1122" s="40" t="s">
        <v>22</v>
      </c>
      <c r="P1122" s="17" t="str">
        <f aca="false">IF(SUM(Q1122:AI1122)&gt;0,"",IF(SUM(Q1122:AI1122)=0,IF(O1122&gt;0,1,"")))</f>
        <v/>
      </c>
      <c r="Q1122" s="16" t="n">
        <f aca="false">IF(O1122="🐭 Mouse",2,"")</f>
        <v>2</v>
      </c>
      <c r="R1122" s="16" t="str">
        <f aca="false">IF(O1122="🕊 Pigeon",7,"")</f>
        <v/>
      </c>
      <c r="S1122" s="16" t="str">
        <f aca="false">IF(O1122="🐇 Rabbit",6,"")</f>
        <v/>
      </c>
      <c r="T1122" s="16" t="str">
        <f aca="false">IF(O1122="🍼 Mammal",16,"")</f>
        <v/>
      </c>
      <c r="U1122" s="16" t="str">
        <f aca="false">IF(O1122="🐀 Rat",1,"")</f>
        <v/>
      </c>
      <c r="V1122" s="16" t="str">
        <f aca="false">IF(O1122="🐕 Dog",3,"")</f>
        <v/>
      </c>
      <c r="W1122" s="16" t="str">
        <f aca="false">IF(O1122="🐹 Guinea Pig",8,"")</f>
        <v/>
      </c>
      <c r="X1122" s="16" t="str">
        <f aca="false">IF(O1122="🐔 Chicken",9,"")</f>
        <v/>
      </c>
      <c r="Y1122" s="16" t="str">
        <f aca="false">IF(O1122="🐵 Monkey",5,"")</f>
        <v/>
      </c>
      <c r="Z1122" s="16" t="str">
        <f aca="false">IF(O1122="🐸 Frog",10,"")</f>
        <v/>
      </c>
      <c r="AA1122" s="16" t="str">
        <f aca="false">IF(O1122="🐈 Cat",4,"")</f>
        <v/>
      </c>
      <c r="AB1122" s="16" t="str">
        <f aca="false">IF(O1122="Gecko",15,"")</f>
        <v/>
      </c>
      <c r="AC1122" s="16" t="str">
        <f aca="false">IF(O1122="Skink",14,"")</f>
        <v/>
      </c>
      <c r="AD1122" s="16" t="str">
        <f aca="false">IF(O1122="🐄 Cattle",17,"")</f>
        <v/>
      </c>
      <c r="AE1122" s="16" t="str">
        <f aca="false">IF(O1122="🐷 Pig",19,"")</f>
        <v/>
      </c>
      <c r="AF1122" s="16" t="str">
        <f aca="false">IF(O1122="Squirrel",11,"")</f>
        <v/>
      </c>
      <c r="AG1122" s="16" t="str">
        <f aca="false">IF(O1122="🐝 Honey Bee",20,"")</f>
        <v/>
      </c>
      <c r="AH1122" s="16" t="str">
        <f aca="false">IF(O1122="🦆 Duck",12,"")</f>
        <v/>
      </c>
      <c r="AI1122" s="16" t="str">
        <f aca="false">IF(O1122="🐦 Bird",13,"")</f>
        <v/>
      </c>
      <c r="AJ1122" s="41" t="s">
        <v>1120</v>
      </c>
      <c r="AK1122" s="40" t="s">
        <v>168</v>
      </c>
      <c r="AL1122" s="42" t="s">
        <v>50</v>
      </c>
      <c r="AM1122" s="40" t="s">
        <v>51</v>
      </c>
      <c r="AN1122" s="40"/>
    </row>
    <row r="1123" customFormat="false" ht="30" hidden="false" customHeight="true" outlineLevel="0" collapsed="false">
      <c r="A1123" s="38" t="s">
        <v>1118</v>
      </c>
      <c r="B1123" s="38" t="n">
        <v>113</v>
      </c>
      <c r="C1123" s="32" t="n">
        <f aca="false">B1123+IF(H1123="IV",-0.2,IF(H1123="IP",-0.1,IF(H1123="IM",0.1,IF(H1123="SC",0.2,IF(H1123="IC (cerebral)",-0.3,0)))))</f>
        <v>112.9</v>
      </c>
      <c r="D1123" s="33" t="n">
        <f aca="false">VALUE(MID(AJ1123,1,FIND(" ",AJ1123)))</f>
        <v>6.89</v>
      </c>
      <c r="E1123" s="34" t="n">
        <f aca="false">IF(G1123="LD50 (median)",1,IF(G1123="LDLo (lowest)",0,IF(G1123="LD",-1,"")))</f>
        <v>1</v>
      </c>
      <c r="F1123" s="34" t="n">
        <f aca="false">IF(O1123="🐀 Rat",1,IF(O1123="🐭 Mouse",2,IF(O1123="🐕 Dog",3,IF(O1123="🐵 Monkey",5,IF(O1123="🐈 Cat",4,IF(O1123="🐇 Rabbit",6,IF(O1123="🕊 Pigeon",7,IF(O1123="🐹 Guinea Pig",8,IF(O1123="🐔 Chicken",9,IF(O1123="🐸 Frog",10,IF(O1123="🍼 Mammal",10,0)))))))))))</f>
        <v>2</v>
      </c>
      <c r="G1123" s="39" t="s">
        <v>47</v>
      </c>
      <c r="H1123" s="39" t="s">
        <v>16</v>
      </c>
      <c r="I1123" s="14" t="str">
        <f aca="false">IF(H1123="IC",-0.3,"")</f>
        <v/>
      </c>
      <c r="J1123" s="14" t="str">
        <f aca="false">IF(H1123="IV",-0.2,"")</f>
        <v/>
      </c>
      <c r="K1123" s="14" t="n">
        <f aca="false">IF(H1123="IP",-0.1,"")</f>
        <v>-0.1</v>
      </c>
      <c r="L1123" s="14" t="str">
        <f aca="false">IF(H1123="IM",0.1,"")</f>
        <v/>
      </c>
      <c r="M1123" s="14" t="str">
        <f aca="false">IF(H1123="SC",0.2,"")</f>
        <v/>
      </c>
      <c r="N1123" s="15" t="str">
        <f aca="false">IF(H1123="???",0.2,"")</f>
        <v/>
      </c>
      <c r="O1123" s="40" t="s">
        <v>22</v>
      </c>
      <c r="P1123" s="17" t="str">
        <f aca="false">IF(SUM(Q1123:AI1123)&gt;0,"",IF(SUM(Q1123:AI1123)=0,IF(O1123&gt;0,1,"")))</f>
        <v/>
      </c>
      <c r="Q1123" s="16" t="n">
        <f aca="false">IF(O1123="🐭 Mouse",2,"")</f>
        <v>2</v>
      </c>
      <c r="R1123" s="16" t="str">
        <f aca="false">IF(O1123="🕊 Pigeon",7,"")</f>
        <v/>
      </c>
      <c r="S1123" s="16" t="str">
        <f aca="false">IF(O1123="🐇 Rabbit",6,"")</f>
        <v/>
      </c>
      <c r="T1123" s="16" t="str">
        <f aca="false">IF(O1123="🍼 Mammal",16,"")</f>
        <v/>
      </c>
      <c r="U1123" s="16" t="str">
        <f aca="false">IF(O1123="🐀 Rat",1,"")</f>
        <v/>
      </c>
      <c r="V1123" s="16" t="str">
        <f aca="false">IF(O1123="🐕 Dog",3,"")</f>
        <v/>
      </c>
      <c r="W1123" s="16" t="str">
        <f aca="false">IF(O1123="🐹 Guinea Pig",8,"")</f>
        <v/>
      </c>
      <c r="X1123" s="16" t="str">
        <f aca="false">IF(O1123="🐔 Chicken",9,"")</f>
        <v/>
      </c>
      <c r="Y1123" s="16" t="str">
        <f aca="false">IF(O1123="🐵 Monkey",5,"")</f>
        <v/>
      </c>
      <c r="Z1123" s="16" t="str">
        <f aca="false">IF(O1123="🐸 Frog",10,"")</f>
        <v/>
      </c>
      <c r="AA1123" s="16" t="str">
        <f aca="false">IF(O1123="🐈 Cat",4,"")</f>
        <v/>
      </c>
      <c r="AB1123" s="16" t="str">
        <f aca="false">IF(O1123="Gecko",15,"")</f>
        <v/>
      </c>
      <c r="AC1123" s="16" t="str">
        <f aca="false">IF(O1123="Skink",14,"")</f>
        <v/>
      </c>
      <c r="AD1123" s="16" t="str">
        <f aca="false">IF(O1123="🐄 Cattle",17,"")</f>
        <v/>
      </c>
      <c r="AE1123" s="16" t="str">
        <f aca="false">IF(O1123="🐷 Pig",19,"")</f>
        <v/>
      </c>
      <c r="AF1123" s="16" t="str">
        <f aca="false">IF(O1123="Squirrel",11,"")</f>
        <v/>
      </c>
      <c r="AG1123" s="16" t="str">
        <f aca="false">IF(O1123="🐝 Honey Bee",20,"")</f>
        <v/>
      </c>
      <c r="AH1123" s="16" t="str">
        <f aca="false">IF(O1123="🦆 Duck",12,"")</f>
        <v/>
      </c>
      <c r="AI1123" s="16" t="str">
        <f aca="false">IF(O1123="🐦 Bird",13,"")</f>
        <v/>
      </c>
      <c r="AJ1123" s="41" t="s">
        <v>1121</v>
      </c>
      <c r="AK1123" s="40" t="s">
        <v>174</v>
      </c>
      <c r="AL1123" s="42" t="s">
        <v>50</v>
      </c>
      <c r="AM1123" s="40" t="s">
        <v>51</v>
      </c>
      <c r="AN1123" s="40"/>
    </row>
    <row r="1124" customFormat="false" ht="45" hidden="false" customHeight="true" outlineLevel="0" collapsed="false">
      <c r="A1124" s="38" t="s">
        <v>1119</v>
      </c>
      <c r="B1124" s="38" t="n">
        <v>113</v>
      </c>
      <c r="C1124" s="32" t="n">
        <f aca="false">B1124+IF(H1124="IV",-0.2,IF(H1124="IP",-0.1,IF(H1124="IM",0.1,IF(H1124="SC",0.2,IF(H1124="IC (cerebral)",-0.3,0)))))</f>
        <v>113.2</v>
      </c>
      <c r="D1124" s="33" t="n">
        <f aca="false">VALUE(MID(AJ1124,1,FIND(" ",AJ1124)))</f>
        <v>24.25</v>
      </c>
      <c r="E1124" s="34" t="n">
        <f aca="false">IF(G1124="LD50 (median)",1,IF(G1124="LDLo (lowest)",0,IF(G1124="LD",-1,"")))</f>
        <v>1</v>
      </c>
      <c r="F1124" s="34" t="n">
        <f aca="false">IF(O1124="🐀 Rat",1,IF(O1124="🐭 Mouse",2,IF(O1124="🐕 Dog",3,IF(O1124="🐵 Monkey",5,IF(O1124="🐈 Cat",4,IF(O1124="🐇 Rabbit",6,IF(O1124="🕊 Pigeon",7,IF(O1124="🐹 Guinea Pig",8,IF(O1124="🐔 Chicken",9,IF(O1124="🐸 Frog",10,IF(O1124="🍼 Mammal",10,0)))))))))))</f>
        <v>2</v>
      </c>
      <c r="G1124" s="39" t="s">
        <v>47</v>
      </c>
      <c r="H1124" s="39" t="s">
        <v>18</v>
      </c>
      <c r="I1124" s="14" t="str">
        <f aca="false">IF(H1124="IC",-0.3,"")</f>
        <v/>
      </c>
      <c r="J1124" s="14" t="str">
        <f aca="false">IF(H1124="IV",-0.2,"")</f>
        <v/>
      </c>
      <c r="K1124" s="14" t="str">
        <f aca="false">IF(H1124="IP",-0.1,"")</f>
        <v/>
      </c>
      <c r="L1124" s="14" t="str">
        <f aca="false">IF(H1124="IM",0.1,"")</f>
        <v/>
      </c>
      <c r="M1124" s="14" t="n">
        <f aca="false">IF(H1124="SC",0.2,"")</f>
        <v>0.2</v>
      </c>
      <c r="N1124" s="15" t="str">
        <f aca="false">IF(H1124="???",0.2,"")</f>
        <v/>
      </c>
      <c r="O1124" s="40" t="s">
        <v>22</v>
      </c>
      <c r="P1124" s="17" t="str">
        <f aca="false">IF(SUM(Q1124:AI1124)&gt;0,"",IF(SUM(Q1124:AI1124)=0,IF(O1124&gt;0,1,"")))</f>
        <v/>
      </c>
      <c r="Q1124" s="16" t="n">
        <f aca="false">IF(O1124="🐭 Mouse",2,"")</f>
        <v>2</v>
      </c>
      <c r="R1124" s="16" t="str">
        <f aca="false">IF(O1124="🕊 Pigeon",7,"")</f>
        <v/>
      </c>
      <c r="S1124" s="16" t="str">
        <f aca="false">IF(O1124="🐇 Rabbit",6,"")</f>
        <v/>
      </c>
      <c r="T1124" s="16" t="str">
        <f aca="false">IF(O1124="🍼 Mammal",16,"")</f>
        <v/>
      </c>
      <c r="U1124" s="16" t="str">
        <f aca="false">IF(O1124="🐀 Rat",1,"")</f>
        <v/>
      </c>
      <c r="V1124" s="16" t="str">
        <f aca="false">IF(O1124="🐕 Dog",3,"")</f>
        <v/>
      </c>
      <c r="W1124" s="16" t="str">
        <f aca="false">IF(O1124="🐹 Guinea Pig",8,"")</f>
        <v/>
      </c>
      <c r="X1124" s="16" t="str">
        <f aca="false">IF(O1124="🐔 Chicken",9,"")</f>
        <v/>
      </c>
      <c r="Y1124" s="16" t="str">
        <f aca="false">IF(O1124="🐵 Monkey",5,"")</f>
        <v/>
      </c>
      <c r="Z1124" s="16" t="str">
        <f aca="false">IF(O1124="🐸 Frog",10,"")</f>
        <v/>
      </c>
      <c r="AA1124" s="16" t="str">
        <f aca="false">IF(O1124="🐈 Cat",4,"")</f>
        <v/>
      </c>
      <c r="AB1124" s="16" t="str">
        <f aca="false">IF(O1124="Gecko",15,"")</f>
        <v/>
      </c>
      <c r="AC1124" s="16" t="str">
        <f aca="false">IF(O1124="Skink",14,"")</f>
        <v/>
      </c>
      <c r="AD1124" s="16" t="str">
        <f aca="false">IF(O1124="🐄 Cattle",17,"")</f>
        <v/>
      </c>
      <c r="AE1124" s="16" t="str">
        <f aca="false">IF(O1124="🐷 Pig",19,"")</f>
        <v/>
      </c>
      <c r="AF1124" s="16" t="str">
        <f aca="false">IF(O1124="Squirrel",11,"")</f>
        <v/>
      </c>
      <c r="AG1124" s="16" t="str">
        <f aca="false">IF(O1124="🐝 Honey Bee",20,"")</f>
        <v/>
      </c>
      <c r="AH1124" s="16" t="str">
        <f aca="false">IF(O1124="🦆 Duck",12,"")</f>
        <v/>
      </c>
      <c r="AI1124" s="16" t="str">
        <f aca="false">IF(O1124="🐦 Bird",13,"")</f>
        <v/>
      </c>
      <c r="AJ1124" s="41" t="s">
        <v>1122</v>
      </c>
      <c r="AK1124" s="40" t="s">
        <v>253</v>
      </c>
      <c r="AL1124" s="42" t="s">
        <v>50</v>
      </c>
      <c r="AM1124" s="40" t="s">
        <v>51</v>
      </c>
      <c r="AN1124" s="40"/>
    </row>
    <row r="1125" customFormat="false" ht="30" hidden="false" customHeight="true" outlineLevel="0" collapsed="false">
      <c r="A1125" s="38" t="s">
        <v>1118</v>
      </c>
      <c r="B1125" s="38" t="n">
        <v>113</v>
      </c>
      <c r="C1125" s="32" t="n">
        <f aca="false">B1125+IF(H1125="IV",-0.2,IF(H1125="IP",-0.1,IF(H1125="IM",0.1,IF(H1125="SC",0.2,IF(H1125="IC (cerebral)",-0.3,0)))))</f>
        <v>113.2</v>
      </c>
      <c r="D1125" s="33" t="n">
        <f aca="false">VALUE(MID(AJ1125,1,FIND(" ",AJ1125)))</f>
        <v>25.1</v>
      </c>
      <c r="E1125" s="34" t="n">
        <f aca="false">IF(G1125="LD50 (median)",1,IF(G1125="LDLo (lowest)",0,IF(G1125="LD",-1,"")))</f>
        <v>1</v>
      </c>
      <c r="F1125" s="34" t="n">
        <f aca="false">IF(O1125="🐀 Rat",1,IF(O1125="🐭 Mouse",2,IF(O1125="🐕 Dog",3,IF(O1125="🐵 Monkey",5,IF(O1125="🐈 Cat",4,IF(O1125="🐇 Rabbit",6,IF(O1125="🕊 Pigeon",7,IF(O1125="🐹 Guinea Pig",8,IF(O1125="🐔 Chicken",9,IF(O1125="🐸 Frog",10,IF(O1125="🍼 Mammal",10,0)))))))))))</f>
        <v>2</v>
      </c>
      <c r="G1125" s="39" t="s">
        <v>47</v>
      </c>
      <c r="H1125" s="39" t="s">
        <v>18</v>
      </c>
      <c r="I1125" s="14" t="str">
        <f aca="false">IF(H1125="IC",-0.3,"")</f>
        <v/>
      </c>
      <c r="J1125" s="14" t="str">
        <f aca="false">IF(H1125="IV",-0.2,"")</f>
        <v/>
      </c>
      <c r="K1125" s="14" t="str">
        <f aca="false">IF(H1125="IP",-0.1,"")</f>
        <v/>
      </c>
      <c r="L1125" s="14" t="str">
        <f aca="false">IF(H1125="IM",0.1,"")</f>
        <v/>
      </c>
      <c r="M1125" s="14" t="n">
        <f aca="false">IF(H1125="SC",0.2,"")</f>
        <v>0.2</v>
      </c>
      <c r="N1125" s="15" t="str">
        <f aca="false">IF(H1125="???",0.2,"")</f>
        <v/>
      </c>
      <c r="O1125" s="40" t="s">
        <v>22</v>
      </c>
      <c r="P1125" s="17" t="str">
        <f aca="false">IF(SUM(Q1125:AI1125)&gt;0,"",IF(SUM(Q1125:AI1125)=0,IF(O1125&gt;0,1,"")))</f>
        <v/>
      </c>
      <c r="Q1125" s="16" t="n">
        <f aca="false">IF(O1125="🐭 Mouse",2,"")</f>
        <v>2</v>
      </c>
      <c r="R1125" s="16" t="str">
        <f aca="false">IF(O1125="🕊 Pigeon",7,"")</f>
        <v/>
      </c>
      <c r="S1125" s="16" t="str">
        <f aca="false">IF(O1125="🐇 Rabbit",6,"")</f>
        <v/>
      </c>
      <c r="T1125" s="16" t="str">
        <f aca="false">IF(O1125="🍼 Mammal",16,"")</f>
        <v/>
      </c>
      <c r="U1125" s="16" t="str">
        <f aca="false">IF(O1125="🐀 Rat",1,"")</f>
        <v/>
      </c>
      <c r="V1125" s="16" t="str">
        <f aca="false">IF(O1125="🐕 Dog",3,"")</f>
        <v/>
      </c>
      <c r="W1125" s="16" t="str">
        <f aca="false">IF(O1125="🐹 Guinea Pig",8,"")</f>
        <v/>
      </c>
      <c r="X1125" s="16" t="str">
        <f aca="false">IF(O1125="🐔 Chicken",9,"")</f>
        <v/>
      </c>
      <c r="Y1125" s="16" t="str">
        <f aca="false">IF(O1125="🐵 Monkey",5,"")</f>
        <v/>
      </c>
      <c r="Z1125" s="16" t="str">
        <f aca="false">IF(O1125="🐸 Frog",10,"")</f>
        <v/>
      </c>
      <c r="AA1125" s="16" t="str">
        <f aca="false">IF(O1125="🐈 Cat",4,"")</f>
        <v/>
      </c>
      <c r="AB1125" s="16" t="str">
        <f aca="false">IF(O1125="Gecko",15,"")</f>
        <v/>
      </c>
      <c r="AC1125" s="16" t="str">
        <f aca="false">IF(O1125="Skink",14,"")</f>
        <v/>
      </c>
      <c r="AD1125" s="16" t="str">
        <f aca="false">IF(O1125="🐄 Cattle",17,"")</f>
        <v/>
      </c>
      <c r="AE1125" s="16" t="str">
        <f aca="false">IF(O1125="🐷 Pig",19,"")</f>
        <v/>
      </c>
      <c r="AF1125" s="16" t="str">
        <f aca="false">IF(O1125="Squirrel",11,"")</f>
        <v/>
      </c>
      <c r="AG1125" s="16" t="str">
        <f aca="false">IF(O1125="🐝 Honey Bee",20,"")</f>
        <v/>
      </c>
      <c r="AH1125" s="16" t="str">
        <f aca="false">IF(O1125="🦆 Duck",12,"")</f>
        <v/>
      </c>
      <c r="AI1125" s="16" t="str">
        <f aca="false">IF(O1125="🐦 Bird",13,"")</f>
        <v/>
      </c>
      <c r="AJ1125" s="41" t="s">
        <v>1123</v>
      </c>
      <c r="AK1125" s="40" t="s">
        <v>174</v>
      </c>
      <c r="AL1125" s="42" t="s">
        <v>50</v>
      </c>
      <c r="AM1125" s="40" t="s">
        <v>51</v>
      </c>
      <c r="AN1125" s="40"/>
    </row>
    <row r="1126" customFormat="false" ht="15.75" hidden="false" customHeight="false" outlineLevel="0" collapsed="false">
      <c r="C1126" s="32"/>
      <c r="D1126" s="33"/>
      <c r="E1126" s="34"/>
      <c r="F1126" s="34"/>
      <c r="G1126" s="0"/>
      <c r="H1126" s="0"/>
      <c r="I1126" s="14" t="str">
        <f aca="false">IF(H1126="IC",-0.3,"")</f>
        <v/>
      </c>
      <c r="J1126" s="14" t="str">
        <f aca="false">IF(H1126="IV",-0.2,"")</f>
        <v/>
      </c>
      <c r="K1126" s="14" t="str">
        <f aca="false">IF(H1126="IP",-0.1,"")</f>
        <v/>
      </c>
      <c r="L1126" s="14" t="str">
        <f aca="false">IF(H1126="IM",0.1,"")</f>
        <v/>
      </c>
      <c r="M1126" s="14" t="str">
        <f aca="false">IF(H1126="SC",0.2,"")</f>
        <v/>
      </c>
      <c r="N1126" s="15" t="str">
        <f aca="false">IF(H1126="???",0.2,"")</f>
        <v/>
      </c>
      <c r="O1126" s="0"/>
      <c r="P1126" s="17" t="str">
        <f aca="false">IF(SUM(Q1126:AI1126)&gt;0,"",IF(SUM(Q1126:AI1126)=0,IF(O1126&gt;0,1,"")))</f>
        <v/>
      </c>
      <c r="Q1126" s="16" t="str">
        <f aca="false">IF(O1126="🐭 Mouse",2,"")</f>
        <v/>
      </c>
      <c r="R1126" s="16" t="str">
        <f aca="false">IF(O1126="🕊 Pigeon",7,"")</f>
        <v/>
      </c>
      <c r="S1126" s="16" t="str">
        <f aca="false">IF(O1126="🐇 Rabbit",6,"")</f>
        <v/>
      </c>
      <c r="T1126" s="16" t="str">
        <f aca="false">IF(O1126="🍼 Mammal",16,"")</f>
        <v/>
      </c>
      <c r="U1126" s="16" t="str">
        <f aca="false">IF(O1126="🐀 Rat",1,"")</f>
        <v/>
      </c>
      <c r="V1126" s="16" t="str">
        <f aca="false">IF(O1126="🐕 Dog",3,"")</f>
        <v/>
      </c>
      <c r="W1126" s="16" t="str">
        <f aca="false">IF(O1126="🐹 Guinea Pig",8,"")</f>
        <v/>
      </c>
      <c r="X1126" s="16" t="str">
        <f aca="false">IF(O1126="🐔 Chicken",9,"")</f>
        <v/>
      </c>
      <c r="Y1126" s="16" t="str">
        <f aca="false">IF(O1126="🐵 Monkey",5,"")</f>
        <v/>
      </c>
      <c r="Z1126" s="16" t="str">
        <f aca="false">IF(O1126="🐸 Frog",10,"")</f>
        <v/>
      </c>
      <c r="AA1126" s="16" t="str">
        <f aca="false">IF(O1126="🐈 Cat",4,"")</f>
        <v/>
      </c>
      <c r="AB1126" s="16" t="str">
        <f aca="false">IF(O1126="Gecko",15,"")</f>
        <v/>
      </c>
      <c r="AC1126" s="16" t="str">
        <f aca="false">IF(O1126="Skink",14,"")</f>
        <v/>
      </c>
      <c r="AD1126" s="16" t="str">
        <f aca="false">IF(O1126="🐄 Cattle",17,"")</f>
        <v/>
      </c>
      <c r="AE1126" s="16" t="str">
        <f aca="false">IF(O1126="🐷 Pig",19,"")</f>
        <v/>
      </c>
      <c r="AF1126" s="16" t="str">
        <f aca="false">IF(O1126="Squirrel",11,"")</f>
        <v/>
      </c>
      <c r="AG1126" s="16" t="str">
        <f aca="false">IF(O1126="🐝 Honey Bee",20,"")</f>
        <v/>
      </c>
      <c r="AH1126" s="16" t="str">
        <f aca="false">IF(O1126="🦆 Duck",12,"")</f>
        <v/>
      </c>
      <c r="AI1126" s="16" t="str">
        <f aca="false">IF(O1126="🐦 Bird",13,"")</f>
        <v/>
      </c>
      <c r="AJ1126" s="0"/>
      <c r="AK1126" s="0"/>
      <c r="AL1126" s="0"/>
      <c r="AM1126" s="0"/>
      <c r="AN1126" s="0"/>
    </row>
    <row r="1127" customFormat="false" ht="90" hidden="false" customHeight="true" outlineLevel="0" collapsed="false">
      <c r="A1127" s="38" t="s">
        <v>1124</v>
      </c>
      <c r="B1127" s="38" t="n">
        <v>114</v>
      </c>
      <c r="C1127" s="32" t="n">
        <f aca="false">B1127+IF(H1127="IV",-0.2,IF(H1127="IP",-0.1,IF(H1127="IM",0.1,IF(H1127="SC",0.2,IF(H1127="IC (cerebral)",-0.3,0)))))</f>
        <v>113.8</v>
      </c>
      <c r="D1127" s="33" t="n">
        <f aca="false">VALUE(MID(AJ1127,1,FIND(" ",AJ1127)))</f>
        <v>0.013</v>
      </c>
      <c r="E1127" s="34" t="n">
        <f aca="false">IF(G1127="LD50 (median)",1,IF(G1127="LDLo (lowest)",0,IF(G1127="LD",-1,"")))</f>
        <v>0</v>
      </c>
      <c r="F1127" s="34" t="n">
        <f aca="false">IF(O1127="🐀 Rat",1,IF(O1127="🐭 Mouse",2,IF(O1127="🐕 Dog",3,IF(O1127="🐵 Monkey",5,IF(O1127="🐈 Cat",4,IF(O1127="🐇 Rabbit",6,IF(O1127="🕊 Pigeon",7,IF(O1127="🐹 Guinea Pig",8,IF(O1127="🐔 Chicken",9,IF(O1127="🐸 Frog",10,IF(O1127="🍼 Mammal",10,0)))))))))))</f>
        <v>6</v>
      </c>
      <c r="G1127" s="39" t="s">
        <v>53</v>
      </c>
      <c r="H1127" s="39" t="s">
        <v>15</v>
      </c>
      <c r="I1127" s="14" t="str">
        <f aca="false">IF(H1127="IC",-0.3,"")</f>
        <v/>
      </c>
      <c r="J1127" s="14" t="n">
        <f aca="false">IF(H1127="IV",-0.2,"")</f>
        <v>-0.2</v>
      </c>
      <c r="K1127" s="14" t="str">
        <f aca="false">IF(H1127="IP",-0.1,"")</f>
        <v/>
      </c>
      <c r="L1127" s="14" t="str">
        <f aca="false">IF(H1127="IM",0.1,"")</f>
        <v/>
      </c>
      <c r="M1127" s="14" t="str">
        <f aca="false">IF(H1127="SC",0.2,"")</f>
        <v/>
      </c>
      <c r="N1127" s="15" t="str">
        <f aca="false">IF(H1127="???",0.2,"")</f>
        <v/>
      </c>
      <c r="O1127" s="40" t="s">
        <v>24</v>
      </c>
      <c r="P1127" s="17" t="str">
        <f aca="false">IF(SUM(Q1127:AI1127)&gt;0,"",IF(SUM(Q1127:AI1127)=0,IF(O1127&gt;0,1,"")))</f>
        <v/>
      </c>
      <c r="Q1127" s="16" t="str">
        <f aca="false">IF(O1127="🐭 Mouse",2,"")</f>
        <v/>
      </c>
      <c r="R1127" s="16" t="str">
        <f aca="false">IF(O1127="🕊 Pigeon",7,"")</f>
        <v/>
      </c>
      <c r="S1127" s="16" t="n">
        <f aca="false">IF(O1127="🐇 Rabbit",6,"")</f>
        <v>6</v>
      </c>
      <c r="T1127" s="16" t="str">
        <f aca="false">IF(O1127="🍼 Mammal",16,"")</f>
        <v/>
      </c>
      <c r="U1127" s="16" t="str">
        <f aca="false">IF(O1127="🐀 Rat",1,"")</f>
        <v/>
      </c>
      <c r="V1127" s="16" t="str">
        <f aca="false">IF(O1127="🐕 Dog",3,"")</f>
        <v/>
      </c>
      <c r="W1127" s="16" t="str">
        <f aca="false">IF(O1127="🐹 Guinea Pig",8,"")</f>
        <v/>
      </c>
      <c r="X1127" s="16" t="str">
        <f aca="false">IF(O1127="🐔 Chicken",9,"")</f>
        <v/>
      </c>
      <c r="Y1127" s="16" t="str">
        <f aca="false">IF(O1127="🐵 Monkey",5,"")</f>
        <v/>
      </c>
      <c r="Z1127" s="16" t="str">
        <f aca="false">IF(O1127="🐸 Frog",10,"")</f>
        <v/>
      </c>
      <c r="AA1127" s="16" t="str">
        <f aca="false">IF(O1127="🐈 Cat",4,"")</f>
        <v/>
      </c>
      <c r="AB1127" s="16" t="str">
        <f aca="false">IF(O1127="Gecko",15,"")</f>
        <v/>
      </c>
      <c r="AC1127" s="16" t="str">
        <f aca="false">IF(O1127="Skink",14,"")</f>
        <v/>
      </c>
      <c r="AD1127" s="16" t="str">
        <f aca="false">IF(O1127="🐄 Cattle",17,"")</f>
        <v/>
      </c>
      <c r="AE1127" s="16" t="str">
        <f aca="false">IF(O1127="🐷 Pig",19,"")</f>
        <v/>
      </c>
      <c r="AF1127" s="16" t="str">
        <f aca="false">IF(O1127="Squirrel",11,"")</f>
        <v/>
      </c>
      <c r="AG1127" s="16" t="str">
        <f aca="false">IF(O1127="🐝 Honey Bee",20,"")</f>
        <v/>
      </c>
      <c r="AH1127" s="16" t="str">
        <f aca="false">IF(O1127="🦆 Duck",12,"")</f>
        <v/>
      </c>
      <c r="AI1127" s="16" t="str">
        <f aca="false">IF(O1127="🐦 Bird",13,"")</f>
        <v/>
      </c>
      <c r="AJ1127" s="41" t="s">
        <v>1125</v>
      </c>
      <c r="AK1127" s="40" t="s">
        <v>1126</v>
      </c>
      <c r="AL1127" s="42" t="s">
        <v>50</v>
      </c>
      <c r="AM1127" s="40" t="s">
        <v>51</v>
      </c>
      <c r="AN1127" s="40"/>
    </row>
    <row r="1128" customFormat="false" ht="45" hidden="false" customHeight="true" outlineLevel="0" collapsed="false">
      <c r="A1128" s="38" t="s">
        <v>1124</v>
      </c>
      <c r="B1128" s="38" t="n">
        <v>114</v>
      </c>
      <c r="C1128" s="32" t="n">
        <f aca="false">B1128+IF(H1128="IV",-0.2,IF(H1128="IP",-0.1,IF(H1128="IM",0.1,IF(H1128="SC",0.2,IF(H1128="IC (cerebral)",-0.3,0)))))</f>
        <v>113.8</v>
      </c>
      <c r="D1128" s="33" t="n">
        <f aca="false">VALUE(MID(AJ1128,1,FIND(" ",AJ1128)))</f>
        <v>0.3</v>
      </c>
      <c r="E1128" s="34" t="n">
        <f aca="false">IF(G1128="LD50 (median)",1,IF(G1128="LDLo (lowest)",0,IF(G1128="LD",-1,"")))</f>
        <v>0</v>
      </c>
      <c r="F1128" s="34" t="n">
        <f aca="false">IF(O1128="🐀 Rat",1,IF(O1128="🐭 Mouse",2,IF(O1128="🐕 Dog",3,IF(O1128="🐵 Monkey",5,IF(O1128="🐈 Cat",4,IF(O1128="🐇 Rabbit",6,IF(O1128="🕊 Pigeon",7,IF(O1128="🐹 Guinea Pig",8,IF(O1128="🐔 Chicken",9,IF(O1128="🐸 Frog",10,IF(O1128="🍼 Mammal",10,0)))))))))))</f>
        <v>1</v>
      </c>
      <c r="G1128" s="39" t="s">
        <v>53</v>
      </c>
      <c r="H1128" s="39" t="s">
        <v>15</v>
      </c>
      <c r="I1128" s="14" t="str">
        <f aca="false">IF(H1128="IC",-0.3,"")</f>
        <v/>
      </c>
      <c r="J1128" s="14" t="n">
        <f aca="false">IF(H1128="IV",-0.2,"")</f>
        <v>-0.2</v>
      </c>
      <c r="K1128" s="14" t="str">
        <f aca="false">IF(H1128="IP",-0.1,"")</f>
        <v/>
      </c>
      <c r="L1128" s="14" t="str">
        <f aca="false">IF(H1128="IM",0.1,"")</f>
        <v/>
      </c>
      <c r="M1128" s="14" t="str">
        <f aca="false">IF(H1128="SC",0.2,"")</f>
        <v/>
      </c>
      <c r="N1128" s="15" t="str">
        <f aca="false">IF(H1128="???",0.2,"")</f>
        <v/>
      </c>
      <c r="O1128" s="40" t="s">
        <v>26</v>
      </c>
      <c r="P1128" s="17" t="str">
        <f aca="false">IF(SUM(Q1128:AI1128)&gt;0,"",IF(SUM(Q1128:AI1128)=0,IF(O1128&gt;0,1,"")))</f>
        <v/>
      </c>
      <c r="Q1128" s="16" t="str">
        <f aca="false">IF(O1128="🐭 Mouse",2,"")</f>
        <v/>
      </c>
      <c r="R1128" s="16" t="str">
        <f aca="false">IF(O1128="🕊 Pigeon",7,"")</f>
        <v/>
      </c>
      <c r="S1128" s="16" t="str">
        <f aca="false">IF(O1128="🐇 Rabbit",6,"")</f>
        <v/>
      </c>
      <c r="T1128" s="16" t="str">
        <f aca="false">IF(O1128="🍼 Mammal",16,"")</f>
        <v/>
      </c>
      <c r="U1128" s="16" t="n">
        <f aca="false">IF(O1128="🐀 Rat",1,"")</f>
        <v>1</v>
      </c>
      <c r="V1128" s="16" t="str">
        <f aca="false">IF(O1128="🐕 Dog",3,"")</f>
        <v/>
      </c>
      <c r="W1128" s="16" t="str">
        <f aca="false">IF(O1128="🐹 Guinea Pig",8,"")</f>
        <v/>
      </c>
      <c r="X1128" s="16" t="str">
        <f aca="false">IF(O1128="🐔 Chicken",9,"")</f>
        <v/>
      </c>
      <c r="Y1128" s="16" t="str">
        <f aca="false">IF(O1128="🐵 Monkey",5,"")</f>
        <v/>
      </c>
      <c r="Z1128" s="16" t="str">
        <f aca="false">IF(O1128="🐸 Frog",10,"")</f>
        <v/>
      </c>
      <c r="AA1128" s="16" t="str">
        <f aca="false">IF(O1128="🐈 Cat",4,"")</f>
        <v/>
      </c>
      <c r="AB1128" s="16" t="str">
        <f aca="false">IF(O1128="Gecko",15,"")</f>
        <v/>
      </c>
      <c r="AC1128" s="16" t="str">
        <f aca="false">IF(O1128="Skink",14,"")</f>
        <v/>
      </c>
      <c r="AD1128" s="16" t="str">
        <f aca="false">IF(O1128="🐄 Cattle",17,"")</f>
        <v/>
      </c>
      <c r="AE1128" s="16" t="str">
        <f aca="false">IF(O1128="🐷 Pig",19,"")</f>
        <v/>
      </c>
      <c r="AF1128" s="16" t="str">
        <f aca="false">IF(O1128="Squirrel",11,"")</f>
        <v/>
      </c>
      <c r="AG1128" s="16" t="str">
        <f aca="false">IF(O1128="🐝 Honey Bee",20,"")</f>
        <v/>
      </c>
      <c r="AH1128" s="16" t="str">
        <f aca="false">IF(O1128="🦆 Duck",12,"")</f>
        <v/>
      </c>
      <c r="AI1128" s="16" t="str">
        <f aca="false">IF(O1128="🐦 Bird",13,"")</f>
        <v/>
      </c>
      <c r="AJ1128" s="41" t="s">
        <v>136</v>
      </c>
      <c r="AK1128" s="40" t="s">
        <v>1127</v>
      </c>
      <c r="AL1128" s="42" t="s">
        <v>50</v>
      </c>
      <c r="AM1128" s="40" t="s">
        <v>51</v>
      </c>
      <c r="AN1128" s="40"/>
    </row>
    <row r="1129" customFormat="false" ht="45" hidden="false" customHeight="true" outlineLevel="0" collapsed="false">
      <c r="A1129" s="38" t="s">
        <v>1124</v>
      </c>
      <c r="B1129" s="38" t="n">
        <v>114</v>
      </c>
      <c r="C1129" s="32" t="n">
        <f aca="false">B1129+IF(H1129="IV",-0.2,IF(H1129="IP",-0.1,IF(H1129="IM",0.1,IF(H1129="SC",0.2,IF(H1129="IC (cerebral)",-0.3,0)))))</f>
        <v>113.9</v>
      </c>
      <c r="D1129" s="33" t="n">
        <f aca="false">VALUE(MID(AJ1129,1,FIND(" ",AJ1129)))</f>
        <v>0.88</v>
      </c>
      <c r="E1129" s="34" t="n">
        <f aca="false">IF(G1129="LD50 (median)",1,IF(G1129="LDLo (lowest)",0,IF(G1129="LD",-1,"")))</f>
        <v>1</v>
      </c>
      <c r="F1129" s="34" t="n">
        <f aca="false">IF(O1129="🐀 Rat",1,IF(O1129="🐭 Mouse",2,IF(O1129="🐕 Dog",3,IF(O1129="🐵 Monkey",5,IF(O1129="🐈 Cat",4,IF(O1129="🐇 Rabbit",6,IF(O1129="🕊 Pigeon",7,IF(O1129="🐹 Guinea Pig",8,IF(O1129="🐔 Chicken",9,IF(O1129="🐸 Frog",10,IF(O1129="🍼 Mammal",10,0)))))))))))</f>
        <v>2</v>
      </c>
      <c r="G1129" s="39" t="s">
        <v>47</v>
      </c>
      <c r="H1129" s="39" t="s">
        <v>16</v>
      </c>
      <c r="I1129" s="14" t="str">
        <f aca="false">IF(H1129="IC",-0.3,"")</f>
        <v/>
      </c>
      <c r="J1129" s="14" t="str">
        <f aca="false">IF(H1129="IV",-0.2,"")</f>
        <v/>
      </c>
      <c r="K1129" s="14" t="n">
        <f aca="false">IF(H1129="IP",-0.1,"")</f>
        <v>-0.1</v>
      </c>
      <c r="L1129" s="14" t="str">
        <f aca="false">IF(H1129="IM",0.1,"")</f>
        <v/>
      </c>
      <c r="M1129" s="14" t="str">
        <f aca="false">IF(H1129="SC",0.2,"")</f>
        <v/>
      </c>
      <c r="N1129" s="15" t="str">
        <f aca="false">IF(H1129="???",0.2,"")</f>
        <v/>
      </c>
      <c r="O1129" s="40" t="s">
        <v>22</v>
      </c>
      <c r="P1129" s="17" t="str">
        <f aca="false">IF(SUM(Q1129:AI1129)&gt;0,"",IF(SUM(Q1129:AI1129)=0,IF(O1129&gt;0,1,"")))</f>
        <v/>
      </c>
      <c r="Q1129" s="16" t="n">
        <f aca="false">IF(O1129="🐭 Mouse",2,"")</f>
        <v>2</v>
      </c>
      <c r="R1129" s="16" t="str">
        <f aca="false">IF(O1129="🕊 Pigeon",7,"")</f>
        <v/>
      </c>
      <c r="S1129" s="16" t="str">
        <f aca="false">IF(O1129="🐇 Rabbit",6,"")</f>
        <v/>
      </c>
      <c r="T1129" s="16" t="str">
        <f aca="false">IF(O1129="🍼 Mammal",16,"")</f>
        <v/>
      </c>
      <c r="U1129" s="16" t="str">
        <f aca="false">IF(O1129="🐀 Rat",1,"")</f>
        <v/>
      </c>
      <c r="V1129" s="16" t="str">
        <f aca="false">IF(O1129="🐕 Dog",3,"")</f>
        <v/>
      </c>
      <c r="W1129" s="16" t="str">
        <f aca="false">IF(O1129="🐹 Guinea Pig",8,"")</f>
        <v/>
      </c>
      <c r="X1129" s="16" t="str">
        <f aca="false">IF(O1129="🐔 Chicken",9,"")</f>
        <v/>
      </c>
      <c r="Y1129" s="16" t="str">
        <f aca="false">IF(O1129="🐵 Monkey",5,"")</f>
        <v/>
      </c>
      <c r="Z1129" s="16" t="str">
        <f aca="false">IF(O1129="🐸 Frog",10,"")</f>
        <v/>
      </c>
      <c r="AA1129" s="16" t="str">
        <f aca="false">IF(O1129="🐈 Cat",4,"")</f>
        <v/>
      </c>
      <c r="AB1129" s="16" t="str">
        <f aca="false">IF(O1129="Gecko",15,"")</f>
        <v/>
      </c>
      <c r="AC1129" s="16" t="str">
        <f aca="false">IF(O1129="Skink",14,"")</f>
        <v/>
      </c>
      <c r="AD1129" s="16" t="str">
        <f aca="false">IF(O1129="🐄 Cattle",17,"")</f>
        <v/>
      </c>
      <c r="AE1129" s="16" t="str">
        <f aca="false">IF(O1129="🐷 Pig",19,"")</f>
        <v/>
      </c>
      <c r="AF1129" s="16" t="str">
        <f aca="false">IF(O1129="Squirrel",11,"")</f>
        <v/>
      </c>
      <c r="AG1129" s="16" t="str">
        <f aca="false">IF(O1129="🐝 Honey Bee",20,"")</f>
        <v/>
      </c>
      <c r="AH1129" s="16" t="str">
        <f aca="false">IF(O1129="🦆 Duck",12,"")</f>
        <v/>
      </c>
      <c r="AI1129" s="16" t="str">
        <f aca="false">IF(O1129="🐦 Bird",13,"")</f>
        <v/>
      </c>
      <c r="AJ1129" s="41" t="s">
        <v>731</v>
      </c>
      <c r="AK1129" s="40" t="s">
        <v>1128</v>
      </c>
      <c r="AL1129" s="42" t="s">
        <v>50</v>
      </c>
      <c r="AM1129" s="40" t="s">
        <v>51</v>
      </c>
      <c r="AN1129" s="40"/>
    </row>
    <row r="1130" customFormat="false" ht="30" hidden="false" customHeight="true" outlineLevel="0" collapsed="false">
      <c r="A1130" s="38" t="s">
        <v>1124</v>
      </c>
      <c r="B1130" s="38" t="n">
        <v>114</v>
      </c>
      <c r="C1130" s="32" t="n">
        <f aca="false">B1130+IF(H1130="IV",-0.2,IF(H1130="IP",-0.1,IF(H1130="IM",0.1,IF(H1130="SC",0.2,IF(H1130="IC (cerebral)",-0.3,0)))))</f>
        <v>113.8</v>
      </c>
      <c r="D1130" s="33" t="n">
        <f aca="false">VALUE(MID(AJ1130,1,FIND(" ",AJ1130)))</f>
        <v>0.9</v>
      </c>
      <c r="E1130" s="34" t="n">
        <f aca="false">IF(G1130="LD50 (median)",1,IF(G1130="LDLo (lowest)",0,IF(G1130="LD",-1,"")))</f>
        <v>1</v>
      </c>
      <c r="F1130" s="34" t="n">
        <f aca="false">IF(O1130="🐀 Rat",1,IF(O1130="🐭 Mouse",2,IF(O1130="🐕 Dog",3,IF(O1130="🐵 Monkey",5,IF(O1130="🐈 Cat",4,IF(O1130="🐇 Rabbit",6,IF(O1130="🕊 Pigeon",7,IF(O1130="🐹 Guinea Pig",8,IF(O1130="🐔 Chicken",9,IF(O1130="🐸 Frog",10,IF(O1130="🍼 Mammal",10,0)))))))))))</f>
        <v>3</v>
      </c>
      <c r="G1130" s="39" t="s">
        <v>47</v>
      </c>
      <c r="H1130" s="39" t="s">
        <v>15</v>
      </c>
      <c r="I1130" s="14" t="str">
        <f aca="false">IF(H1130="IC",-0.3,"")</f>
        <v/>
      </c>
      <c r="J1130" s="14" t="n">
        <f aca="false">IF(H1130="IV",-0.2,"")</f>
        <v>-0.2</v>
      </c>
      <c r="K1130" s="14" t="str">
        <f aca="false">IF(H1130="IP",-0.1,"")</f>
        <v/>
      </c>
      <c r="L1130" s="14" t="str">
        <f aca="false">IF(H1130="IM",0.1,"")</f>
        <v/>
      </c>
      <c r="M1130" s="14" t="str">
        <f aca="false">IF(H1130="SC",0.2,"")</f>
        <v/>
      </c>
      <c r="N1130" s="15" t="str">
        <f aca="false">IF(H1130="???",0.2,"")</f>
        <v/>
      </c>
      <c r="O1130" s="40" t="s">
        <v>27</v>
      </c>
      <c r="P1130" s="17" t="str">
        <f aca="false">IF(SUM(Q1130:AI1130)&gt;0,"",IF(SUM(Q1130:AI1130)=0,IF(O1130&gt;0,1,"")))</f>
        <v/>
      </c>
      <c r="Q1130" s="16" t="str">
        <f aca="false">IF(O1130="🐭 Mouse",2,"")</f>
        <v/>
      </c>
      <c r="R1130" s="16" t="str">
        <f aca="false">IF(O1130="🕊 Pigeon",7,"")</f>
        <v/>
      </c>
      <c r="S1130" s="16" t="str">
        <f aca="false">IF(O1130="🐇 Rabbit",6,"")</f>
        <v/>
      </c>
      <c r="T1130" s="16" t="str">
        <f aca="false">IF(O1130="🍼 Mammal",16,"")</f>
        <v/>
      </c>
      <c r="U1130" s="16" t="str">
        <f aca="false">IF(O1130="🐀 Rat",1,"")</f>
        <v/>
      </c>
      <c r="V1130" s="16" t="n">
        <f aca="false">IF(O1130="🐕 Dog",3,"")</f>
        <v>3</v>
      </c>
      <c r="W1130" s="16" t="str">
        <f aca="false">IF(O1130="🐹 Guinea Pig",8,"")</f>
        <v/>
      </c>
      <c r="X1130" s="16" t="str">
        <f aca="false">IF(O1130="🐔 Chicken",9,"")</f>
        <v/>
      </c>
      <c r="Y1130" s="16" t="str">
        <f aca="false">IF(O1130="🐵 Monkey",5,"")</f>
        <v/>
      </c>
      <c r="Z1130" s="16" t="str">
        <f aca="false">IF(O1130="🐸 Frog",10,"")</f>
        <v/>
      </c>
      <c r="AA1130" s="16" t="str">
        <f aca="false">IF(O1130="🐈 Cat",4,"")</f>
        <v/>
      </c>
      <c r="AB1130" s="16" t="str">
        <f aca="false">IF(O1130="Gecko",15,"")</f>
        <v/>
      </c>
      <c r="AC1130" s="16" t="str">
        <f aca="false">IF(O1130="Skink",14,"")</f>
        <v/>
      </c>
      <c r="AD1130" s="16" t="str">
        <f aca="false">IF(O1130="🐄 Cattle",17,"")</f>
        <v/>
      </c>
      <c r="AE1130" s="16" t="str">
        <f aca="false">IF(O1130="🐷 Pig",19,"")</f>
        <v/>
      </c>
      <c r="AF1130" s="16" t="str">
        <f aca="false">IF(O1130="Squirrel",11,"")</f>
        <v/>
      </c>
      <c r="AG1130" s="16" t="str">
        <f aca="false">IF(O1130="🐝 Honey Bee",20,"")</f>
        <v/>
      </c>
      <c r="AH1130" s="16" t="str">
        <f aca="false">IF(O1130="🦆 Duck",12,"")</f>
        <v/>
      </c>
      <c r="AI1130" s="16" t="str">
        <f aca="false">IF(O1130="🐦 Bird",13,"")</f>
        <v/>
      </c>
      <c r="AJ1130" s="41" t="s">
        <v>686</v>
      </c>
      <c r="AK1130" s="40" t="s">
        <v>1129</v>
      </c>
      <c r="AL1130" s="42" t="s">
        <v>50</v>
      </c>
      <c r="AM1130" s="40" t="s">
        <v>51</v>
      </c>
      <c r="AN1130" s="40"/>
    </row>
    <row r="1131" customFormat="false" ht="30" hidden="false" customHeight="true" outlineLevel="0" collapsed="false">
      <c r="A1131" s="38" t="s">
        <v>1124</v>
      </c>
      <c r="B1131" s="38" t="n">
        <v>114</v>
      </c>
      <c r="C1131" s="32" t="n">
        <f aca="false">B1131+IF(H1131="IV",-0.2,IF(H1131="IP",-0.1,IF(H1131="IM",0.1,IF(H1131="SC",0.2,IF(H1131="IC (cerebral)",-0.3,0)))))</f>
        <v>114.1</v>
      </c>
      <c r="D1131" s="33" t="n">
        <f aca="false">VALUE(MID(AJ1131,1,FIND(" ",AJ1131)))</f>
        <v>1.9</v>
      </c>
      <c r="E1131" s="34" t="n">
        <f aca="false">IF(G1131="LD50 (median)",1,IF(G1131="LDLo (lowest)",0,IF(G1131="LD",-1,"")))</f>
        <v>1</v>
      </c>
      <c r="F1131" s="34" t="n">
        <f aca="false">IF(O1131="🐀 Rat",1,IF(O1131="🐭 Mouse",2,IF(O1131="🐕 Dog",3,IF(O1131="🐵 Monkey",5,IF(O1131="🐈 Cat",4,IF(O1131="🐇 Rabbit",6,IF(O1131="🕊 Pigeon",7,IF(O1131="🐹 Guinea Pig",8,IF(O1131="🐔 Chicken",9,IF(O1131="🐸 Frog",10,IF(O1131="🍼 Mammal",10,0)))))))))))</f>
        <v>3</v>
      </c>
      <c r="G1131" s="39" t="s">
        <v>47</v>
      </c>
      <c r="H1131" s="39" t="s">
        <v>17</v>
      </c>
      <c r="I1131" s="14" t="str">
        <f aca="false">IF(H1131="IC",-0.3,"")</f>
        <v/>
      </c>
      <c r="J1131" s="14" t="str">
        <f aca="false">IF(H1131="IV",-0.2,"")</f>
        <v/>
      </c>
      <c r="K1131" s="14" t="str">
        <f aca="false">IF(H1131="IP",-0.1,"")</f>
        <v/>
      </c>
      <c r="L1131" s="14" t="n">
        <f aca="false">IF(H1131="IM",0.1,"")</f>
        <v>0.1</v>
      </c>
      <c r="M1131" s="14" t="str">
        <f aca="false">IF(H1131="SC",0.2,"")</f>
        <v/>
      </c>
      <c r="N1131" s="15" t="str">
        <f aca="false">IF(H1131="???",0.2,"")</f>
        <v/>
      </c>
      <c r="O1131" s="40" t="s">
        <v>27</v>
      </c>
      <c r="P1131" s="17" t="str">
        <f aca="false">IF(SUM(Q1131:AI1131)&gt;0,"",IF(SUM(Q1131:AI1131)=0,IF(O1131&gt;0,1,"")))</f>
        <v/>
      </c>
      <c r="Q1131" s="16" t="str">
        <f aca="false">IF(O1131="🐭 Mouse",2,"")</f>
        <v/>
      </c>
      <c r="R1131" s="16" t="str">
        <f aca="false">IF(O1131="🕊 Pigeon",7,"")</f>
        <v/>
      </c>
      <c r="S1131" s="16" t="str">
        <f aca="false">IF(O1131="🐇 Rabbit",6,"")</f>
        <v/>
      </c>
      <c r="T1131" s="16" t="str">
        <f aca="false">IF(O1131="🍼 Mammal",16,"")</f>
        <v/>
      </c>
      <c r="U1131" s="16" t="str">
        <f aca="false">IF(O1131="🐀 Rat",1,"")</f>
        <v/>
      </c>
      <c r="V1131" s="16" t="n">
        <f aca="false">IF(O1131="🐕 Dog",3,"")</f>
        <v>3</v>
      </c>
      <c r="W1131" s="16" t="str">
        <f aca="false">IF(O1131="🐹 Guinea Pig",8,"")</f>
        <v/>
      </c>
      <c r="X1131" s="16" t="str">
        <f aca="false">IF(O1131="🐔 Chicken",9,"")</f>
        <v/>
      </c>
      <c r="Y1131" s="16" t="str">
        <f aca="false">IF(O1131="🐵 Monkey",5,"")</f>
        <v/>
      </c>
      <c r="Z1131" s="16" t="str">
        <f aca="false">IF(O1131="🐸 Frog",10,"")</f>
        <v/>
      </c>
      <c r="AA1131" s="16" t="str">
        <f aca="false">IF(O1131="🐈 Cat",4,"")</f>
        <v/>
      </c>
      <c r="AB1131" s="16" t="str">
        <f aca="false">IF(O1131="Gecko",15,"")</f>
        <v/>
      </c>
      <c r="AC1131" s="16" t="str">
        <f aca="false">IF(O1131="Skink",14,"")</f>
        <v/>
      </c>
      <c r="AD1131" s="16" t="str">
        <f aca="false">IF(O1131="🐄 Cattle",17,"")</f>
        <v/>
      </c>
      <c r="AE1131" s="16" t="str">
        <f aca="false">IF(O1131="🐷 Pig",19,"")</f>
        <v/>
      </c>
      <c r="AF1131" s="16" t="str">
        <f aca="false">IF(O1131="Squirrel",11,"")</f>
        <v/>
      </c>
      <c r="AG1131" s="16" t="str">
        <f aca="false">IF(O1131="🐝 Honey Bee",20,"")</f>
        <v/>
      </c>
      <c r="AH1131" s="16" t="str">
        <f aca="false">IF(O1131="🦆 Duck",12,"")</f>
        <v/>
      </c>
      <c r="AI1131" s="16" t="str">
        <f aca="false">IF(O1131="🐦 Bird",13,"")</f>
        <v/>
      </c>
      <c r="AJ1131" s="41" t="s">
        <v>180</v>
      </c>
      <c r="AK1131" s="40" t="s">
        <v>1130</v>
      </c>
      <c r="AL1131" s="42" t="s">
        <v>50</v>
      </c>
      <c r="AM1131" s="40" t="s">
        <v>51</v>
      </c>
      <c r="AN1131" s="40"/>
    </row>
    <row r="1132" customFormat="false" ht="30" hidden="false" customHeight="true" outlineLevel="0" collapsed="false">
      <c r="A1132" s="38" t="s">
        <v>1124</v>
      </c>
      <c r="B1132" s="38" t="n">
        <v>114</v>
      </c>
      <c r="C1132" s="32" t="n">
        <f aca="false">B1132+IF(H1132="IV",-0.2,IF(H1132="IP",-0.1,IF(H1132="IM",0.1,IF(H1132="SC",0.2,IF(H1132="IC (cerebral)",-0.3,0)))))</f>
        <v>113.8</v>
      </c>
      <c r="D1132" s="33" t="n">
        <f aca="false">VALUE(MID(AJ1132,1,FIND(" ",AJ1132)))</f>
        <v>2.82</v>
      </c>
      <c r="E1132" s="34" t="n">
        <f aca="false">IF(G1132="LD50 (median)",1,IF(G1132="LDLo (lowest)",0,IF(G1132="LD",-1,"")))</f>
        <v>1</v>
      </c>
      <c r="F1132" s="34" t="n">
        <f aca="false">IF(O1132="🐀 Rat",1,IF(O1132="🐭 Mouse",2,IF(O1132="🐕 Dog",3,IF(O1132="🐵 Monkey",5,IF(O1132="🐈 Cat",4,IF(O1132="🐇 Rabbit",6,IF(O1132="🕊 Pigeon",7,IF(O1132="🐹 Guinea Pig",8,IF(O1132="🐔 Chicken",9,IF(O1132="🐸 Frog",10,IF(O1132="🍼 Mammal",10,0)))))))))))</f>
        <v>2</v>
      </c>
      <c r="G1132" s="39" t="s">
        <v>47</v>
      </c>
      <c r="H1132" s="39" t="s">
        <v>15</v>
      </c>
      <c r="I1132" s="14" t="str">
        <f aca="false">IF(H1132="IC",-0.3,"")</f>
        <v/>
      </c>
      <c r="J1132" s="14" t="n">
        <f aca="false">IF(H1132="IV",-0.2,"")</f>
        <v>-0.2</v>
      </c>
      <c r="K1132" s="14" t="str">
        <f aca="false">IF(H1132="IP",-0.1,"")</f>
        <v/>
      </c>
      <c r="L1132" s="14" t="str">
        <f aca="false">IF(H1132="IM",0.1,"")</f>
        <v/>
      </c>
      <c r="M1132" s="14" t="str">
        <f aca="false">IF(H1132="SC",0.2,"")</f>
        <v/>
      </c>
      <c r="N1132" s="15" t="str">
        <f aca="false">IF(H1132="???",0.2,"")</f>
        <v/>
      </c>
      <c r="O1132" s="40" t="s">
        <v>22</v>
      </c>
      <c r="P1132" s="17" t="str">
        <f aca="false">IF(SUM(Q1132:AI1132)&gt;0,"",IF(SUM(Q1132:AI1132)=0,IF(O1132&gt;0,1,"")))</f>
        <v/>
      </c>
      <c r="Q1132" s="16" t="n">
        <f aca="false">IF(O1132="🐭 Mouse",2,"")</f>
        <v>2</v>
      </c>
      <c r="R1132" s="16" t="str">
        <f aca="false">IF(O1132="🕊 Pigeon",7,"")</f>
        <v/>
      </c>
      <c r="S1132" s="16" t="str">
        <f aca="false">IF(O1132="🐇 Rabbit",6,"")</f>
        <v/>
      </c>
      <c r="T1132" s="16" t="str">
        <f aca="false">IF(O1132="🍼 Mammal",16,"")</f>
        <v/>
      </c>
      <c r="U1132" s="16" t="str">
        <f aca="false">IF(O1132="🐀 Rat",1,"")</f>
        <v/>
      </c>
      <c r="V1132" s="16" t="str">
        <f aca="false">IF(O1132="🐕 Dog",3,"")</f>
        <v/>
      </c>
      <c r="W1132" s="16" t="str">
        <f aca="false">IF(O1132="🐹 Guinea Pig",8,"")</f>
        <v/>
      </c>
      <c r="X1132" s="16" t="str">
        <f aca="false">IF(O1132="🐔 Chicken",9,"")</f>
        <v/>
      </c>
      <c r="Y1132" s="16" t="str">
        <f aca="false">IF(O1132="🐵 Monkey",5,"")</f>
        <v/>
      </c>
      <c r="Z1132" s="16" t="str">
        <f aca="false">IF(O1132="🐸 Frog",10,"")</f>
        <v/>
      </c>
      <c r="AA1132" s="16" t="str">
        <f aca="false">IF(O1132="🐈 Cat",4,"")</f>
        <v/>
      </c>
      <c r="AB1132" s="16" t="str">
        <f aca="false">IF(O1132="Gecko",15,"")</f>
        <v/>
      </c>
      <c r="AC1132" s="16" t="str">
        <f aca="false">IF(O1132="Skink",14,"")</f>
        <v/>
      </c>
      <c r="AD1132" s="16" t="str">
        <f aca="false">IF(O1132="🐄 Cattle",17,"")</f>
        <v/>
      </c>
      <c r="AE1132" s="16" t="str">
        <f aca="false">IF(O1132="🐷 Pig",19,"")</f>
        <v/>
      </c>
      <c r="AF1132" s="16" t="str">
        <f aca="false">IF(O1132="Squirrel",11,"")</f>
        <v/>
      </c>
      <c r="AG1132" s="16" t="str">
        <f aca="false">IF(O1132="🐝 Honey Bee",20,"")</f>
        <v/>
      </c>
      <c r="AH1132" s="16" t="str">
        <f aca="false">IF(O1132="🦆 Duck",12,"")</f>
        <v/>
      </c>
      <c r="AI1132" s="16" t="str">
        <f aca="false">IF(O1132="🐦 Bird",13,"")</f>
        <v/>
      </c>
      <c r="AJ1132" s="41" t="s">
        <v>1131</v>
      </c>
      <c r="AK1132" s="40" t="s">
        <v>662</v>
      </c>
      <c r="AL1132" s="42" t="s">
        <v>50</v>
      </c>
      <c r="AM1132" s="40" t="s">
        <v>51</v>
      </c>
      <c r="AN1132" s="40"/>
    </row>
    <row r="1133" customFormat="false" ht="45" hidden="false" customHeight="true" outlineLevel="0" collapsed="false">
      <c r="A1133" s="38" t="s">
        <v>1124</v>
      </c>
      <c r="B1133" s="38" t="n">
        <v>114</v>
      </c>
      <c r="C1133" s="32" t="n">
        <f aca="false">B1133+IF(H1133="IV",-0.2,IF(H1133="IP",-0.1,IF(H1133="IM",0.1,IF(H1133="SC",0.2,IF(H1133="IC (cerebral)",-0.3,0)))))</f>
        <v>113.8</v>
      </c>
      <c r="D1133" s="33" t="n">
        <f aca="false">VALUE(MID(AJ1133,1,FIND(" ",AJ1133)))</f>
        <v>4</v>
      </c>
      <c r="E1133" s="34" t="n">
        <f aca="false">IF(G1133="LD50 (median)",1,IF(G1133="LDLo (lowest)",0,IF(G1133="LD",-1,"")))</f>
        <v>1</v>
      </c>
      <c r="F1133" s="34" t="n">
        <f aca="false">IF(O1133="🐀 Rat",1,IF(O1133="🐭 Mouse",2,IF(O1133="🐕 Dog",3,IF(O1133="🐵 Monkey",5,IF(O1133="🐈 Cat",4,IF(O1133="🐇 Rabbit",6,IF(O1133="🕊 Pigeon",7,IF(O1133="🐹 Guinea Pig",8,IF(O1133="🐔 Chicken",9,IF(O1133="🐸 Frog",10,IF(O1133="🍼 Mammal",10,0)))))))))))</f>
        <v>10</v>
      </c>
      <c r="G1133" s="39" t="s">
        <v>47</v>
      </c>
      <c r="H1133" s="39" t="s">
        <v>15</v>
      </c>
      <c r="I1133" s="14" t="str">
        <f aca="false">IF(H1133="IC",-0.3,"")</f>
        <v/>
      </c>
      <c r="J1133" s="14" t="n">
        <f aca="false">IF(H1133="IV",-0.2,"")</f>
        <v>-0.2</v>
      </c>
      <c r="K1133" s="14" t="str">
        <f aca="false">IF(H1133="IP",-0.1,"")</f>
        <v/>
      </c>
      <c r="L1133" s="14" t="str">
        <f aca="false">IF(H1133="IM",0.1,"")</f>
        <v/>
      </c>
      <c r="M1133" s="14" t="str">
        <f aca="false">IF(H1133="SC",0.2,"")</f>
        <v/>
      </c>
      <c r="N1133" s="15" t="str">
        <f aca="false">IF(H1133="???",0.2,"")</f>
        <v/>
      </c>
      <c r="O1133" s="40" t="s">
        <v>25</v>
      </c>
      <c r="P1133" s="17" t="str">
        <f aca="false">IF(SUM(Q1133:AI1133)&gt;0,"",IF(SUM(Q1133:AI1133)=0,IF(O1133&gt;0,1,"")))</f>
        <v/>
      </c>
      <c r="Q1133" s="16" t="str">
        <f aca="false">IF(O1133="🐭 Mouse",2,"")</f>
        <v/>
      </c>
      <c r="R1133" s="16" t="str">
        <f aca="false">IF(O1133="🕊 Pigeon",7,"")</f>
        <v/>
      </c>
      <c r="S1133" s="16" t="str">
        <f aca="false">IF(O1133="🐇 Rabbit",6,"")</f>
        <v/>
      </c>
      <c r="T1133" s="16" t="n">
        <f aca="false">IF(O1133="🍼 Mammal",16,"")</f>
        <v>16</v>
      </c>
      <c r="U1133" s="16" t="str">
        <f aca="false">IF(O1133="🐀 Rat",1,"")</f>
        <v/>
      </c>
      <c r="V1133" s="16" t="str">
        <f aca="false">IF(O1133="🐕 Dog",3,"")</f>
        <v/>
      </c>
      <c r="W1133" s="16" t="str">
        <f aca="false">IF(O1133="🐹 Guinea Pig",8,"")</f>
        <v/>
      </c>
      <c r="X1133" s="16" t="str">
        <f aca="false">IF(O1133="🐔 Chicken",9,"")</f>
        <v/>
      </c>
      <c r="Y1133" s="16" t="str">
        <f aca="false">IF(O1133="🐵 Monkey",5,"")</f>
        <v/>
      </c>
      <c r="Z1133" s="16" t="str">
        <f aca="false">IF(O1133="🐸 Frog",10,"")</f>
        <v/>
      </c>
      <c r="AA1133" s="16" t="str">
        <f aca="false">IF(O1133="🐈 Cat",4,"")</f>
        <v/>
      </c>
      <c r="AB1133" s="16" t="str">
        <f aca="false">IF(O1133="Gecko",15,"")</f>
        <v/>
      </c>
      <c r="AC1133" s="16" t="str">
        <f aca="false">IF(O1133="Skink",14,"")</f>
        <v/>
      </c>
      <c r="AD1133" s="16" t="str">
        <f aca="false">IF(O1133="🐄 Cattle",17,"")</f>
        <v/>
      </c>
      <c r="AE1133" s="16" t="str">
        <f aca="false">IF(O1133="🐷 Pig",19,"")</f>
        <v/>
      </c>
      <c r="AF1133" s="16" t="str">
        <f aca="false">IF(O1133="Squirrel",11,"")</f>
        <v/>
      </c>
      <c r="AG1133" s="16" t="str">
        <f aca="false">IF(O1133="🐝 Honey Bee",20,"")</f>
        <v/>
      </c>
      <c r="AH1133" s="16" t="str">
        <f aca="false">IF(O1133="🦆 Duck",12,"")</f>
        <v/>
      </c>
      <c r="AI1133" s="16" t="str">
        <f aca="false">IF(O1133="🐦 Bird",13,"")</f>
        <v/>
      </c>
      <c r="AJ1133" s="41" t="s">
        <v>264</v>
      </c>
      <c r="AK1133" s="40" t="s">
        <v>1132</v>
      </c>
      <c r="AL1133" s="42" t="s">
        <v>50</v>
      </c>
      <c r="AM1133" s="40" t="s">
        <v>51</v>
      </c>
      <c r="AN1133" s="40"/>
    </row>
    <row r="1134" customFormat="false" ht="30" hidden="false" customHeight="true" outlineLevel="0" collapsed="false">
      <c r="A1134" s="38" t="s">
        <v>1124</v>
      </c>
      <c r="B1134" s="38" t="n">
        <v>114</v>
      </c>
      <c r="C1134" s="32" t="n">
        <f aca="false">B1134+IF(H1134="IV",-0.2,IF(H1134="IP",-0.1,IF(H1134="IM",0.1,IF(H1134="SC",0.2,IF(H1134="IC (cerebral)",-0.3,0)))))</f>
        <v>113.9</v>
      </c>
      <c r="D1134" s="33" t="n">
        <f aca="false">VALUE(MID(AJ1134,1,FIND(" ",AJ1134)))</f>
        <v>4.977</v>
      </c>
      <c r="E1134" s="34" t="n">
        <f aca="false">IF(G1134="LD50 (median)",1,IF(G1134="LDLo (lowest)",0,IF(G1134="LD",-1,"")))</f>
        <v>1</v>
      </c>
      <c r="F1134" s="34" t="n">
        <f aca="false">IF(O1134="🐀 Rat",1,IF(O1134="🐭 Mouse",2,IF(O1134="🐕 Dog",3,IF(O1134="🐵 Monkey",5,IF(O1134="🐈 Cat",4,IF(O1134="🐇 Rabbit",6,IF(O1134="🕊 Pigeon",7,IF(O1134="🐹 Guinea Pig",8,IF(O1134="🐔 Chicken",9,IF(O1134="🐸 Frog",10,IF(O1134="🍼 Mammal",10,0)))))))))))</f>
        <v>2</v>
      </c>
      <c r="G1134" s="39" t="s">
        <v>47</v>
      </c>
      <c r="H1134" s="39" t="s">
        <v>16</v>
      </c>
      <c r="I1134" s="14" t="str">
        <f aca="false">IF(H1134="IC",-0.3,"")</f>
        <v/>
      </c>
      <c r="J1134" s="14" t="str">
        <f aca="false">IF(H1134="IV",-0.2,"")</f>
        <v/>
      </c>
      <c r="K1134" s="14" t="n">
        <f aca="false">IF(H1134="IP",-0.1,"")</f>
        <v>-0.1</v>
      </c>
      <c r="L1134" s="14" t="str">
        <f aca="false">IF(H1134="IM",0.1,"")</f>
        <v/>
      </c>
      <c r="M1134" s="14" t="str">
        <f aca="false">IF(H1134="SC",0.2,"")</f>
        <v/>
      </c>
      <c r="N1134" s="15" t="str">
        <f aca="false">IF(H1134="???",0.2,"")</f>
        <v/>
      </c>
      <c r="O1134" s="40" t="s">
        <v>22</v>
      </c>
      <c r="P1134" s="17" t="str">
        <f aca="false">IF(SUM(Q1134:AI1134)&gt;0,"",IF(SUM(Q1134:AI1134)=0,IF(O1134&gt;0,1,"")))</f>
        <v/>
      </c>
      <c r="Q1134" s="16" t="n">
        <f aca="false">IF(O1134="🐭 Mouse",2,"")</f>
        <v>2</v>
      </c>
      <c r="R1134" s="16" t="str">
        <f aca="false">IF(O1134="🕊 Pigeon",7,"")</f>
        <v/>
      </c>
      <c r="S1134" s="16" t="str">
        <f aca="false">IF(O1134="🐇 Rabbit",6,"")</f>
        <v/>
      </c>
      <c r="T1134" s="16" t="str">
        <f aca="false">IF(O1134="🍼 Mammal",16,"")</f>
        <v/>
      </c>
      <c r="U1134" s="16" t="str">
        <f aca="false">IF(O1134="🐀 Rat",1,"")</f>
        <v/>
      </c>
      <c r="V1134" s="16" t="str">
        <f aca="false">IF(O1134="🐕 Dog",3,"")</f>
        <v/>
      </c>
      <c r="W1134" s="16" t="str">
        <f aca="false">IF(O1134="🐹 Guinea Pig",8,"")</f>
        <v/>
      </c>
      <c r="X1134" s="16" t="str">
        <f aca="false">IF(O1134="🐔 Chicken",9,"")</f>
        <v/>
      </c>
      <c r="Y1134" s="16" t="str">
        <f aca="false">IF(O1134="🐵 Monkey",5,"")</f>
        <v/>
      </c>
      <c r="Z1134" s="16" t="str">
        <f aca="false">IF(O1134="🐸 Frog",10,"")</f>
        <v/>
      </c>
      <c r="AA1134" s="16" t="str">
        <f aca="false">IF(O1134="🐈 Cat",4,"")</f>
        <v/>
      </c>
      <c r="AB1134" s="16" t="str">
        <f aca="false">IF(O1134="Gecko",15,"")</f>
        <v/>
      </c>
      <c r="AC1134" s="16" t="str">
        <f aca="false">IF(O1134="Skink",14,"")</f>
        <v/>
      </c>
      <c r="AD1134" s="16" t="str">
        <f aca="false">IF(O1134="🐄 Cattle",17,"")</f>
        <v/>
      </c>
      <c r="AE1134" s="16" t="str">
        <f aca="false">IF(O1134="🐷 Pig",19,"")</f>
        <v/>
      </c>
      <c r="AF1134" s="16" t="str">
        <f aca="false">IF(O1134="Squirrel",11,"")</f>
        <v/>
      </c>
      <c r="AG1134" s="16" t="str">
        <f aca="false">IF(O1134="🐝 Honey Bee",20,"")</f>
        <v/>
      </c>
      <c r="AH1134" s="16" t="str">
        <f aca="false">IF(O1134="🦆 Duck",12,"")</f>
        <v/>
      </c>
      <c r="AI1134" s="16" t="str">
        <f aca="false">IF(O1134="🐦 Bird",13,"")</f>
        <v/>
      </c>
      <c r="AJ1134" s="41" t="s">
        <v>1133</v>
      </c>
      <c r="AK1134" s="40" t="s">
        <v>168</v>
      </c>
      <c r="AL1134" s="42" t="s">
        <v>50</v>
      </c>
      <c r="AM1134" s="40" t="s">
        <v>51</v>
      </c>
      <c r="AN1134" s="40"/>
    </row>
    <row r="1135" customFormat="false" ht="45" hidden="false" customHeight="true" outlineLevel="0" collapsed="false">
      <c r="A1135" s="38" t="s">
        <v>1124</v>
      </c>
      <c r="B1135" s="38" t="n">
        <v>114</v>
      </c>
      <c r="C1135" s="32" t="n">
        <f aca="false">B1135+IF(H1135="IV",-0.2,IF(H1135="IP",-0.1,IF(H1135="IM",0.1,IF(H1135="SC",0.2,IF(H1135="IC (cerebral)",-0.3,0)))))</f>
        <v>113.8</v>
      </c>
      <c r="D1135" s="33" t="n">
        <f aca="false">VALUE(MID(AJ1135,1,FIND(" ",AJ1135)))</f>
        <v>5.2</v>
      </c>
      <c r="E1135" s="34" t="n">
        <f aca="false">IF(G1135="LD50 (median)",1,IF(G1135="LDLo (lowest)",0,IF(G1135="LD",-1,"")))</f>
        <v>1</v>
      </c>
      <c r="F1135" s="34" t="n">
        <f aca="false">IF(O1135="🐀 Rat",1,IF(O1135="🐭 Mouse",2,IF(O1135="🐕 Dog",3,IF(O1135="🐵 Monkey",5,IF(O1135="🐈 Cat",4,IF(O1135="🐇 Rabbit",6,IF(O1135="🕊 Pigeon",7,IF(O1135="🐹 Guinea Pig",8,IF(O1135="🐔 Chicken",9,IF(O1135="🐸 Frog",10,IF(O1135="🍼 Mammal",10,0)))))))))))</f>
        <v>2</v>
      </c>
      <c r="G1135" s="39" t="s">
        <v>47</v>
      </c>
      <c r="H1135" s="39" t="s">
        <v>15</v>
      </c>
      <c r="I1135" s="14" t="str">
        <f aca="false">IF(H1135="IC",-0.3,"")</f>
        <v/>
      </c>
      <c r="J1135" s="14" t="n">
        <f aca="false">IF(H1135="IV",-0.2,"")</f>
        <v>-0.2</v>
      </c>
      <c r="K1135" s="14" t="str">
        <f aca="false">IF(H1135="IP",-0.1,"")</f>
        <v/>
      </c>
      <c r="L1135" s="14" t="str">
        <f aca="false">IF(H1135="IM",0.1,"")</f>
        <v/>
      </c>
      <c r="M1135" s="14" t="str">
        <f aca="false">IF(H1135="SC",0.2,"")</f>
        <v/>
      </c>
      <c r="N1135" s="15" t="str">
        <f aca="false">IF(H1135="???",0.2,"")</f>
        <v/>
      </c>
      <c r="O1135" s="40" t="s">
        <v>22</v>
      </c>
      <c r="P1135" s="17" t="str">
        <f aca="false">IF(SUM(Q1135:AI1135)&gt;0,"",IF(SUM(Q1135:AI1135)=0,IF(O1135&gt;0,1,"")))</f>
        <v/>
      </c>
      <c r="Q1135" s="16" t="n">
        <f aca="false">IF(O1135="🐭 Mouse",2,"")</f>
        <v>2</v>
      </c>
      <c r="R1135" s="16" t="str">
        <f aca="false">IF(O1135="🕊 Pigeon",7,"")</f>
        <v/>
      </c>
      <c r="S1135" s="16" t="str">
        <f aca="false">IF(O1135="🐇 Rabbit",6,"")</f>
        <v/>
      </c>
      <c r="T1135" s="16" t="str">
        <f aca="false">IF(O1135="🍼 Mammal",16,"")</f>
        <v/>
      </c>
      <c r="U1135" s="16" t="str">
        <f aca="false">IF(O1135="🐀 Rat",1,"")</f>
        <v/>
      </c>
      <c r="V1135" s="16" t="str">
        <f aca="false">IF(O1135="🐕 Dog",3,"")</f>
        <v/>
      </c>
      <c r="W1135" s="16" t="str">
        <f aca="false">IF(O1135="🐹 Guinea Pig",8,"")</f>
        <v/>
      </c>
      <c r="X1135" s="16" t="str">
        <f aca="false">IF(O1135="🐔 Chicken",9,"")</f>
        <v/>
      </c>
      <c r="Y1135" s="16" t="str">
        <f aca="false">IF(O1135="🐵 Monkey",5,"")</f>
        <v/>
      </c>
      <c r="Z1135" s="16" t="str">
        <f aca="false">IF(O1135="🐸 Frog",10,"")</f>
        <v/>
      </c>
      <c r="AA1135" s="16" t="str">
        <f aca="false">IF(O1135="🐈 Cat",4,"")</f>
        <v/>
      </c>
      <c r="AB1135" s="16" t="str">
        <f aca="false">IF(O1135="Gecko",15,"")</f>
        <v/>
      </c>
      <c r="AC1135" s="16" t="str">
        <f aca="false">IF(O1135="Skink",14,"")</f>
        <v/>
      </c>
      <c r="AD1135" s="16" t="str">
        <f aca="false">IF(O1135="🐄 Cattle",17,"")</f>
        <v/>
      </c>
      <c r="AE1135" s="16" t="str">
        <f aca="false">IF(O1135="🐷 Pig",19,"")</f>
        <v/>
      </c>
      <c r="AF1135" s="16" t="str">
        <f aca="false">IF(O1135="Squirrel",11,"")</f>
        <v/>
      </c>
      <c r="AG1135" s="16" t="str">
        <f aca="false">IF(O1135="🐝 Honey Bee",20,"")</f>
        <v/>
      </c>
      <c r="AH1135" s="16" t="str">
        <f aca="false">IF(O1135="🦆 Duck",12,"")</f>
        <v/>
      </c>
      <c r="AI1135" s="16" t="str">
        <f aca="false">IF(O1135="🐦 Bird",13,"")</f>
        <v/>
      </c>
      <c r="AJ1135" s="41" t="s">
        <v>727</v>
      </c>
      <c r="AK1135" s="40" t="s">
        <v>1134</v>
      </c>
      <c r="AL1135" s="42" t="s">
        <v>50</v>
      </c>
      <c r="AM1135" s="40" t="s">
        <v>51</v>
      </c>
      <c r="AN1135" s="40"/>
    </row>
    <row r="1136" customFormat="false" ht="15" hidden="false" customHeight="true" outlineLevel="0" collapsed="false">
      <c r="A1136" s="38" t="s">
        <v>1124</v>
      </c>
      <c r="B1136" s="38" t="n">
        <v>114</v>
      </c>
      <c r="C1136" s="32" t="n">
        <f aca="false">B1136+IF(H1136="IV",-0.2,IF(H1136="IP",-0.1,IF(H1136="IM",0.1,IF(H1136="SC",0.2,IF(H1136="IC (cerebral)",-0.3,0)))))</f>
        <v>113.8</v>
      </c>
      <c r="D1136" s="33" t="n">
        <f aca="false">VALUE(MID(AJ1136,1,FIND(" ",AJ1136)))</f>
        <v>5.375</v>
      </c>
      <c r="E1136" s="34" t="n">
        <f aca="false">IF(G1136="LD50 (median)",1,IF(G1136="LDLo (lowest)",0,IF(G1136="LD",-1,"")))</f>
        <v>1</v>
      </c>
      <c r="F1136" s="34" t="n">
        <f aca="false">IF(O1136="🐀 Rat",1,IF(O1136="🐭 Mouse",2,IF(O1136="🐕 Dog",3,IF(O1136="🐵 Monkey",5,IF(O1136="🐈 Cat",4,IF(O1136="🐇 Rabbit",6,IF(O1136="🕊 Pigeon",7,IF(O1136="🐹 Guinea Pig",8,IF(O1136="🐔 Chicken",9,IF(O1136="🐸 Frog",10,IF(O1136="🍼 Mammal",10,0)))))))))))</f>
        <v>2</v>
      </c>
      <c r="G1136" s="39" t="s">
        <v>47</v>
      </c>
      <c r="H1136" s="39" t="s">
        <v>15</v>
      </c>
      <c r="I1136" s="14" t="str">
        <f aca="false">IF(H1136="IC",-0.3,"")</f>
        <v/>
      </c>
      <c r="J1136" s="14" t="n">
        <f aca="false">IF(H1136="IV",-0.2,"")</f>
        <v>-0.2</v>
      </c>
      <c r="K1136" s="14" t="str">
        <f aca="false">IF(H1136="IP",-0.1,"")</f>
        <v/>
      </c>
      <c r="L1136" s="14" t="str">
        <f aca="false">IF(H1136="IM",0.1,"")</f>
        <v/>
      </c>
      <c r="M1136" s="14" t="str">
        <f aca="false">IF(H1136="SC",0.2,"")</f>
        <v/>
      </c>
      <c r="N1136" s="15" t="str">
        <f aca="false">IF(H1136="???",0.2,"")</f>
        <v/>
      </c>
      <c r="O1136" s="40" t="s">
        <v>22</v>
      </c>
      <c r="P1136" s="17" t="str">
        <f aca="false">IF(SUM(Q1136:AI1136)&gt;0,"",IF(SUM(Q1136:AI1136)=0,IF(O1136&gt;0,1,"")))</f>
        <v/>
      </c>
      <c r="Q1136" s="16" t="n">
        <f aca="false">IF(O1136="🐭 Mouse",2,"")</f>
        <v>2</v>
      </c>
      <c r="R1136" s="16" t="str">
        <f aca="false">IF(O1136="🕊 Pigeon",7,"")</f>
        <v/>
      </c>
      <c r="S1136" s="16" t="str">
        <f aca="false">IF(O1136="🐇 Rabbit",6,"")</f>
        <v/>
      </c>
      <c r="T1136" s="16" t="str">
        <f aca="false">IF(O1136="🍼 Mammal",16,"")</f>
        <v/>
      </c>
      <c r="U1136" s="16" t="str">
        <f aca="false">IF(O1136="🐀 Rat",1,"")</f>
        <v/>
      </c>
      <c r="V1136" s="16" t="str">
        <f aca="false">IF(O1136="🐕 Dog",3,"")</f>
        <v/>
      </c>
      <c r="W1136" s="16" t="str">
        <f aca="false">IF(O1136="🐹 Guinea Pig",8,"")</f>
        <v/>
      </c>
      <c r="X1136" s="16" t="str">
        <f aca="false">IF(O1136="🐔 Chicken",9,"")</f>
        <v/>
      </c>
      <c r="Y1136" s="16" t="str">
        <f aca="false">IF(O1136="🐵 Monkey",5,"")</f>
        <v/>
      </c>
      <c r="Z1136" s="16" t="str">
        <f aca="false">IF(O1136="🐸 Frog",10,"")</f>
        <v/>
      </c>
      <c r="AA1136" s="16" t="str">
        <f aca="false">IF(O1136="🐈 Cat",4,"")</f>
        <v/>
      </c>
      <c r="AB1136" s="16" t="str">
        <f aca="false">IF(O1136="Gecko",15,"")</f>
        <v/>
      </c>
      <c r="AC1136" s="16" t="str">
        <f aca="false">IF(O1136="Skink",14,"")</f>
        <v/>
      </c>
      <c r="AD1136" s="16" t="str">
        <f aca="false">IF(O1136="🐄 Cattle",17,"")</f>
        <v/>
      </c>
      <c r="AE1136" s="16" t="str">
        <f aca="false">IF(O1136="🐷 Pig",19,"")</f>
        <v/>
      </c>
      <c r="AF1136" s="16" t="str">
        <f aca="false">IF(O1136="Squirrel",11,"")</f>
        <v/>
      </c>
      <c r="AG1136" s="16" t="str">
        <f aca="false">IF(O1136="🐝 Honey Bee",20,"")</f>
        <v/>
      </c>
      <c r="AH1136" s="16" t="str">
        <f aca="false">IF(O1136="🦆 Duck",12,"")</f>
        <v/>
      </c>
      <c r="AI1136" s="16" t="str">
        <f aca="false">IF(O1136="🐦 Bird",13,"")</f>
        <v/>
      </c>
      <c r="AJ1136" s="41" t="s">
        <v>1135</v>
      </c>
      <c r="AK1136" s="40"/>
      <c r="AL1136" s="42" t="s">
        <v>76</v>
      </c>
      <c r="AM1136" s="40" t="s">
        <v>59</v>
      </c>
      <c r="AN1136" s="40" t="s">
        <v>1136</v>
      </c>
    </row>
    <row r="1137" customFormat="false" ht="30" hidden="false" customHeight="true" outlineLevel="0" collapsed="false">
      <c r="A1137" s="38" t="s">
        <v>1124</v>
      </c>
      <c r="B1137" s="38" t="n">
        <v>114</v>
      </c>
      <c r="C1137" s="32" t="n">
        <f aca="false">B1137+IF(H1137="IV",-0.2,IF(H1137="IP",-0.1,IF(H1137="IM",0.1,IF(H1137="SC",0.2,IF(H1137="IC (cerebral)",-0.3,0)))))</f>
        <v>114.2</v>
      </c>
      <c r="D1137" s="33" t="n">
        <f aca="false">VALUE(MID(AJ1137,1,FIND(" ",AJ1137)))</f>
        <v>16.1</v>
      </c>
      <c r="E1137" s="34" t="n">
        <f aca="false">IF(G1137="LD50 (median)",1,IF(G1137="LDLo (lowest)",0,IF(G1137="LD",-1,"")))</f>
        <v>1</v>
      </c>
      <c r="F1137" s="34" t="n">
        <f aca="false">IF(O1137="🐀 Rat",1,IF(O1137="🐭 Mouse",2,IF(O1137="🐕 Dog",3,IF(O1137="🐵 Monkey",5,IF(O1137="🐈 Cat",4,IF(O1137="🐇 Rabbit",6,IF(O1137="🕊 Pigeon",7,IF(O1137="🐹 Guinea Pig",8,IF(O1137="🐔 Chicken",9,IF(O1137="🐸 Frog",10,IF(O1137="🍼 Mammal",10,0)))))))))))</f>
        <v>2</v>
      </c>
      <c r="G1137" s="39" t="s">
        <v>47</v>
      </c>
      <c r="H1137" s="39" t="s">
        <v>18</v>
      </c>
      <c r="I1137" s="14" t="str">
        <f aca="false">IF(H1137="IC",-0.3,"")</f>
        <v/>
      </c>
      <c r="J1137" s="14" t="str">
        <f aca="false">IF(H1137="IV",-0.2,"")</f>
        <v/>
      </c>
      <c r="K1137" s="14" t="str">
        <f aca="false">IF(H1137="IP",-0.1,"")</f>
        <v/>
      </c>
      <c r="L1137" s="14" t="str">
        <f aca="false">IF(H1137="IM",0.1,"")</f>
        <v/>
      </c>
      <c r="M1137" s="14" t="n">
        <f aca="false">IF(H1137="SC",0.2,"")</f>
        <v>0.2</v>
      </c>
      <c r="N1137" s="15" t="str">
        <f aca="false">IF(H1137="???",0.2,"")</f>
        <v/>
      </c>
      <c r="O1137" s="40" t="s">
        <v>22</v>
      </c>
      <c r="P1137" s="17" t="str">
        <f aca="false">IF(SUM(Q1137:AI1137)&gt;0,"",IF(SUM(Q1137:AI1137)=0,IF(O1137&gt;0,1,"")))</f>
        <v/>
      </c>
      <c r="Q1137" s="16" t="n">
        <f aca="false">IF(O1137="🐭 Mouse",2,"")</f>
        <v>2</v>
      </c>
      <c r="R1137" s="16" t="str">
        <f aca="false">IF(O1137="🕊 Pigeon",7,"")</f>
        <v/>
      </c>
      <c r="S1137" s="16" t="str">
        <f aca="false">IF(O1137="🐇 Rabbit",6,"")</f>
        <v/>
      </c>
      <c r="T1137" s="16" t="str">
        <f aca="false">IF(O1137="🍼 Mammal",16,"")</f>
        <v/>
      </c>
      <c r="U1137" s="16" t="str">
        <f aca="false">IF(O1137="🐀 Rat",1,"")</f>
        <v/>
      </c>
      <c r="V1137" s="16" t="str">
        <f aca="false">IF(O1137="🐕 Dog",3,"")</f>
        <v/>
      </c>
      <c r="W1137" s="16" t="str">
        <f aca="false">IF(O1137="🐹 Guinea Pig",8,"")</f>
        <v/>
      </c>
      <c r="X1137" s="16" t="str">
        <f aca="false">IF(O1137="🐔 Chicken",9,"")</f>
        <v/>
      </c>
      <c r="Y1137" s="16" t="str">
        <f aca="false">IF(O1137="🐵 Monkey",5,"")</f>
        <v/>
      </c>
      <c r="Z1137" s="16" t="str">
        <f aca="false">IF(O1137="🐸 Frog",10,"")</f>
        <v/>
      </c>
      <c r="AA1137" s="16" t="str">
        <f aca="false">IF(O1137="🐈 Cat",4,"")</f>
        <v/>
      </c>
      <c r="AB1137" s="16" t="str">
        <f aca="false">IF(O1137="Gecko",15,"")</f>
        <v/>
      </c>
      <c r="AC1137" s="16" t="str">
        <f aca="false">IF(O1137="Skink",14,"")</f>
        <v/>
      </c>
      <c r="AD1137" s="16" t="str">
        <f aca="false">IF(O1137="🐄 Cattle",17,"")</f>
        <v/>
      </c>
      <c r="AE1137" s="16" t="str">
        <f aca="false">IF(O1137="🐷 Pig",19,"")</f>
        <v/>
      </c>
      <c r="AF1137" s="16" t="str">
        <f aca="false">IF(O1137="Squirrel",11,"")</f>
        <v/>
      </c>
      <c r="AG1137" s="16" t="str">
        <f aca="false">IF(O1137="🐝 Honey Bee",20,"")</f>
        <v/>
      </c>
      <c r="AH1137" s="16" t="str">
        <f aca="false">IF(O1137="🦆 Duck",12,"")</f>
        <v/>
      </c>
      <c r="AI1137" s="16" t="str">
        <f aca="false">IF(O1137="🐦 Bird",13,"")</f>
        <v/>
      </c>
      <c r="AJ1137" s="41" t="s">
        <v>1137</v>
      </c>
      <c r="AK1137" s="40" t="s">
        <v>1129</v>
      </c>
      <c r="AL1137" s="42" t="s">
        <v>50</v>
      </c>
      <c r="AM1137" s="40" t="s">
        <v>51</v>
      </c>
      <c r="AN1137" s="40"/>
    </row>
    <row r="1138" customFormat="false" ht="15.75" hidden="false" customHeight="false" outlineLevel="0" collapsed="false">
      <c r="C1138" s="32"/>
      <c r="D1138" s="33"/>
      <c r="E1138" s="34"/>
      <c r="F1138" s="34"/>
      <c r="G1138" s="0"/>
      <c r="H1138" s="0"/>
      <c r="I1138" s="14" t="str">
        <f aca="false">IF(H1138="IC",-0.3,"")</f>
        <v/>
      </c>
      <c r="J1138" s="14" t="str">
        <f aca="false">IF(H1138="IV",-0.2,"")</f>
        <v/>
      </c>
      <c r="K1138" s="14" t="str">
        <f aca="false">IF(H1138="IP",-0.1,"")</f>
        <v/>
      </c>
      <c r="L1138" s="14" t="str">
        <f aca="false">IF(H1138="IM",0.1,"")</f>
        <v/>
      </c>
      <c r="M1138" s="14" t="str">
        <f aca="false">IF(H1138="SC",0.2,"")</f>
        <v/>
      </c>
      <c r="N1138" s="15" t="str">
        <f aca="false">IF(H1138="???",0.2,"")</f>
        <v/>
      </c>
      <c r="O1138" s="0"/>
      <c r="P1138" s="17" t="str">
        <f aca="false">IF(SUM(Q1138:AI1138)&gt;0,"",IF(SUM(Q1138:AI1138)=0,IF(O1138&gt;0,1,"")))</f>
        <v/>
      </c>
      <c r="Q1138" s="16" t="str">
        <f aca="false">IF(O1138="🐭 Mouse",2,"")</f>
        <v/>
      </c>
      <c r="R1138" s="16" t="str">
        <f aca="false">IF(O1138="🕊 Pigeon",7,"")</f>
        <v/>
      </c>
      <c r="S1138" s="16" t="str">
        <f aca="false">IF(O1138="🐇 Rabbit",6,"")</f>
        <v/>
      </c>
      <c r="T1138" s="16" t="str">
        <f aca="false">IF(O1138="🍼 Mammal",16,"")</f>
        <v/>
      </c>
      <c r="U1138" s="16" t="str">
        <f aca="false">IF(O1138="🐀 Rat",1,"")</f>
        <v/>
      </c>
      <c r="V1138" s="16" t="str">
        <f aca="false">IF(O1138="🐕 Dog",3,"")</f>
        <v/>
      </c>
      <c r="W1138" s="16" t="str">
        <f aca="false">IF(O1138="🐹 Guinea Pig",8,"")</f>
        <v/>
      </c>
      <c r="X1138" s="16" t="str">
        <f aca="false">IF(O1138="🐔 Chicken",9,"")</f>
        <v/>
      </c>
      <c r="Y1138" s="16" t="str">
        <f aca="false">IF(O1138="🐵 Monkey",5,"")</f>
        <v/>
      </c>
      <c r="Z1138" s="16" t="str">
        <f aca="false">IF(O1138="🐸 Frog",10,"")</f>
        <v/>
      </c>
      <c r="AA1138" s="16" t="str">
        <f aca="false">IF(O1138="🐈 Cat",4,"")</f>
        <v/>
      </c>
      <c r="AB1138" s="16" t="str">
        <f aca="false">IF(O1138="Gecko",15,"")</f>
        <v/>
      </c>
      <c r="AC1138" s="16" t="str">
        <f aca="false">IF(O1138="Skink",14,"")</f>
        <v/>
      </c>
      <c r="AD1138" s="16" t="str">
        <f aca="false">IF(O1138="🐄 Cattle",17,"")</f>
        <v/>
      </c>
      <c r="AE1138" s="16" t="str">
        <f aca="false">IF(O1138="🐷 Pig",19,"")</f>
        <v/>
      </c>
      <c r="AF1138" s="16" t="str">
        <f aca="false">IF(O1138="Squirrel",11,"")</f>
        <v/>
      </c>
      <c r="AG1138" s="16" t="str">
        <f aca="false">IF(O1138="🐝 Honey Bee",20,"")</f>
        <v/>
      </c>
      <c r="AH1138" s="16" t="str">
        <f aca="false">IF(O1138="🦆 Duck",12,"")</f>
        <v/>
      </c>
      <c r="AI1138" s="16" t="str">
        <f aca="false">IF(O1138="🐦 Bird",13,"")</f>
        <v/>
      </c>
      <c r="AJ1138" s="0"/>
      <c r="AK1138" s="0"/>
      <c r="AL1138" s="0"/>
      <c r="AM1138" s="0"/>
      <c r="AN1138" s="0"/>
    </row>
    <row r="1139" customFormat="false" ht="15" hidden="false" customHeight="true" outlineLevel="0" collapsed="false">
      <c r="A1139" s="38" t="s">
        <v>1138</v>
      </c>
      <c r="B1139" s="38" t="n">
        <v>115</v>
      </c>
      <c r="C1139" s="32" t="n">
        <f aca="false">B1139+IF(H1139="IV",-0.2,IF(H1139="IP",-0.1,IF(H1139="IM",0.1,IF(H1139="SC",0.2,IF(H1139="IC (cerebral)",-0.3,0)))))</f>
        <v>114.8</v>
      </c>
      <c r="D1139" s="33" t="n">
        <f aca="false">VALUE(MID(AJ1139,1,FIND(" ",AJ1139)))</f>
        <v>3.6666</v>
      </c>
      <c r="E1139" s="34" t="n">
        <f aca="false">IF(G1139="LD50 (median)",1,IF(G1139="LDLo (lowest)",0,IF(G1139="LD",-1,"")))</f>
        <v>1</v>
      </c>
      <c r="F1139" s="34" t="n">
        <f aca="false">IF(O1139="🐀 Rat",1,IF(O1139="🐭 Mouse",2,IF(O1139="🐕 Dog",3,IF(O1139="🐵 Monkey",5,IF(O1139="🐈 Cat",4,IF(O1139="🐇 Rabbit",6,IF(O1139="🕊 Pigeon",7,IF(O1139="🐹 Guinea Pig",8,IF(O1139="🐔 Chicken",9,IF(O1139="🐸 Frog",10,IF(O1139="🍼 Mammal",10,0)))))))))))</f>
        <v>2</v>
      </c>
      <c r="G1139" s="39" t="s">
        <v>47</v>
      </c>
      <c r="H1139" s="39" t="s">
        <v>15</v>
      </c>
      <c r="I1139" s="14" t="str">
        <f aca="false">IF(H1139="IC",-0.3,"")</f>
        <v/>
      </c>
      <c r="J1139" s="14" t="n">
        <f aca="false">IF(H1139="IV",-0.2,"")</f>
        <v>-0.2</v>
      </c>
      <c r="K1139" s="14" t="str">
        <f aca="false">IF(H1139="IP",-0.1,"")</f>
        <v/>
      </c>
      <c r="L1139" s="14" t="str">
        <f aca="false">IF(H1139="IM",0.1,"")</f>
        <v/>
      </c>
      <c r="M1139" s="14" t="str">
        <f aca="false">IF(H1139="SC",0.2,"")</f>
        <v/>
      </c>
      <c r="N1139" s="15" t="str">
        <f aca="false">IF(H1139="???",0.2,"")</f>
        <v/>
      </c>
      <c r="O1139" s="40" t="s">
        <v>22</v>
      </c>
      <c r="P1139" s="17" t="str">
        <f aca="false">IF(SUM(Q1139:AI1139)&gt;0,"",IF(SUM(Q1139:AI1139)=0,IF(O1139&gt;0,1,"")))</f>
        <v/>
      </c>
      <c r="Q1139" s="16" t="n">
        <f aca="false">IF(O1139="🐭 Mouse",2,"")</f>
        <v>2</v>
      </c>
      <c r="R1139" s="16" t="str">
        <f aca="false">IF(O1139="🕊 Pigeon",7,"")</f>
        <v/>
      </c>
      <c r="S1139" s="16" t="str">
        <f aca="false">IF(O1139="🐇 Rabbit",6,"")</f>
        <v/>
      </c>
      <c r="T1139" s="16" t="str">
        <f aca="false">IF(O1139="🍼 Mammal",16,"")</f>
        <v/>
      </c>
      <c r="U1139" s="16" t="str">
        <f aca="false">IF(O1139="🐀 Rat",1,"")</f>
        <v/>
      </c>
      <c r="V1139" s="16" t="str">
        <f aca="false">IF(O1139="🐕 Dog",3,"")</f>
        <v/>
      </c>
      <c r="W1139" s="16" t="str">
        <f aca="false">IF(O1139="🐹 Guinea Pig",8,"")</f>
        <v/>
      </c>
      <c r="X1139" s="16" t="str">
        <f aca="false">IF(O1139="🐔 Chicken",9,"")</f>
        <v/>
      </c>
      <c r="Y1139" s="16" t="str">
        <f aca="false">IF(O1139="🐵 Monkey",5,"")</f>
        <v/>
      </c>
      <c r="Z1139" s="16" t="str">
        <f aca="false">IF(O1139="🐸 Frog",10,"")</f>
        <v/>
      </c>
      <c r="AA1139" s="16" t="str">
        <f aca="false">IF(O1139="🐈 Cat",4,"")</f>
        <v/>
      </c>
      <c r="AB1139" s="16" t="str">
        <f aca="false">IF(O1139="Gecko",15,"")</f>
        <v/>
      </c>
      <c r="AC1139" s="16" t="str">
        <f aca="false">IF(O1139="Skink",14,"")</f>
        <v/>
      </c>
      <c r="AD1139" s="16" t="str">
        <f aca="false">IF(O1139="🐄 Cattle",17,"")</f>
        <v/>
      </c>
      <c r="AE1139" s="16" t="str">
        <f aca="false">IF(O1139="🐷 Pig",19,"")</f>
        <v/>
      </c>
      <c r="AF1139" s="16" t="str">
        <f aca="false">IF(O1139="Squirrel",11,"")</f>
        <v/>
      </c>
      <c r="AG1139" s="16" t="str">
        <f aca="false">IF(O1139="🐝 Honey Bee",20,"")</f>
        <v/>
      </c>
      <c r="AH1139" s="16" t="str">
        <f aca="false">IF(O1139="🦆 Duck",12,"")</f>
        <v/>
      </c>
      <c r="AI1139" s="16" t="str">
        <f aca="false">IF(O1139="🐦 Bird",13,"")</f>
        <v/>
      </c>
      <c r="AJ1139" s="41" t="s">
        <v>1139</v>
      </c>
      <c r="AK1139" s="40" t="s">
        <v>1140</v>
      </c>
      <c r="AL1139" s="42" t="s">
        <v>1141</v>
      </c>
      <c r="AM1139" s="40" t="s">
        <v>51</v>
      </c>
      <c r="AN1139" s="40"/>
    </row>
    <row r="1140" customFormat="false" ht="15" hidden="false" customHeight="true" outlineLevel="0" collapsed="false">
      <c r="A1140" s="38" t="s">
        <v>1138</v>
      </c>
      <c r="B1140" s="38" t="n">
        <v>115</v>
      </c>
      <c r="C1140" s="32" t="n">
        <f aca="false">B1140+IF(H1140="IV",-0.2,IF(H1140="IP",-0.1,IF(H1140="IM",0.1,IF(H1140="SC",0.2,IF(H1140="IC (cerebral)",-0.3,0)))))</f>
        <v>114.8</v>
      </c>
      <c r="D1140" s="33" t="n">
        <f aca="false">VALUE(MID(AJ1140,1,FIND(" ",AJ1140)))</f>
        <v>5.375</v>
      </c>
      <c r="E1140" s="34" t="n">
        <f aca="false">IF(G1140="LD50 (median)",1,IF(G1140="LDLo (lowest)",0,IF(G1140="LD",-1,"")))</f>
        <v>1</v>
      </c>
      <c r="F1140" s="34" t="n">
        <f aca="false">IF(O1140="🐀 Rat",1,IF(O1140="🐭 Mouse",2,IF(O1140="🐕 Dog",3,IF(O1140="🐵 Monkey",5,IF(O1140="🐈 Cat",4,IF(O1140="🐇 Rabbit",6,IF(O1140="🕊 Pigeon",7,IF(O1140="🐹 Guinea Pig",8,IF(O1140="🐔 Chicken",9,IF(O1140="🐸 Frog",10,IF(O1140="🍼 Mammal",10,0)))))))))))</f>
        <v>2</v>
      </c>
      <c r="G1140" s="39" t="s">
        <v>47</v>
      </c>
      <c r="H1140" s="39" t="s">
        <v>15</v>
      </c>
      <c r="I1140" s="14" t="str">
        <f aca="false">IF(H1140="IC",-0.3,"")</f>
        <v/>
      </c>
      <c r="J1140" s="14" t="n">
        <f aca="false">IF(H1140="IV",-0.2,"")</f>
        <v>-0.2</v>
      </c>
      <c r="K1140" s="14" t="str">
        <f aca="false">IF(H1140="IP",-0.1,"")</f>
        <v/>
      </c>
      <c r="L1140" s="14" t="str">
        <f aca="false">IF(H1140="IM",0.1,"")</f>
        <v/>
      </c>
      <c r="M1140" s="14" t="str">
        <f aca="false">IF(H1140="SC",0.2,"")</f>
        <v/>
      </c>
      <c r="N1140" s="15" t="str">
        <f aca="false">IF(H1140="???",0.2,"")</f>
        <v/>
      </c>
      <c r="O1140" s="40" t="s">
        <v>22</v>
      </c>
      <c r="P1140" s="17" t="str">
        <f aca="false">IF(SUM(Q1140:AI1140)&gt;0,"",IF(SUM(Q1140:AI1140)=0,IF(O1140&gt;0,1,"")))</f>
        <v/>
      </c>
      <c r="Q1140" s="16" t="n">
        <f aca="false">IF(O1140="🐭 Mouse",2,"")</f>
        <v>2</v>
      </c>
      <c r="R1140" s="16" t="str">
        <f aca="false">IF(O1140="🕊 Pigeon",7,"")</f>
        <v/>
      </c>
      <c r="S1140" s="16" t="str">
        <f aca="false">IF(O1140="🐇 Rabbit",6,"")</f>
        <v/>
      </c>
      <c r="T1140" s="16" t="str">
        <f aca="false">IF(O1140="🍼 Mammal",16,"")</f>
        <v/>
      </c>
      <c r="U1140" s="16" t="str">
        <f aca="false">IF(O1140="🐀 Rat",1,"")</f>
        <v/>
      </c>
      <c r="V1140" s="16" t="str">
        <f aca="false">IF(O1140="🐕 Dog",3,"")</f>
        <v/>
      </c>
      <c r="W1140" s="16" t="str">
        <f aca="false">IF(O1140="🐹 Guinea Pig",8,"")</f>
        <v/>
      </c>
      <c r="X1140" s="16" t="str">
        <f aca="false">IF(O1140="🐔 Chicken",9,"")</f>
        <v/>
      </c>
      <c r="Y1140" s="16" t="str">
        <f aca="false">IF(O1140="🐵 Monkey",5,"")</f>
        <v/>
      </c>
      <c r="Z1140" s="16" t="str">
        <f aca="false">IF(O1140="🐸 Frog",10,"")</f>
        <v/>
      </c>
      <c r="AA1140" s="16" t="str">
        <f aca="false">IF(O1140="🐈 Cat",4,"")</f>
        <v/>
      </c>
      <c r="AB1140" s="16" t="str">
        <f aca="false">IF(O1140="Gecko",15,"")</f>
        <v/>
      </c>
      <c r="AC1140" s="16" t="str">
        <f aca="false">IF(O1140="Skink",14,"")</f>
        <v/>
      </c>
      <c r="AD1140" s="16" t="str">
        <f aca="false">IF(O1140="🐄 Cattle",17,"")</f>
        <v/>
      </c>
      <c r="AE1140" s="16" t="str">
        <f aca="false">IF(O1140="🐷 Pig",19,"")</f>
        <v/>
      </c>
      <c r="AF1140" s="16" t="str">
        <f aca="false">IF(O1140="Squirrel",11,"")</f>
        <v/>
      </c>
      <c r="AG1140" s="16" t="str">
        <f aca="false">IF(O1140="🐝 Honey Bee",20,"")</f>
        <v/>
      </c>
      <c r="AH1140" s="16" t="str">
        <f aca="false">IF(O1140="🦆 Duck",12,"")</f>
        <v/>
      </c>
      <c r="AI1140" s="16" t="str">
        <f aca="false">IF(O1140="🐦 Bird",13,"")</f>
        <v/>
      </c>
      <c r="AJ1140" s="41" t="s">
        <v>1135</v>
      </c>
      <c r="AK1140" s="40" t="s">
        <v>1140</v>
      </c>
      <c r="AL1140" s="42" t="s">
        <v>1141</v>
      </c>
      <c r="AM1140" s="40" t="s">
        <v>51</v>
      </c>
      <c r="AN1140" s="40"/>
    </row>
    <row r="1141" customFormat="false" ht="15.75" hidden="false" customHeight="false" outlineLevel="0" collapsed="false">
      <c r="C1141" s="32"/>
      <c r="D1141" s="33"/>
      <c r="E1141" s="34"/>
      <c r="F1141" s="34"/>
      <c r="G1141" s="0"/>
      <c r="H1141" s="0"/>
      <c r="I1141" s="14" t="str">
        <f aca="false">IF(H1141="IC",-0.3,"")</f>
        <v/>
      </c>
      <c r="J1141" s="14" t="str">
        <f aca="false">IF(H1141="IV",-0.2,"")</f>
        <v/>
      </c>
      <c r="K1141" s="14" t="str">
        <f aca="false">IF(H1141="IP",-0.1,"")</f>
        <v/>
      </c>
      <c r="L1141" s="14" t="str">
        <f aca="false">IF(H1141="IM",0.1,"")</f>
        <v/>
      </c>
      <c r="M1141" s="14" t="str">
        <f aca="false">IF(H1141="SC",0.2,"")</f>
        <v/>
      </c>
      <c r="N1141" s="15" t="str">
        <f aca="false">IF(H1141="???",0.2,"")</f>
        <v/>
      </c>
      <c r="O1141" s="0"/>
      <c r="P1141" s="17" t="str">
        <f aca="false">IF(SUM(Q1141:AI1141)&gt;0,"",IF(SUM(Q1141:AI1141)=0,IF(O1141&gt;0,1,"")))</f>
        <v/>
      </c>
      <c r="Q1141" s="16" t="str">
        <f aca="false">IF(O1141="🐭 Mouse",2,"")</f>
        <v/>
      </c>
      <c r="R1141" s="16" t="str">
        <f aca="false">IF(O1141="🕊 Pigeon",7,"")</f>
        <v/>
      </c>
      <c r="S1141" s="16" t="str">
        <f aca="false">IF(O1141="🐇 Rabbit",6,"")</f>
        <v/>
      </c>
      <c r="T1141" s="16" t="str">
        <f aca="false">IF(O1141="🍼 Mammal",16,"")</f>
        <v/>
      </c>
      <c r="U1141" s="16" t="str">
        <f aca="false">IF(O1141="🐀 Rat",1,"")</f>
        <v/>
      </c>
      <c r="V1141" s="16" t="str">
        <f aca="false">IF(O1141="🐕 Dog",3,"")</f>
        <v/>
      </c>
      <c r="W1141" s="16" t="str">
        <f aca="false">IF(O1141="🐹 Guinea Pig",8,"")</f>
        <v/>
      </c>
      <c r="X1141" s="16" t="str">
        <f aca="false">IF(O1141="🐔 Chicken",9,"")</f>
        <v/>
      </c>
      <c r="Y1141" s="16" t="str">
        <f aca="false">IF(O1141="🐵 Monkey",5,"")</f>
        <v/>
      </c>
      <c r="Z1141" s="16" t="str">
        <f aca="false">IF(O1141="🐸 Frog",10,"")</f>
        <v/>
      </c>
      <c r="AA1141" s="16" t="str">
        <f aca="false">IF(O1141="🐈 Cat",4,"")</f>
        <v/>
      </c>
      <c r="AB1141" s="16" t="str">
        <f aca="false">IF(O1141="Gecko",15,"")</f>
        <v/>
      </c>
      <c r="AC1141" s="16" t="str">
        <f aca="false">IF(O1141="Skink",14,"")</f>
        <v/>
      </c>
      <c r="AD1141" s="16" t="str">
        <f aca="false">IF(O1141="🐄 Cattle",17,"")</f>
        <v/>
      </c>
      <c r="AE1141" s="16" t="str">
        <f aca="false">IF(O1141="🐷 Pig",19,"")</f>
        <v/>
      </c>
      <c r="AF1141" s="16" t="str">
        <f aca="false">IF(O1141="Squirrel",11,"")</f>
        <v/>
      </c>
      <c r="AG1141" s="16" t="str">
        <f aca="false">IF(O1141="🐝 Honey Bee",20,"")</f>
        <v/>
      </c>
      <c r="AH1141" s="16" t="str">
        <f aca="false">IF(O1141="🦆 Duck",12,"")</f>
        <v/>
      </c>
      <c r="AI1141" s="16" t="str">
        <f aca="false">IF(O1141="🐦 Bird",13,"")</f>
        <v/>
      </c>
      <c r="AJ1141" s="0"/>
      <c r="AK1141" s="0"/>
      <c r="AL1141" s="0"/>
      <c r="AM1141" s="0"/>
      <c r="AN1141" s="0"/>
    </row>
    <row r="1142" customFormat="false" ht="30" hidden="false" customHeight="true" outlineLevel="0" collapsed="false">
      <c r="A1142" s="38" t="s">
        <v>1142</v>
      </c>
      <c r="B1142" s="38" t="n">
        <v>116</v>
      </c>
      <c r="C1142" s="32" t="n">
        <f aca="false">B1142+IF(H1142="IV",-0.2,IF(H1142="IP",-0.1,IF(H1142="IM",0.1,IF(H1142="SC",0.2,IF(H1142="IC (cerebral)",-0.3,0)))))</f>
        <v>115.8</v>
      </c>
      <c r="D1142" s="33" t="n">
        <f aca="false">VALUE(MID(AJ1142,1,FIND(" ",AJ1142)))</f>
        <v>3.83</v>
      </c>
      <c r="E1142" s="34" t="n">
        <f aca="false">IF(G1142="LD50 (median)",1,IF(G1142="LDLo (lowest)",0,IF(G1142="LD",-1,"")))</f>
        <v>1</v>
      </c>
      <c r="F1142" s="34" t="n">
        <f aca="false">IF(O1142="🐀 Rat",1,IF(O1142="🐭 Mouse",2,IF(O1142="🐕 Dog",3,IF(O1142="🐵 Monkey",5,IF(O1142="🐈 Cat",4,IF(O1142="🐇 Rabbit",6,IF(O1142="🕊 Pigeon",7,IF(O1142="🐹 Guinea Pig",8,IF(O1142="🐔 Chicken",9,IF(O1142="🐸 Frog",10,IF(O1142="🍼 Mammal",10,0)))))))))))</f>
        <v>2</v>
      </c>
      <c r="G1142" s="39" t="s">
        <v>47</v>
      </c>
      <c r="H1142" s="39" t="s">
        <v>15</v>
      </c>
      <c r="I1142" s="14" t="str">
        <f aca="false">IF(H1142="IC",-0.3,"")</f>
        <v/>
      </c>
      <c r="J1142" s="14" t="n">
        <f aca="false">IF(H1142="IV",-0.2,"")</f>
        <v>-0.2</v>
      </c>
      <c r="K1142" s="14" t="str">
        <f aca="false">IF(H1142="IP",-0.1,"")</f>
        <v/>
      </c>
      <c r="L1142" s="14" t="str">
        <f aca="false">IF(H1142="IM",0.1,"")</f>
        <v/>
      </c>
      <c r="M1142" s="14" t="str">
        <f aca="false">IF(H1142="SC",0.2,"")</f>
        <v/>
      </c>
      <c r="N1142" s="15" t="str">
        <f aca="false">IF(H1142="???",0.2,"")</f>
        <v/>
      </c>
      <c r="O1142" s="40" t="s">
        <v>22</v>
      </c>
      <c r="P1142" s="17" t="str">
        <f aca="false">IF(SUM(Q1142:AI1142)&gt;0,"",IF(SUM(Q1142:AI1142)=0,IF(O1142&gt;0,1,"")))</f>
        <v/>
      </c>
      <c r="Q1142" s="16" t="n">
        <f aca="false">IF(O1142="🐭 Mouse",2,"")</f>
        <v>2</v>
      </c>
      <c r="R1142" s="16" t="str">
        <f aca="false">IF(O1142="🕊 Pigeon",7,"")</f>
        <v/>
      </c>
      <c r="S1142" s="16" t="str">
        <f aca="false">IF(O1142="🐇 Rabbit",6,"")</f>
        <v/>
      </c>
      <c r="T1142" s="16" t="str">
        <f aca="false">IF(O1142="🍼 Mammal",16,"")</f>
        <v/>
      </c>
      <c r="U1142" s="16" t="str">
        <f aca="false">IF(O1142="🐀 Rat",1,"")</f>
        <v/>
      </c>
      <c r="V1142" s="16" t="str">
        <f aca="false">IF(O1142="🐕 Dog",3,"")</f>
        <v/>
      </c>
      <c r="W1142" s="16" t="str">
        <f aca="false">IF(O1142="🐹 Guinea Pig",8,"")</f>
        <v/>
      </c>
      <c r="X1142" s="16" t="str">
        <f aca="false">IF(O1142="🐔 Chicken",9,"")</f>
        <v/>
      </c>
      <c r="Y1142" s="16" t="str">
        <f aca="false">IF(O1142="🐵 Monkey",5,"")</f>
        <v/>
      </c>
      <c r="Z1142" s="16" t="str">
        <f aca="false">IF(O1142="🐸 Frog",10,"")</f>
        <v/>
      </c>
      <c r="AA1142" s="16" t="str">
        <f aca="false">IF(O1142="🐈 Cat",4,"")</f>
        <v/>
      </c>
      <c r="AB1142" s="16" t="str">
        <f aca="false">IF(O1142="Gecko",15,"")</f>
        <v/>
      </c>
      <c r="AC1142" s="16" t="str">
        <f aca="false">IF(O1142="Skink",14,"")</f>
        <v/>
      </c>
      <c r="AD1142" s="16" t="str">
        <f aca="false">IF(O1142="🐄 Cattle",17,"")</f>
        <v/>
      </c>
      <c r="AE1142" s="16" t="str">
        <f aca="false">IF(O1142="🐷 Pig",19,"")</f>
        <v/>
      </c>
      <c r="AF1142" s="16" t="str">
        <f aca="false">IF(O1142="Squirrel",11,"")</f>
        <v/>
      </c>
      <c r="AG1142" s="16" t="str">
        <f aca="false">IF(O1142="🐝 Honey Bee",20,"")</f>
        <v/>
      </c>
      <c r="AH1142" s="16" t="str">
        <f aca="false">IF(O1142="🦆 Duck",12,"")</f>
        <v/>
      </c>
      <c r="AI1142" s="16" t="str">
        <f aca="false">IF(O1142="🐦 Bird",13,"")</f>
        <v/>
      </c>
      <c r="AJ1142" s="41" t="s">
        <v>1143</v>
      </c>
      <c r="AK1142" s="40" t="s">
        <v>667</v>
      </c>
      <c r="AL1142" s="42" t="s">
        <v>50</v>
      </c>
      <c r="AM1142" s="40" t="s">
        <v>51</v>
      </c>
      <c r="AN1142" s="40"/>
    </row>
    <row r="1143" customFormat="false" ht="30" hidden="false" customHeight="true" outlineLevel="0" collapsed="false">
      <c r="A1143" s="38" t="s">
        <v>1142</v>
      </c>
      <c r="B1143" s="38" t="n">
        <v>116</v>
      </c>
      <c r="C1143" s="32" t="n">
        <f aca="false">B1143+IF(H1143="IV",-0.2,IF(H1143="IP",-0.1,IF(H1143="IM",0.1,IF(H1143="SC",0.2,IF(H1143="IC (cerebral)",-0.3,0)))))</f>
        <v>115.9</v>
      </c>
      <c r="D1143" s="33" t="n">
        <f aca="false">VALUE(MID(AJ1143,1,FIND(" ",AJ1143)))</f>
        <v>15</v>
      </c>
      <c r="E1143" s="34" t="n">
        <f aca="false">IF(G1143="LD50 (median)",1,IF(G1143="LDLo (lowest)",0,IF(G1143="LD",-1,"")))</f>
        <v>1</v>
      </c>
      <c r="F1143" s="34" t="n">
        <f aca="false">IF(O1143="🐀 Rat",1,IF(O1143="🐭 Mouse",2,IF(O1143="🐕 Dog",3,IF(O1143="🐵 Monkey",5,IF(O1143="🐈 Cat",4,IF(O1143="🐇 Rabbit",6,IF(O1143="🕊 Pigeon",7,IF(O1143="🐹 Guinea Pig",8,IF(O1143="🐔 Chicken",9,IF(O1143="🐸 Frog",10,IF(O1143="🍼 Mammal",10,0)))))))))))</f>
        <v>2</v>
      </c>
      <c r="G1143" s="39" t="s">
        <v>47</v>
      </c>
      <c r="H1143" s="39" t="s">
        <v>16</v>
      </c>
      <c r="I1143" s="14" t="str">
        <f aca="false">IF(H1143="IC",-0.3,"")</f>
        <v/>
      </c>
      <c r="J1143" s="14" t="str">
        <f aca="false">IF(H1143="IV",-0.2,"")</f>
        <v/>
      </c>
      <c r="K1143" s="14" t="n">
        <f aca="false">IF(H1143="IP",-0.1,"")</f>
        <v>-0.1</v>
      </c>
      <c r="L1143" s="14" t="str">
        <f aca="false">IF(H1143="IM",0.1,"")</f>
        <v/>
      </c>
      <c r="M1143" s="14" t="str">
        <f aca="false">IF(H1143="SC",0.2,"")</f>
        <v/>
      </c>
      <c r="N1143" s="15" t="str">
        <f aca="false">IF(H1143="???",0.2,"")</f>
        <v/>
      </c>
      <c r="O1143" s="40" t="s">
        <v>22</v>
      </c>
      <c r="P1143" s="17" t="str">
        <f aca="false">IF(SUM(Q1143:AI1143)&gt;0,"",IF(SUM(Q1143:AI1143)=0,IF(O1143&gt;0,1,"")))</f>
        <v/>
      </c>
      <c r="Q1143" s="16" t="n">
        <f aca="false">IF(O1143="🐭 Mouse",2,"")</f>
        <v>2</v>
      </c>
      <c r="R1143" s="16" t="str">
        <f aca="false">IF(O1143="🕊 Pigeon",7,"")</f>
        <v/>
      </c>
      <c r="S1143" s="16" t="str">
        <f aca="false">IF(O1143="🐇 Rabbit",6,"")</f>
        <v/>
      </c>
      <c r="T1143" s="16" t="str">
        <f aca="false">IF(O1143="🍼 Mammal",16,"")</f>
        <v/>
      </c>
      <c r="U1143" s="16" t="str">
        <f aca="false">IF(O1143="🐀 Rat",1,"")</f>
        <v/>
      </c>
      <c r="V1143" s="16" t="str">
        <f aca="false">IF(O1143="🐕 Dog",3,"")</f>
        <v/>
      </c>
      <c r="W1143" s="16" t="str">
        <f aca="false">IF(O1143="🐹 Guinea Pig",8,"")</f>
        <v/>
      </c>
      <c r="X1143" s="16" t="str">
        <f aca="false">IF(O1143="🐔 Chicken",9,"")</f>
        <v/>
      </c>
      <c r="Y1143" s="16" t="str">
        <f aca="false">IF(O1143="🐵 Monkey",5,"")</f>
        <v/>
      </c>
      <c r="Z1143" s="16" t="str">
        <f aca="false">IF(O1143="🐸 Frog",10,"")</f>
        <v/>
      </c>
      <c r="AA1143" s="16" t="str">
        <f aca="false">IF(O1143="🐈 Cat",4,"")</f>
        <v/>
      </c>
      <c r="AB1143" s="16" t="str">
        <f aca="false">IF(O1143="Gecko",15,"")</f>
        <v/>
      </c>
      <c r="AC1143" s="16" t="str">
        <f aca="false">IF(O1143="Skink",14,"")</f>
        <v/>
      </c>
      <c r="AD1143" s="16" t="str">
        <f aca="false">IF(O1143="🐄 Cattle",17,"")</f>
        <v/>
      </c>
      <c r="AE1143" s="16" t="str">
        <f aca="false">IF(O1143="🐷 Pig",19,"")</f>
        <v/>
      </c>
      <c r="AF1143" s="16" t="str">
        <f aca="false">IF(O1143="Squirrel",11,"")</f>
        <v/>
      </c>
      <c r="AG1143" s="16" t="str">
        <f aca="false">IF(O1143="🐝 Honey Bee",20,"")</f>
        <v/>
      </c>
      <c r="AH1143" s="16" t="str">
        <f aca="false">IF(O1143="🦆 Duck",12,"")</f>
        <v/>
      </c>
      <c r="AI1143" s="16" t="str">
        <f aca="false">IF(O1143="🐦 Bird",13,"")</f>
        <v/>
      </c>
      <c r="AJ1143" s="41" t="s">
        <v>270</v>
      </c>
      <c r="AK1143" s="40" t="s">
        <v>667</v>
      </c>
      <c r="AL1143" s="42" t="s">
        <v>50</v>
      </c>
      <c r="AM1143" s="40" t="s">
        <v>51</v>
      </c>
      <c r="AN1143" s="40"/>
    </row>
    <row r="1144" customFormat="false" ht="15.75" hidden="false" customHeight="false" outlineLevel="0" collapsed="false">
      <c r="C1144" s="32"/>
      <c r="D1144" s="33"/>
      <c r="E1144" s="34"/>
      <c r="F1144" s="34"/>
      <c r="G1144" s="0"/>
      <c r="H1144" s="0"/>
      <c r="I1144" s="14" t="str">
        <f aca="false">IF(H1144="IC",-0.3,"")</f>
        <v/>
      </c>
      <c r="J1144" s="14" t="str">
        <f aca="false">IF(H1144="IV",-0.2,"")</f>
        <v/>
      </c>
      <c r="K1144" s="14" t="str">
        <f aca="false">IF(H1144="IP",-0.1,"")</f>
        <v/>
      </c>
      <c r="L1144" s="14" t="str">
        <f aca="false">IF(H1144="IM",0.1,"")</f>
        <v/>
      </c>
      <c r="M1144" s="14" t="str">
        <f aca="false">IF(H1144="SC",0.2,"")</f>
        <v/>
      </c>
      <c r="N1144" s="15" t="str">
        <f aca="false">IF(H1144="???",0.2,"")</f>
        <v/>
      </c>
      <c r="O1144" s="0"/>
      <c r="P1144" s="17" t="str">
        <f aca="false">IF(SUM(Q1144:AI1144)&gt;0,"",IF(SUM(Q1144:AI1144)=0,IF(O1144&gt;0,1,"")))</f>
        <v/>
      </c>
      <c r="Q1144" s="16" t="str">
        <f aca="false">IF(O1144="🐭 Mouse",2,"")</f>
        <v/>
      </c>
      <c r="R1144" s="16" t="str">
        <f aca="false">IF(O1144="🕊 Pigeon",7,"")</f>
        <v/>
      </c>
      <c r="S1144" s="16" t="str">
        <f aca="false">IF(O1144="🐇 Rabbit",6,"")</f>
        <v/>
      </c>
      <c r="T1144" s="16" t="str">
        <f aca="false">IF(O1144="🍼 Mammal",16,"")</f>
        <v/>
      </c>
      <c r="U1144" s="16" t="str">
        <f aca="false">IF(O1144="🐀 Rat",1,"")</f>
        <v/>
      </c>
      <c r="V1144" s="16" t="str">
        <f aca="false">IF(O1144="🐕 Dog",3,"")</f>
        <v/>
      </c>
      <c r="W1144" s="16" t="str">
        <f aca="false">IF(O1144="🐹 Guinea Pig",8,"")</f>
        <v/>
      </c>
      <c r="X1144" s="16" t="str">
        <f aca="false">IF(O1144="🐔 Chicken",9,"")</f>
        <v/>
      </c>
      <c r="Y1144" s="16" t="str">
        <f aca="false">IF(O1144="🐵 Monkey",5,"")</f>
        <v/>
      </c>
      <c r="Z1144" s="16" t="str">
        <f aca="false">IF(O1144="🐸 Frog",10,"")</f>
        <v/>
      </c>
      <c r="AA1144" s="16" t="str">
        <f aca="false">IF(O1144="🐈 Cat",4,"")</f>
        <v/>
      </c>
      <c r="AB1144" s="16" t="str">
        <f aca="false">IF(O1144="Gecko",15,"")</f>
        <v/>
      </c>
      <c r="AC1144" s="16" t="str">
        <f aca="false">IF(O1144="Skink",14,"")</f>
        <v/>
      </c>
      <c r="AD1144" s="16" t="str">
        <f aca="false">IF(O1144="🐄 Cattle",17,"")</f>
        <v/>
      </c>
      <c r="AE1144" s="16" t="str">
        <f aca="false">IF(O1144="🐷 Pig",19,"")</f>
        <v/>
      </c>
      <c r="AF1144" s="16" t="str">
        <f aca="false">IF(O1144="Squirrel",11,"")</f>
        <v/>
      </c>
      <c r="AG1144" s="16" t="str">
        <f aca="false">IF(O1144="🐝 Honey Bee",20,"")</f>
        <v/>
      </c>
      <c r="AH1144" s="16" t="str">
        <f aca="false">IF(O1144="🦆 Duck",12,"")</f>
        <v/>
      </c>
      <c r="AI1144" s="16" t="str">
        <f aca="false">IF(O1144="🐦 Bird",13,"")</f>
        <v/>
      </c>
      <c r="AJ1144" s="0"/>
      <c r="AK1144" s="0"/>
      <c r="AL1144" s="0"/>
      <c r="AM1144" s="0"/>
      <c r="AN1144" s="0"/>
    </row>
    <row r="1145" customFormat="false" ht="30" hidden="false" customHeight="true" outlineLevel="0" collapsed="false">
      <c r="A1145" s="49" t="s">
        <v>1144</v>
      </c>
      <c r="B1145" s="49" t="n">
        <v>117</v>
      </c>
      <c r="C1145" s="32" t="n">
        <f aca="false">B1145+IF(H1145="IV",-0.2,IF(H1145="IP",-0.1,IF(H1145="IM",0.1,IF(H1145="SC",0.2,IF(H1145="IC (cerebral)",-0.3,0)))))</f>
        <v>116.9</v>
      </c>
      <c r="D1145" s="33" t="n">
        <f aca="false">VALUE(MID(AJ1145,1,FIND(" ",AJ1145)))</f>
        <v>0.875</v>
      </c>
      <c r="E1145" s="34" t="n">
        <f aca="false">IF(G1145="LD50 (median)",1,IF(G1145="LDLo (lowest)",0,IF(G1145="LD",-1,"")))</f>
        <v>1</v>
      </c>
      <c r="F1145" s="34" t="n">
        <f aca="false">IF(O1145="🐀 Rat",1,IF(O1145="🐭 Mouse",2,IF(O1145="🐕 Dog",3,IF(O1145="🐵 Monkey",5,IF(O1145="🐈 Cat",4,IF(O1145="🐇 Rabbit",6,IF(O1145="🕊 Pigeon",7,IF(O1145="🐹 Guinea Pig",8,IF(O1145="🐔 Chicken",9,IF(O1145="🐸 Frog",10,IF(O1145="🍼 Mammal",10,0)))))))))))</f>
        <v>2</v>
      </c>
      <c r="G1145" s="39" t="s">
        <v>47</v>
      </c>
      <c r="H1145" s="39" t="s">
        <v>16</v>
      </c>
      <c r="I1145" s="14" t="str">
        <f aca="false">IF(H1145="IC",-0.3,"")</f>
        <v/>
      </c>
      <c r="J1145" s="14" t="str">
        <f aca="false">IF(H1145="IV",-0.2,"")</f>
        <v/>
      </c>
      <c r="K1145" s="14" t="n">
        <f aca="false">IF(H1145="IP",-0.1,"")</f>
        <v>-0.1</v>
      </c>
      <c r="L1145" s="14" t="str">
        <f aca="false">IF(H1145="IM",0.1,"")</f>
        <v/>
      </c>
      <c r="M1145" s="14" t="str">
        <f aca="false">IF(H1145="SC",0.2,"")</f>
        <v/>
      </c>
      <c r="N1145" s="15" t="str">
        <f aca="false">IF(H1145="???",0.2,"")</f>
        <v/>
      </c>
      <c r="O1145" s="40" t="s">
        <v>22</v>
      </c>
      <c r="P1145" s="17" t="str">
        <f aca="false">IF(SUM(Q1145:AI1145)&gt;0,"",IF(SUM(Q1145:AI1145)=0,IF(O1145&gt;0,1,"")))</f>
        <v/>
      </c>
      <c r="Q1145" s="16" t="n">
        <f aca="false">IF(O1145="🐭 Mouse",2,"")</f>
        <v>2</v>
      </c>
      <c r="R1145" s="16" t="str">
        <f aca="false">IF(O1145="🕊 Pigeon",7,"")</f>
        <v/>
      </c>
      <c r="S1145" s="16" t="str">
        <f aca="false">IF(O1145="🐇 Rabbit",6,"")</f>
        <v/>
      </c>
      <c r="T1145" s="16" t="str">
        <f aca="false">IF(O1145="🍼 Mammal",16,"")</f>
        <v/>
      </c>
      <c r="U1145" s="16" t="str">
        <f aca="false">IF(O1145="🐀 Rat",1,"")</f>
        <v/>
      </c>
      <c r="V1145" s="16" t="str">
        <f aca="false">IF(O1145="🐕 Dog",3,"")</f>
        <v/>
      </c>
      <c r="W1145" s="16" t="str">
        <f aca="false">IF(O1145="🐹 Guinea Pig",8,"")</f>
        <v/>
      </c>
      <c r="X1145" s="16" t="str">
        <f aca="false">IF(O1145="🐔 Chicken",9,"")</f>
        <v/>
      </c>
      <c r="Y1145" s="16" t="str">
        <f aca="false">IF(O1145="🐵 Monkey",5,"")</f>
        <v/>
      </c>
      <c r="Z1145" s="16" t="str">
        <f aca="false">IF(O1145="🐸 Frog",10,"")</f>
        <v/>
      </c>
      <c r="AA1145" s="16" t="str">
        <f aca="false">IF(O1145="🐈 Cat",4,"")</f>
        <v/>
      </c>
      <c r="AB1145" s="16" t="str">
        <f aca="false">IF(O1145="Gecko",15,"")</f>
        <v/>
      </c>
      <c r="AC1145" s="16" t="str">
        <f aca="false">IF(O1145="Skink",14,"")</f>
        <v/>
      </c>
      <c r="AD1145" s="16" t="str">
        <f aca="false">IF(O1145="🐄 Cattle",17,"")</f>
        <v/>
      </c>
      <c r="AE1145" s="16" t="str">
        <f aca="false">IF(O1145="🐷 Pig",19,"")</f>
        <v/>
      </c>
      <c r="AF1145" s="16" t="str">
        <f aca="false">IF(O1145="Squirrel",11,"")</f>
        <v/>
      </c>
      <c r="AG1145" s="16" t="str">
        <f aca="false">IF(O1145="🐝 Honey Bee",20,"")</f>
        <v/>
      </c>
      <c r="AH1145" s="16" t="str">
        <f aca="false">IF(O1145="🦆 Duck",12,"")</f>
        <v/>
      </c>
      <c r="AI1145" s="16" t="str">
        <f aca="false">IF(O1145="🐦 Bird",13,"")</f>
        <v/>
      </c>
      <c r="AJ1145" s="41" t="s">
        <v>1017</v>
      </c>
      <c r="AK1145" s="40" t="s">
        <v>582</v>
      </c>
      <c r="AL1145" s="42" t="s">
        <v>50</v>
      </c>
      <c r="AM1145" s="40" t="s">
        <v>51</v>
      </c>
      <c r="AN1145" s="40"/>
    </row>
    <row r="1146" customFormat="false" ht="30" hidden="false" customHeight="true" outlineLevel="0" collapsed="false">
      <c r="A1146" s="38" t="s">
        <v>1144</v>
      </c>
      <c r="B1146" s="38" t="n">
        <v>117</v>
      </c>
      <c r="C1146" s="32" t="n">
        <f aca="false">B1146+IF(H1146="IV",-0.2,IF(H1146="IP",-0.1,IF(H1146="IM",0.1,IF(H1146="SC",0.2,IF(H1146="IC (cerebral)",-0.3,0)))))</f>
        <v>116.8</v>
      </c>
      <c r="D1146" s="33" t="n">
        <f aca="false">VALUE(MID(AJ1146,1,FIND(" ",AJ1146)))</f>
        <v>4.438</v>
      </c>
      <c r="E1146" s="34" t="n">
        <f aca="false">IF(G1146="LD50 (median)",1,IF(G1146="LDLo (lowest)",0,IF(G1146="LD",-1,"")))</f>
        <v>1</v>
      </c>
      <c r="F1146" s="34" t="n">
        <f aca="false">IF(O1146="🐀 Rat",1,IF(O1146="🐭 Mouse",2,IF(O1146="🐕 Dog",3,IF(O1146="🐵 Monkey",5,IF(O1146="🐈 Cat",4,IF(O1146="🐇 Rabbit",6,IF(O1146="🕊 Pigeon",7,IF(O1146="🐹 Guinea Pig",8,IF(O1146="🐔 Chicken",9,IF(O1146="🐸 Frog",10,IF(O1146="🍼 Mammal",10,0)))))))))))</f>
        <v>2</v>
      </c>
      <c r="G1146" s="39" t="s">
        <v>47</v>
      </c>
      <c r="H1146" s="39" t="s">
        <v>15</v>
      </c>
      <c r="I1146" s="14" t="str">
        <f aca="false">IF(H1146="IC",-0.3,"")</f>
        <v/>
      </c>
      <c r="J1146" s="14" t="n">
        <f aca="false">IF(H1146="IV",-0.2,"")</f>
        <v>-0.2</v>
      </c>
      <c r="K1146" s="14" t="str">
        <f aca="false">IF(H1146="IP",-0.1,"")</f>
        <v/>
      </c>
      <c r="L1146" s="14" t="str">
        <f aca="false">IF(H1146="IM",0.1,"")</f>
        <v/>
      </c>
      <c r="M1146" s="14" t="str">
        <f aca="false">IF(H1146="SC",0.2,"")</f>
        <v/>
      </c>
      <c r="N1146" s="15" t="str">
        <f aca="false">IF(H1146="???",0.2,"")</f>
        <v/>
      </c>
      <c r="O1146" s="40" t="s">
        <v>22</v>
      </c>
      <c r="P1146" s="17" t="str">
        <f aca="false">IF(SUM(Q1146:AI1146)&gt;0,"",IF(SUM(Q1146:AI1146)=0,IF(O1146&gt;0,1,"")))</f>
        <v/>
      </c>
      <c r="Q1146" s="16" t="n">
        <f aca="false">IF(O1146="🐭 Mouse",2,"")</f>
        <v>2</v>
      </c>
      <c r="R1146" s="16" t="str">
        <f aca="false">IF(O1146="🕊 Pigeon",7,"")</f>
        <v/>
      </c>
      <c r="S1146" s="16" t="str">
        <f aca="false">IF(O1146="🐇 Rabbit",6,"")</f>
        <v/>
      </c>
      <c r="T1146" s="16" t="str">
        <f aca="false">IF(O1146="🍼 Mammal",16,"")</f>
        <v/>
      </c>
      <c r="U1146" s="16" t="str">
        <f aca="false">IF(O1146="🐀 Rat",1,"")</f>
        <v/>
      </c>
      <c r="V1146" s="16" t="str">
        <f aca="false">IF(O1146="🐕 Dog",3,"")</f>
        <v/>
      </c>
      <c r="W1146" s="16" t="str">
        <f aca="false">IF(O1146="🐹 Guinea Pig",8,"")</f>
        <v/>
      </c>
      <c r="X1146" s="16" t="str">
        <f aca="false">IF(O1146="🐔 Chicken",9,"")</f>
        <v/>
      </c>
      <c r="Y1146" s="16" t="str">
        <f aca="false">IF(O1146="🐵 Monkey",5,"")</f>
        <v/>
      </c>
      <c r="Z1146" s="16" t="str">
        <f aca="false">IF(O1146="🐸 Frog",10,"")</f>
        <v/>
      </c>
      <c r="AA1146" s="16" t="str">
        <f aca="false">IF(O1146="🐈 Cat",4,"")</f>
        <v/>
      </c>
      <c r="AB1146" s="16" t="str">
        <f aca="false">IF(O1146="Gecko",15,"")</f>
        <v/>
      </c>
      <c r="AC1146" s="16" t="str">
        <f aca="false">IF(O1146="Skink",14,"")</f>
        <v/>
      </c>
      <c r="AD1146" s="16" t="str">
        <f aca="false">IF(O1146="🐄 Cattle",17,"")</f>
        <v/>
      </c>
      <c r="AE1146" s="16" t="str">
        <f aca="false">IF(O1146="🐷 Pig",19,"")</f>
        <v/>
      </c>
      <c r="AF1146" s="16" t="str">
        <f aca="false">IF(O1146="Squirrel",11,"")</f>
        <v/>
      </c>
      <c r="AG1146" s="16" t="str">
        <f aca="false">IF(O1146="🐝 Honey Bee",20,"")</f>
        <v/>
      </c>
      <c r="AH1146" s="16" t="str">
        <f aca="false">IF(O1146="🦆 Duck",12,"")</f>
        <v/>
      </c>
      <c r="AI1146" s="16" t="str">
        <f aca="false">IF(O1146="🐦 Bird",13,"")</f>
        <v/>
      </c>
      <c r="AJ1146" s="41" t="s">
        <v>1145</v>
      </c>
      <c r="AK1146" s="40" t="s">
        <v>582</v>
      </c>
      <c r="AL1146" s="42" t="s">
        <v>50</v>
      </c>
      <c r="AM1146" s="40" t="s">
        <v>51</v>
      </c>
      <c r="AN1146" s="40"/>
    </row>
    <row r="1147" customFormat="false" ht="15.75" hidden="false" customHeight="false" outlineLevel="0" collapsed="false">
      <c r="C1147" s="32"/>
      <c r="D1147" s="33"/>
      <c r="E1147" s="34"/>
      <c r="F1147" s="34"/>
      <c r="G1147" s="0"/>
      <c r="H1147" s="0"/>
      <c r="I1147" s="14" t="str">
        <f aca="false">IF(H1147="IC",-0.3,"")</f>
        <v/>
      </c>
      <c r="J1147" s="14" t="str">
        <f aca="false">IF(H1147="IV",-0.2,"")</f>
        <v/>
      </c>
      <c r="K1147" s="14" t="str">
        <f aca="false">IF(H1147="IP",-0.1,"")</f>
        <v/>
      </c>
      <c r="L1147" s="14" t="str">
        <f aca="false">IF(H1147="IM",0.1,"")</f>
        <v/>
      </c>
      <c r="M1147" s="14" t="str">
        <f aca="false">IF(H1147="SC",0.2,"")</f>
        <v/>
      </c>
      <c r="N1147" s="15" t="str">
        <f aca="false">IF(H1147="???",0.2,"")</f>
        <v/>
      </c>
      <c r="O1147" s="0"/>
      <c r="P1147" s="17" t="str">
        <f aca="false">IF(SUM(Q1147:AI1147)&gt;0,"",IF(SUM(Q1147:AI1147)=0,IF(O1147&gt;0,1,"")))</f>
        <v/>
      </c>
      <c r="Q1147" s="16" t="str">
        <f aca="false">IF(O1147="🐭 Mouse",2,"")</f>
        <v/>
      </c>
      <c r="R1147" s="16" t="str">
        <f aca="false">IF(O1147="🕊 Pigeon",7,"")</f>
        <v/>
      </c>
      <c r="S1147" s="16" t="str">
        <f aca="false">IF(O1147="🐇 Rabbit",6,"")</f>
        <v/>
      </c>
      <c r="T1147" s="16" t="str">
        <f aca="false">IF(O1147="🍼 Mammal",16,"")</f>
        <v/>
      </c>
      <c r="U1147" s="16" t="str">
        <f aca="false">IF(O1147="🐀 Rat",1,"")</f>
        <v/>
      </c>
      <c r="V1147" s="16" t="str">
        <f aca="false">IF(O1147="🐕 Dog",3,"")</f>
        <v/>
      </c>
      <c r="W1147" s="16" t="str">
        <f aca="false">IF(O1147="🐹 Guinea Pig",8,"")</f>
        <v/>
      </c>
      <c r="X1147" s="16" t="str">
        <f aca="false">IF(O1147="🐔 Chicken",9,"")</f>
        <v/>
      </c>
      <c r="Y1147" s="16" t="str">
        <f aca="false">IF(O1147="🐵 Monkey",5,"")</f>
        <v/>
      </c>
      <c r="Z1147" s="16" t="str">
        <f aca="false">IF(O1147="🐸 Frog",10,"")</f>
        <v/>
      </c>
      <c r="AA1147" s="16" t="str">
        <f aca="false">IF(O1147="🐈 Cat",4,"")</f>
        <v/>
      </c>
      <c r="AB1147" s="16" t="str">
        <f aca="false">IF(O1147="Gecko",15,"")</f>
        <v/>
      </c>
      <c r="AC1147" s="16" t="str">
        <f aca="false">IF(O1147="Skink",14,"")</f>
        <v/>
      </c>
      <c r="AD1147" s="16" t="str">
        <f aca="false">IF(O1147="🐄 Cattle",17,"")</f>
        <v/>
      </c>
      <c r="AE1147" s="16" t="str">
        <f aca="false">IF(O1147="🐷 Pig",19,"")</f>
        <v/>
      </c>
      <c r="AF1147" s="16" t="str">
        <f aca="false">IF(O1147="Squirrel",11,"")</f>
        <v/>
      </c>
      <c r="AG1147" s="16" t="str">
        <f aca="false">IF(O1147="🐝 Honey Bee",20,"")</f>
        <v/>
      </c>
      <c r="AH1147" s="16" t="str">
        <f aca="false">IF(O1147="🦆 Duck",12,"")</f>
        <v/>
      </c>
      <c r="AI1147" s="16" t="str">
        <f aca="false">IF(O1147="🐦 Bird",13,"")</f>
        <v/>
      </c>
      <c r="AJ1147" s="0"/>
      <c r="AK1147" s="0"/>
      <c r="AL1147" s="0"/>
      <c r="AM1147" s="0"/>
      <c r="AN1147" s="0"/>
    </row>
    <row r="1148" customFormat="false" ht="15" hidden="false" customHeight="true" outlineLevel="0" collapsed="false">
      <c r="A1148" s="38" t="s">
        <v>1146</v>
      </c>
      <c r="B1148" s="38" t="n">
        <v>118</v>
      </c>
      <c r="C1148" s="32" t="n">
        <f aca="false">B1148+IF(H1148="IV",-0.2,IF(H1148="IP",-0.1,IF(H1148="IM",0.1,IF(H1148="SC",0.2,IF(H1148="IC (cerebral)",-0.3,0)))))</f>
        <v>117.9</v>
      </c>
      <c r="D1148" s="33" t="n">
        <f aca="false">VALUE(MID(AJ1148,1,FIND(" ",AJ1148)))</f>
        <v>0.438</v>
      </c>
      <c r="E1148" s="34" t="n">
        <f aca="false">IF(G1148="LD50 (median)",1,IF(G1148="LDLo (lowest)",0,IF(G1148="LD",-1,"")))</f>
        <v>1</v>
      </c>
      <c r="F1148" s="34" t="n">
        <f aca="false">IF(O1148="🐀 Rat",1,IF(O1148="🐭 Mouse",2,IF(O1148="🐕 Dog",3,IF(O1148="🐵 Monkey",5,IF(O1148="🐈 Cat",4,IF(O1148="🐇 Rabbit",6,IF(O1148="🕊 Pigeon",7,IF(O1148="🐹 Guinea Pig",8,IF(O1148="🐔 Chicken",9,IF(O1148="🐸 Frog",10,IF(O1148="🍼 Mammal",10,0)))))))))))</f>
        <v>2</v>
      </c>
      <c r="G1148" s="39" t="s">
        <v>47</v>
      </c>
      <c r="H1148" s="39" t="s">
        <v>16</v>
      </c>
      <c r="I1148" s="14" t="str">
        <f aca="false">IF(H1148="IC",-0.3,"")</f>
        <v/>
      </c>
      <c r="J1148" s="14" t="str">
        <f aca="false">IF(H1148="IV",-0.2,"")</f>
        <v/>
      </c>
      <c r="K1148" s="14" t="n">
        <f aca="false">IF(H1148="IP",-0.1,"")</f>
        <v>-0.1</v>
      </c>
      <c r="L1148" s="14" t="str">
        <f aca="false">IF(H1148="IM",0.1,"")</f>
        <v/>
      </c>
      <c r="M1148" s="14" t="str">
        <f aca="false">IF(H1148="SC",0.2,"")</f>
        <v/>
      </c>
      <c r="N1148" s="15" t="str">
        <f aca="false">IF(H1148="???",0.2,"")</f>
        <v/>
      </c>
      <c r="O1148" s="40" t="s">
        <v>22</v>
      </c>
      <c r="P1148" s="17" t="str">
        <f aca="false">IF(SUM(Q1148:AI1148)&gt;0,"",IF(SUM(Q1148:AI1148)=0,IF(O1148&gt;0,1,"")))</f>
        <v/>
      </c>
      <c r="Q1148" s="16" t="n">
        <f aca="false">IF(O1148="🐭 Mouse",2,"")</f>
        <v>2</v>
      </c>
      <c r="R1148" s="16" t="str">
        <f aca="false">IF(O1148="🕊 Pigeon",7,"")</f>
        <v/>
      </c>
      <c r="S1148" s="16" t="str">
        <f aca="false">IF(O1148="🐇 Rabbit",6,"")</f>
        <v/>
      </c>
      <c r="T1148" s="16" t="str">
        <f aca="false">IF(O1148="🍼 Mammal",16,"")</f>
        <v/>
      </c>
      <c r="U1148" s="16" t="str">
        <f aca="false">IF(O1148="🐀 Rat",1,"")</f>
        <v/>
      </c>
      <c r="V1148" s="16" t="str">
        <f aca="false">IF(O1148="🐕 Dog",3,"")</f>
        <v/>
      </c>
      <c r="W1148" s="16" t="str">
        <f aca="false">IF(O1148="🐹 Guinea Pig",8,"")</f>
        <v/>
      </c>
      <c r="X1148" s="16" t="str">
        <f aca="false">IF(O1148="🐔 Chicken",9,"")</f>
        <v/>
      </c>
      <c r="Y1148" s="16" t="str">
        <f aca="false">IF(O1148="🐵 Monkey",5,"")</f>
        <v/>
      </c>
      <c r="Z1148" s="16" t="str">
        <f aca="false">IF(O1148="🐸 Frog",10,"")</f>
        <v/>
      </c>
      <c r="AA1148" s="16" t="str">
        <f aca="false">IF(O1148="🐈 Cat",4,"")</f>
        <v/>
      </c>
      <c r="AB1148" s="16" t="str">
        <f aca="false">IF(O1148="Gecko",15,"")</f>
        <v/>
      </c>
      <c r="AC1148" s="16" t="str">
        <f aca="false">IF(O1148="Skink",14,"")</f>
        <v/>
      </c>
      <c r="AD1148" s="16" t="str">
        <f aca="false">IF(O1148="🐄 Cattle",17,"")</f>
        <v/>
      </c>
      <c r="AE1148" s="16" t="str">
        <f aca="false">IF(O1148="🐷 Pig",19,"")</f>
        <v/>
      </c>
      <c r="AF1148" s="16" t="str">
        <f aca="false">IF(O1148="Squirrel",11,"")</f>
        <v/>
      </c>
      <c r="AG1148" s="16" t="str">
        <f aca="false">IF(O1148="🐝 Honey Bee",20,"")</f>
        <v/>
      </c>
      <c r="AH1148" s="16" t="str">
        <f aca="false">IF(O1148="🦆 Duck",12,"")</f>
        <v/>
      </c>
      <c r="AI1148" s="16" t="str">
        <f aca="false">IF(O1148="🐦 Bird",13,"")</f>
        <v/>
      </c>
      <c r="AJ1148" s="41" t="s">
        <v>1147</v>
      </c>
      <c r="AK1148" s="40" t="s">
        <v>582</v>
      </c>
      <c r="AL1148" s="42" t="s">
        <v>50</v>
      </c>
      <c r="AM1148" s="40" t="s">
        <v>51</v>
      </c>
      <c r="AN1148" s="40"/>
    </row>
    <row r="1149" customFormat="false" ht="30" hidden="false" customHeight="true" outlineLevel="0" collapsed="false">
      <c r="A1149" s="38" t="s">
        <v>1146</v>
      </c>
      <c r="B1149" s="38" t="n">
        <v>118</v>
      </c>
      <c r="C1149" s="32" t="n">
        <f aca="false">B1149+IF(H1149="IV",-0.2,IF(H1149="IP",-0.1,IF(H1149="IM",0.1,IF(H1149="SC",0.2,IF(H1149="IC (cerebral)",-0.3,0)))))</f>
        <v>117.8</v>
      </c>
      <c r="D1149" s="33" t="n">
        <f aca="false">VALUE(MID(AJ1149,1,FIND(" ",AJ1149)))</f>
        <v>4.6</v>
      </c>
      <c r="E1149" s="34" t="n">
        <f aca="false">IF(G1149="LD50 (median)",1,IF(G1149="LDLo (lowest)",0,IF(G1149="LD",-1,"")))</f>
        <v>1</v>
      </c>
      <c r="F1149" s="34" t="n">
        <f aca="false">IF(O1149="🐀 Rat",1,IF(O1149="🐭 Mouse",2,IF(O1149="🐕 Dog",3,IF(O1149="🐵 Monkey",5,IF(O1149="🐈 Cat",4,IF(O1149="🐇 Rabbit",6,IF(O1149="🕊 Pigeon",7,IF(O1149="🐹 Guinea Pig",8,IF(O1149="🐔 Chicken",9,IF(O1149="🐸 Frog",10,IF(O1149="🍼 Mammal",10,0)))))))))))</f>
        <v>2</v>
      </c>
      <c r="G1149" s="39" t="s">
        <v>47</v>
      </c>
      <c r="H1149" s="39" t="s">
        <v>15</v>
      </c>
      <c r="I1149" s="14" t="str">
        <f aca="false">IF(H1149="IC",-0.3,"")</f>
        <v/>
      </c>
      <c r="J1149" s="14" t="n">
        <f aca="false">IF(H1149="IV",-0.2,"")</f>
        <v>-0.2</v>
      </c>
      <c r="K1149" s="14" t="str">
        <f aca="false">IF(H1149="IP",-0.1,"")</f>
        <v/>
      </c>
      <c r="L1149" s="14" t="str">
        <f aca="false">IF(H1149="IM",0.1,"")</f>
        <v/>
      </c>
      <c r="M1149" s="14" t="str">
        <f aca="false">IF(H1149="SC",0.2,"")</f>
        <v/>
      </c>
      <c r="N1149" s="15" t="str">
        <f aca="false">IF(H1149="???",0.2,"")</f>
        <v/>
      </c>
      <c r="O1149" s="40" t="s">
        <v>22</v>
      </c>
      <c r="P1149" s="17" t="str">
        <f aca="false">IF(SUM(Q1149:AI1149)&gt;0,"",IF(SUM(Q1149:AI1149)=0,IF(O1149&gt;0,1,"")))</f>
        <v/>
      </c>
      <c r="Q1149" s="16" t="n">
        <f aca="false">IF(O1149="🐭 Mouse",2,"")</f>
        <v>2</v>
      </c>
      <c r="R1149" s="16" t="str">
        <f aca="false">IF(O1149="🕊 Pigeon",7,"")</f>
        <v/>
      </c>
      <c r="S1149" s="16" t="str">
        <f aca="false">IF(O1149="🐇 Rabbit",6,"")</f>
        <v/>
      </c>
      <c r="T1149" s="16" t="str">
        <f aca="false">IF(O1149="🍼 Mammal",16,"")</f>
        <v/>
      </c>
      <c r="U1149" s="16" t="str">
        <f aca="false">IF(O1149="🐀 Rat",1,"")</f>
        <v/>
      </c>
      <c r="V1149" s="16" t="str">
        <f aca="false">IF(O1149="🐕 Dog",3,"")</f>
        <v/>
      </c>
      <c r="W1149" s="16" t="str">
        <f aca="false">IF(O1149="🐹 Guinea Pig",8,"")</f>
        <v/>
      </c>
      <c r="X1149" s="16" t="str">
        <f aca="false">IF(O1149="🐔 Chicken",9,"")</f>
        <v/>
      </c>
      <c r="Y1149" s="16" t="str">
        <f aca="false">IF(O1149="🐵 Monkey",5,"")</f>
        <v/>
      </c>
      <c r="Z1149" s="16" t="str">
        <f aca="false">IF(O1149="🐸 Frog",10,"")</f>
        <v/>
      </c>
      <c r="AA1149" s="16" t="str">
        <f aca="false">IF(O1149="🐈 Cat",4,"")</f>
        <v/>
      </c>
      <c r="AB1149" s="16" t="str">
        <f aca="false">IF(O1149="Gecko",15,"")</f>
        <v/>
      </c>
      <c r="AC1149" s="16" t="str">
        <f aca="false">IF(O1149="Skink",14,"")</f>
        <v/>
      </c>
      <c r="AD1149" s="16" t="str">
        <f aca="false">IF(O1149="🐄 Cattle",17,"")</f>
        <v/>
      </c>
      <c r="AE1149" s="16" t="str">
        <f aca="false">IF(O1149="🐷 Pig",19,"")</f>
        <v/>
      </c>
      <c r="AF1149" s="16" t="str">
        <f aca="false">IF(O1149="Squirrel",11,"")</f>
        <v/>
      </c>
      <c r="AG1149" s="16" t="str">
        <f aca="false">IF(O1149="🐝 Honey Bee",20,"")</f>
        <v/>
      </c>
      <c r="AH1149" s="16" t="str">
        <f aca="false">IF(O1149="🦆 Duck",12,"")</f>
        <v/>
      </c>
      <c r="AI1149" s="16" t="str">
        <f aca="false">IF(O1149="🐦 Bird",13,"")</f>
        <v/>
      </c>
      <c r="AJ1149" s="41" t="s">
        <v>1148</v>
      </c>
      <c r="AK1149" s="40" t="s">
        <v>954</v>
      </c>
      <c r="AL1149" s="42" t="s">
        <v>50</v>
      </c>
      <c r="AM1149" s="40" t="s">
        <v>51</v>
      </c>
      <c r="AN1149" s="40"/>
    </row>
    <row r="1150" customFormat="false" ht="30" hidden="false" customHeight="true" outlineLevel="0" collapsed="false">
      <c r="A1150" s="38" t="s">
        <v>1146</v>
      </c>
      <c r="B1150" s="38" t="n">
        <v>118</v>
      </c>
      <c r="C1150" s="32" t="n">
        <f aca="false">B1150+IF(H1150="IV",-0.2,IF(H1150="IP",-0.1,IF(H1150="IM",0.1,IF(H1150="SC",0.2,IF(H1150="IC (cerebral)",-0.3,0)))))</f>
        <v>117.8</v>
      </c>
      <c r="D1150" s="33" t="n">
        <f aca="false">VALUE(MID(AJ1150,1,FIND(" ",AJ1150)))</f>
        <v>6.755</v>
      </c>
      <c r="E1150" s="34" t="n">
        <f aca="false">IF(G1150="LD50 (median)",1,IF(G1150="LDLo (lowest)",0,IF(G1150="LD",-1,"")))</f>
        <v>1</v>
      </c>
      <c r="F1150" s="34" t="n">
        <f aca="false">IF(O1150="🐀 Rat",1,IF(O1150="🐭 Mouse",2,IF(O1150="🐕 Dog",3,IF(O1150="🐵 Monkey",5,IF(O1150="🐈 Cat",4,IF(O1150="🐇 Rabbit",6,IF(O1150="🕊 Pigeon",7,IF(O1150="🐹 Guinea Pig",8,IF(O1150="🐔 Chicken",9,IF(O1150="🐸 Frog",10,IF(O1150="🍼 Mammal",10,0)))))))))))</f>
        <v>2</v>
      </c>
      <c r="G1150" s="39" t="s">
        <v>47</v>
      </c>
      <c r="H1150" s="39" t="s">
        <v>15</v>
      </c>
      <c r="I1150" s="14" t="str">
        <f aca="false">IF(H1150="IC",-0.3,"")</f>
        <v/>
      </c>
      <c r="J1150" s="14" t="n">
        <f aca="false">IF(H1150="IV",-0.2,"")</f>
        <v>-0.2</v>
      </c>
      <c r="K1150" s="14" t="str">
        <f aca="false">IF(H1150="IP",-0.1,"")</f>
        <v/>
      </c>
      <c r="L1150" s="14" t="str">
        <f aca="false">IF(H1150="IM",0.1,"")</f>
        <v/>
      </c>
      <c r="M1150" s="14" t="str">
        <f aca="false">IF(H1150="SC",0.2,"")</f>
        <v/>
      </c>
      <c r="N1150" s="15" t="str">
        <f aca="false">IF(H1150="???",0.2,"")</f>
        <v/>
      </c>
      <c r="O1150" s="40" t="s">
        <v>22</v>
      </c>
      <c r="P1150" s="17" t="str">
        <f aca="false">IF(SUM(Q1150:AI1150)&gt;0,"",IF(SUM(Q1150:AI1150)=0,IF(O1150&gt;0,1,"")))</f>
        <v/>
      </c>
      <c r="Q1150" s="16" t="n">
        <f aca="false">IF(O1150="🐭 Mouse",2,"")</f>
        <v>2</v>
      </c>
      <c r="R1150" s="16" t="str">
        <f aca="false">IF(O1150="🕊 Pigeon",7,"")</f>
        <v/>
      </c>
      <c r="S1150" s="16" t="str">
        <f aca="false">IF(O1150="🐇 Rabbit",6,"")</f>
        <v/>
      </c>
      <c r="T1150" s="16" t="str">
        <f aca="false">IF(O1150="🍼 Mammal",16,"")</f>
        <v/>
      </c>
      <c r="U1150" s="16" t="str">
        <f aca="false">IF(O1150="🐀 Rat",1,"")</f>
        <v/>
      </c>
      <c r="V1150" s="16" t="str">
        <f aca="false">IF(O1150="🐕 Dog",3,"")</f>
        <v/>
      </c>
      <c r="W1150" s="16" t="str">
        <f aca="false">IF(O1150="🐹 Guinea Pig",8,"")</f>
        <v/>
      </c>
      <c r="X1150" s="16" t="str">
        <f aca="false">IF(O1150="🐔 Chicken",9,"")</f>
        <v/>
      </c>
      <c r="Y1150" s="16" t="str">
        <f aca="false">IF(O1150="🐵 Monkey",5,"")</f>
        <v/>
      </c>
      <c r="Z1150" s="16" t="str">
        <f aca="false">IF(O1150="🐸 Frog",10,"")</f>
        <v/>
      </c>
      <c r="AA1150" s="16" t="str">
        <f aca="false">IF(O1150="🐈 Cat",4,"")</f>
        <v/>
      </c>
      <c r="AB1150" s="16" t="str">
        <f aca="false">IF(O1150="Gecko",15,"")</f>
        <v/>
      </c>
      <c r="AC1150" s="16" t="str">
        <f aca="false">IF(O1150="Skink",14,"")</f>
        <v/>
      </c>
      <c r="AD1150" s="16" t="str">
        <f aca="false">IF(O1150="🐄 Cattle",17,"")</f>
        <v/>
      </c>
      <c r="AE1150" s="16" t="str">
        <f aca="false">IF(O1150="🐷 Pig",19,"")</f>
        <v/>
      </c>
      <c r="AF1150" s="16" t="str">
        <f aca="false">IF(O1150="Squirrel",11,"")</f>
        <v/>
      </c>
      <c r="AG1150" s="16" t="str">
        <f aca="false">IF(O1150="🐝 Honey Bee",20,"")</f>
        <v/>
      </c>
      <c r="AH1150" s="16" t="str">
        <f aca="false">IF(O1150="🦆 Duck",12,"")</f>
        <v/>
      </c>
      <c r="AI1150" s="16" t="str">
        <f aca="false">IF(O1150="🐦 Bird",13,"")</f>
        <v/>
      </c>
      <c r="AJ1150" s="41" t="s">
        <v>1149</v>
      </c>
      <c r="AK1150" s="40"/>
      <c r="AL1150" s="42" t="s">
        <v>76</v>
      </c>
      <c r="AM1150" s="40" t="s">
        <v>59</v>
      </c>
      <c r="AN1150" s="40" t="s">
        <v>839</v>
      </c>
    </row>
    <row r="1151" customFormat="false" ht="30" hidden="false" customHeight="true" outlineLevel="0" collapsed="false">
      <c r="A1151" s="38" t="s">
        <v>1146</v>
      </c>
      <c r="B1151" s="38" t="n">
        <v>118</v>
      </c>
      <c r="C1151" s="32" t="n">
        <f aca="false">B1151+IF(H1151="IV",-0.2,IF(H1151="IP",-0.1,IF(H1151="IM",0.1,IF(H1151="SC",0.2,IF(H1151="IC (cerebral)",-0.3,0)))))</f>
        <v>117.8</v>
      </c>
      <c r="D1151" s="33" t="n">
        <f aca="false">VALUE(MID(AJ1151,1,FIND(" ",AJ1151)))</f>
        <v>9.063</v>
      </c>
      <c r="E1151" s="34" t="n">
        <f aca="false">IF(G1151="LD50 (median)",1,IF(G1151="LDLo (lowest)",0,IF(G1151="LD",-1,"")))</f>
        <v>1</v>
      </c>
      <c r="F1151" s="34" t="n">
        <f aca="false">IF(O1151="🐀 Rat",1,IF(O1151="🐭 Mouse",2,IF(O1151="🐕 Dog",3,IF(O1151="🐵 Monkey",5,IF(O1151="🐈 Cat",4,IF(O1151="🐇 Rabbit",6,IF(O1151="🕊 Pigeon",7,IF(O1151="🐹 Guinea Pig",8,IF(O1151="🐔 Chicken",9,IF(O1151="🐸 Frog",10,IF(O1151="🍼 Mammal",10,0)))))))))))</f>
        <v>2</v>
      </c>
      <c r="G1151" s="39" t="s">
        <v>47</v>
      </c>
      <c r="H1151" s="39" t="s">
        <v>15</v>
      </c>
      <c r="I1151" s="14" t="str">
        <f aca="false">IF(H1151="IC",-0.3,"")</f>
        <v/>
      </c>
      <c r="J1151" s="14" t="n">
        <f aca="false">IF(H1151="IV",-0.2,"")</f>
        <v>-0.2</v>
      </c>
      <c r="K1151" s="14" t="str">
        <f aca="false">IF(H1151="IP",-0.1,"")</f>
        <v/>
      </c>
      <c r="L1151" s="14" t="str">
        <f aca="false">IF(H1151="IM",0.1,"")</f>
        <v/>
      </c>
      <c r="M1151" s="14" t="str">
        <f aca="false">IF(H1151="SC",0.2,"")</f>
        <v/>
      </c>
      <c r="N1151" s="15" t="str">
        <f aca="false">IF(H1151="???",0.2,"")</f>
        <v/>
      </c>
      <c r="O1151" s="40" t="s">
        <v>22</v>
      </c>
      <c r="P1151" s="17" t="str">
        <f aca="false">IF(SUM(Q1151:AI1151)&gt;0,"",IF(SUM(Q1151:AI1151)=0,IF(O1151&gt;0,1,"")))</f>
        <v/>
      </c>
      <c r="Q1151" s="16" t="n">
        <f aca="false">IF(O1151="🐭 Mouse",2,"")</f>
        <v>2</v>
      </c>
      <c r="R1151" s="16" t="str">
        <f aca="false">IF(O1151="🕊 Pigeon",7,"")</f>
        <v/>
      </c>
      <c r="S1151" s="16" t="str">
        <f aca="false">IF(O1151="🐇 Rabbit",6,"")</f>
        <v/>
      </c>
      <c r="T1151" s="16" t="str">
        <f aca="false">IF(O1151="🍼 Mammal",16,"")</f>
        <v/>
      </c>
      <c r="U1151" s="16" t="str">
        <f aca="false">IF(O1151="🐀 Rat",1,"")</f>
        <v/>
      </c>
      <c r="V1151" s="16" t="str">
        <f aca="false">IF(O1151="🐕 Dog",3,"")</f>
        <v/>
      </c>
      <c r="W1151" s="16" t="str">
        <f aca="false">IF(O1151="🐹 Guinea Pig",8,"")</f>
        <v/>
      </c>
      <c r="X1151" s="16" t="str">
        <f aca="false">IF(O1151="🐔 Chicken",9,"")</f>
        <v/>
      </c>
      <c r="Y1151" s="16" t="str">
        <f aca="false">IF(O1151="🐵 Monkey",5,"")</f>
        <v/>
      </c>
      <c r="Z1151" s="16" t="str">
        <f aca="false">IF(O1151="🐸 Frog",10,"")</f>
        <v/>
      </c>
      <c r="AA1151" s="16" t="str">
        <f aca="false">IF(O1151="🐈 Cat",4,"")</f>
        <v/>
      </c>
      <c r="AB1151" s="16" t="str">
        <f aca="false">IF(O1151="Gecko",15,"")</f>
        <v/>
      </c>
      <c r="AC1151" s="16" t="str">
        <f aca="false">IF(O1151="Skink",14,"")</f>
        <v/>
      </c>
      <c r="AD1151" s="16" t="str">
        <f aca="false">IF(O1151="🐄 Cattle",17,"")</f>
        <v/>
      </c>
      <c r="AE1151" s="16" t="str">
        <f aca="false">IF(O1151="🐷 Pig",19,"")</f>
        <v/>
      </c>
      <c r="AF1151" s="16" t="str">
        <f aca="false">IF(O1151="Squirrel",11,"")</f>
        <v/>
      </c>
      <c r="AG1151" s="16" t="str">
        <f aca="false">IF(O1151="🐝 Honey Bee",20,"")</f>
        <v/>
      </c>
      <c r="AH1151" s="16" t="str">
        <f aca="false">IF(O1151="🦆 Duck",12,"")</f>
        <v/>
      </c>
      <c r="AI1151" s="16" t="str">
        <f aca="false">IF(O1151="🐦 Bird",13,"")</f>
        <v/>
      </c>
      <c r="AJ1151" s="41" t="s">
        <v>1150</v>
      </c>
      <c r="AK1151" s="40" t="s">
        <v>582</v>
      </c>
      <c r="AL1151" s="42" t="s">
        <v>50</v>
      </c>
      <c r="AM1151" s="40" t="s">
        <v>51</v>
      </c>
      <c r="AN1151" s="40"/>
    </row>
    <row r="1152" customFormat="false" ht="15.75" hidden="false" customHeight="false" outlineLevel="0" collapsed="false">
      <c r="C1152" s="32"/>
      <c r="D1152" s="33"/>
      <c r="E1152" s="34"/>
      <c r="F1152" s="34"/>
      <c r="G1152" s="0"/>
      <c r="H1152" s="0"/>
      <c r="I1152" s="14" t="str">
        <f aca="false">IF(H1152="IC",-0.3,"")</f>
        <v/>
      </c>
      <c r="J1152" s="14" t="str">
        <f aca="false">IF(H1152="IV",-0.2,"")</f>
        <v/>
      </c>
      <c r="K1152" s="14" t="str">
        <f aca="false">IF(H1152="IP",-0.1,"")</f>
        <v/>
      </c>
      <c r="L1152" s="14" t="str">
        <f aca="false">IF(H1152="IM",0.1,"")</f>
        <v/>
      </c>
      <c r="M1152" s="14" t="str">
        <f aca="false">IF(H1152="SC",0.2,"")</f>
        <v/>
      </c>
      <c r="N1152" s="15" t="str">
        <f aca="false">IF(H1152="???",0.2,"")</f>
        <v/>
      </c>
      <c r="O1152" s="0"/>
      <c r="P1152" s="17" t="str">
        <f aca="false">IF(SUM(Q1152:AI1152)&gt;0,"",IF(SUM(Q1152:AI1152)=0,IF(O1152&gt;0,1,"")))</f>
        <v/>
      </c>
      <c r="Q1152" s="16" t="str">
        <f aca="false">IF(O1152="🐭 Mouse",2,"")</f>
        <v/>
      </c>
      <c r="R1152" s="16" t="str">
        <f aca="false">IF(O1152="🕊 Pigeon",7,"")</f>
        <v/>
      </c>
      <c r="S1152" s="16" t="str">
        <f aca="false">IF(O1152="🐇 Rabbit",6,"")</f>
        <v/>
      </c>
      <c r="T1152" s="16" t="str">
        <f aca="false">IF(O1152="🍼 Mammal",16,"")</f>
        <v/>
      </c>
      <c r="U1152" s="16" t="str">
        <f aca="false">IF(O1152="🐀 Rat",1,"")</f>
        <v/>
      </c>
      <c r="V1152" s="16" t="str">
        <f aca="false">IF(O1152="🐕 Dog",3,"")</f>
        <v/>
      </c>
      <c r="W1152" s="16" t="str">
        <f aca="false">IF(O1152="🐹 Guinea Pig",8,"")</f>
        <v/>
      </c>
      <c r="X1152" s="16" t="str">
        <f aca="false">IF(O1152="🐔 Chicken",9,"")</f>
        <v/>
      </c>
      <c r="Y1152" s="16" t="str">
        <f aca="false">IF(O1152="🐵 Monkey",5,"")</f>
        <v/>
      </c>
      <c r="Z1152" s="16" t="str">
        <f aca="false">IF(O1152="🐸 Frog",10,"")</f>
        <v/>
      </c>
      <c r="AA1152" s="16" t="str">
        <f aca="false">IF(O1152="🐈 Cat",4,"")</f>
        <v/>
      </c>
      <c r="AB1152" s="16" t="str">
        <f aca="false">IF(O1152="Gecko",15,"")</f>
        <v/>
      </c>
      <c r="AC1152" s="16" t="str">
        <f aca="false">IF(O1152="Skink",14,"")</f>
        <v/>
      </c>
      <c r="AD1152" s="16" t="str">
        <f aca="false">IF(O1152="🐄 Cattle",17,"")</f>
        <v/>
      </c>
      <c r="AE1152" s="16" t="str">
        <f aca="false">IF(O1152="🐷 Pig",19,"")</f>
        <v/>
      </c>
      <c r="AF1152" s="16" t="str">
        <f aca="false">IF(O1152="Squirrel",11,"")</f>
        <v/>
      </c>
      <c r="AG1152" s="16" t="str">
        <f aca="false">IF(O1152="🐝 Honey Bee",20,"")</f>
        <v/>
      </c>
      <c r="AH1152" s="16" t="str">
        <f aca="false">IF(O1152="🦆 Duck",12,"")</f>
        <v/>
      </c>
      <c r="AI1152" s="16" t="str">
        <f aca="false">IF(O1152="🐦 Bird",13,"")</f>
        <v/>
      </c>
      <c r="AJ1152" s="0"/>
      <c r="AK1152" s="0"/>
      <c r="AL1152" s="0"/>
      <c r="AM1152" s="0"/>
      <c r="AN1152" s="0"/>
    </row>
    <row r="1153" customFormat="false" ht="30" hidden="false" customHeight="true" outlineLevel="0" collapsed="false">
      <c r="A1153" s="38" t="s">
        <v>1151</v>
      </c>
      <c r="B1153" s="38" t="n">
        <v>119</v>
      </c>
      <c r="C1153" s="32" t="n">
        <f aca="false">B1153+IF(H1153="IV",-0.2,IF(H1153="IP",-0.1,IF(H1153="IM",0.1,IF(H1153="SC",0.2,IF(H1153="IC (cerebral)",-0.3,0)))))</f>
        <v>118.9</v>
      </c>
      <c r="D1153" s="33" t="n">
        <f aca="false">VALUE(MID(AJ1153,1,FIND(" ",AJ1153)))</f>
        <v>0.375</v>
      </c>
      <c r="E1153" s="34" t="n">
        <f aca="false">IF(G1153="LD50 (median)",1,IF(G1153="LDLo (lowest)",0,IF(G1153="LD",-1,"")))</f>
        <v>1</v>
      </c>
      <c r="F1153" s="34" t="n">
        <f aca="false">IF(O1153="🐀 Rat",1,IF(O1153="🐭 Mouse",2,IF(O1153="🐕 Dog",3,IF(O1153="🐵 Monkey",5,IF(O1153="🐈 Cat",4,IF(O1153="🐇 Rabbit",6,IF(O1153="🕊 Pigeon",7,IF(O1153="🐹 Guinea Pig",8,IF(O1153="🐔 Chicken",9,IF(O1153="🐸 Frog",10,IF(O1153="🍼 Mammal",10,0)))))))))))</f>
        <v>2</v>
      </c>
      <c r="G1153" s="39" t="s">
        <v>47</v>
      </c>
      <c r="H1153" s="39" t="s">
        <v>16</v>
      </c>
      <c r="I1153" s="14" t="str">
        <f aca="false">IF(H1153="IC",-0.3,"")</f>
        <v/>
      </c>
      <c r="J1153" s="14" t="str">
        <f aca="false">IF(H1153="IV",-0.2,"")</f>
        <v/>
      </c>
      <c r="K1153" s="14" t="n">
        <f aca="false">IF(H1153="IP",-0.1,"")</f>
        <v>-0.1</v>
      </c>
      <c r="L1153" s="14" t="str">
        <f aca="false">IF(H1153="IM",0.1,"")</f>
        <v/>
      </c>
      <c r="M1153" s="14" t="str">
        <f aca="false">IF(H1153="SC",0.2,"")</f>
        <v/>
      </c>
      <c r="N1153" s="15" t="str">
        <f aca="false">IF(H1153="???",0.2,"")</f>
        <v/>
      </c>
      <c r="O1153" s="40" t="s">
        <v>22</v>
      </c>
      <c r="P1153" s="17" t="str">
        <f aca="false">IF(SUM(Q1153:AI1153)&gt;0,"",IF(SUM(Q1153:AI1153)=0,IF(O1153&gt;0,1,"")))</f>
        <v/>
      </c>
      <c r="Q1153" s="16" t="n">
        <f aca="false">IF(O1153="🐭 Mouse",2,"")</f>
        <v>2</v>
      </c>
      <c r="R1153" s="16" t="str">
        <f aca="false">IF(O1153="🕊 Pigeon",7,"")</f>
        <v/>
      </c>
      <c r="S1153" s="16" t="str">
        <f aca="false">IF(O1153="🐇 Rabbit",6,"")</f>
        <v/>
      </c>
      <c r="T1153" s="16" t="str">
        <f aca="false">IF(O1153="🍼 Mammal",16,"")</f>
        <v/>
      </c>
      <c r="U1153" s="16" t="str">
        <f aca="false">IF(O1153="🐀 Rat",1,"")</f>
        <v/>
      </c>
      <c r="V1153" s="16" t="str">
        <f aca="false">IF(O1153="🐕 Dog",3,"")</f>
        <v/>
      </c>
      <c r="W1153" s="16" t="str">
        <f aca="false">IF(O1153="🐹 Guinea Pig",8,"")</f>
        <v/>
      </c>
      <c r="X1153" s="16" t="str">
        <f aca="false">IF(O1153="🐔 Chicken",9,"")</f>
        <v/>
      </c>
      <c r="Y1153" s="16" t="str">
        <f aca="false">IF(O1153="🐵 Monkey",5,"")</f>
        <v/>
      </c>
      <c r="Z1153" s="16" t="str">
        <f aca="false">IF(O1153="🐸 Frog",10,"")</f>
        <v/>
      </c>
      <c r="AA1153" s="16" t="str">
        <f aca="false">IF(O1153="🐈 Cat",4,"")</f>
        <v/>
      </c>
      <c r="AB1153" s="16" t="str">
        <f aca="false">IF(O1153="Gecko",15,"")</f>
        <v/>
      </c>
      <c r="AC1153" s="16" t="str">
        <f aca="false">IF(O1153="Skink",14,"")</f>
        <v/>
      </c>
      <c r="AD1153" s="16" t="str">
        <f aca="false">IF(O1153="🐄 Cattle",17,"")</f>
        <v/>
      </c>
      <c r="AE1153" s="16" t="str">
        <f aca="false">IF(O1153="🐷 Pig",19,"")</f>
        <v/>
      </c>
      <c r="AF1153" s="16" t="str">
        <f aca="false">IF(O1153="Squirrel",11,"")</f>
        <v/>
      </c>
      <c r="AG1153" s="16" t="str">
        <f aca="false">IF(O1153="🐝 Honey Bee",20,"")</f>
        <v/>
      </c>
      <c r="AH1153" s="16" t="str">
        <f aca="false">IF(O1153="🦆 Duck",12,"")</f>
        <v/>
      </c>
      <c r="AI1153" s="16" t="str">
        <f aca="false">IF(O1153="🐦 Bird",13,"")</f>
        <v/>
      </c>
      <c r="AJ1153" s="41" t="s">
        <v>590</v>
      </c>
      <c r="AK1153" s="40" t="s">
        <v>582</v>
      </c>
      <c r="AL1153" s="42" t="s">
        <v>50</v>
      </c>
      <c r="AM1153" s="40" t="s">
        <v>51</v>
      </c>
      <c r="AN1153" s="40"/>
    </row>
    <row r="1154" customFormat="false" ht="30" hidden="false" customHeight="true" outlineLevel="0" collapsed="false">
      <c r="A1154" s="38" t="s">
        <v>1151</v>
      </c>
      <c r="B1154" s="38" t="n">
        <v>119</v>
      </c>
      <c r="C1154" s="32" t="n">
        <f aca="false">B1154+IF(H1154="IV",-0.2,IF(H1154="IP",-0.1,IF(H1154="IM",0.1,IF(H1154="SC",0.2,IF(H1154="IC (cerebral)",-0.3,0)))))</f>
        <v>118.8</v>
      </c>
      <c r="D1154" s="33" t="n">
        <f aca="false">VALUE(MID(AJ1154,1,FIND(" ",AJ1154)))</f>
        <v>4.75</v>
      </c>
      <c r="E1154" s="34" t="n">
        <f aca="false">IF(G1154="LD50 (median)",1,IF(G1154="LDLo (lowest)",0,IF(G1154="LD",-1,"")))</f>
        <v>1</v>
      </c>
      <c r="F1154" s="34" t="n">
        <f aca="false">IF(O1154="🐀 Rat",1,IF(O1154="🐭 Mouse",2,IF(O1154="🐕 Dog",3,IF(O1154="🐵 Monkey",5,IF(O1154="🐈 Cat",4,IF(O1154="🐇 Rabbit",6,IF(O1154="🕊 Pigeon",7,IF(O1154="🐹 Guinea Pig",8,IF(O1154="🐔 Chicken",9,IF(O1154="🐸 Frog",10,IF(O1154="🍼 Mammal",10,0)))))))))))</f>
        <v>2</v>
      </c>
      <c r="G1154" s="39" t="s">
        <v>47</v>
      </c>
      <c r="H1154" s="39" t="s">
        <v>15</v>
      </c>
      <c r="I1154" s="14" t="str">
        <f aca="false">IF(H1154="IC",-0.3,"")</f>
        <v/>
      </c>
      <c r="J1154" s="14" t="n">
        <f aca="false">IF(H1154="IV",-0.2,"")</f>
        <v>-0.2</v>
      </c>
      <c r="K1154" s="14" t="str">
        <f aca="false">IF(H1154="IP",-0.1,"")</f>
        <v/>
      </c>
      <c r="L1154" s="14" t="str">
        <f aca="false">IF(H1154="IM",0.1,"")</f>
        <v/>
      </c>
      <c r="M1154" s="14" t="str">
        <f aca="false">IF(H1154="SC",0.2,"")</f>
        <v/>
      </c>
      <c r="N1154" s="15" t="str">
        <f aca="false">IF(H1154="???",0.2,"")</f>
        <v/>
      </c>
      <c r="O1154" s="40" t="s">
        <v>22</v>
      </c>
      <c r="P1154" s="17" t="str">
        <f aca="false">IF(SUM(Q1154:AI1154)&gt;0,"",IF(SUM(Q1154:AI1154)=0,IF(O1154&gt;0,1,"")))</f>
        <v/>
      </c>
      <c r="Q1154" s="16" t="n">
        <f aca="false">IF(O1154="🐭 Mouse",2,"")</f>
        <v>2</v>
      </c>
      <c r="R1154" s="16" t="str">
        <f aca="false">IF(O1154="🕊 Pigeon",7,"")</f>
        <v/>
      </c>
      <c r="S1154" s="16" t="str">
        <f aca="false">IF(O1154="🐇 Rabbit",6,"")</f>
        <v/>
      </c>
      <c r="T1154" s="16" t="str">
        <f aca="false">IF(O1154="🍼 Mammal",16,"")</f>
        <v/>
      </c>
      <c r="U1154" s="16" t="str">
        <f aca="false">IF(O1154="🐀 Rat",1,"")</f>
        <v/>
      </c>
      <c r="V1154" s="16" t="str">
        <f aca="false">IF(O1154="🐕 Dog",3,"")</f>
        <v/>
      </c>
      <c r="W1154" s="16" t="str">
        <f aca="false">IF(O1154="🐹 Guinea Pig",8,"")</f>
        <v/>
      </c>
      <c r="X1154" s="16" t="str">
        <f aca="false">IF(O1154="🐔 Chicken",9,"")</f>
        <v/>
      </c>
      <c r="Y1154" s="16" t="str">
        <f aca="false">IF(O1154="🐵 Monkey",5,"")</f>
        <v/>
      </c>
      <c r="Z1154" s="16" t="str">
        <f aca="false">IF(O1154="🐸 Frog",10,"")</f>
        <v/>
      </c>
      <c r="AA1154" s="16" t="str">
        <f aca="false">IF(O1154="🐈 Cat",4,"")</f>
        <v/>
      </c>
      <c r="AB1154" s="16" t="str">
        <f aca="false">IF(O1154="Gecko",15,"")</f>
        <v/>
      </c>
      <c r="AC1154" s="16" t="str">
        <f aca="false">IF(O1154="Skink",14,"")</f>
        <v/>
      </c>
      <c r="AD1154" s="16" t="str">
        <f aca="false">IF(O1154="🐄 Cattle",17,"")</f>
        <v/>
      </c>
      <c r="AE1154" s="16" t="str">
        <f aca="false">IF(O1154="🐷 Pig",19,"")</f>
        <v/>
      </c>
      <c r="AF1154" s="16" t="str">
        <f aca="false">IF(O1154="Squirrel",11,"")</f>
        <v/>
      </c>
      <c r="AG1154" s="16" t="str">
        <f aca="false">IF(O1154="🐝 Honey Bee",20,"")</f>
        <v/>
      </c>
      <c r="AH1154" s="16" t="str">
        <f aca="false">IF(O1154="🦆 Duck",12,"")</f>
        <v/>
      </c>
      <c r="AI1154" s="16" t="str">
        <f aca="false">IF(O1154="🐦 Bird",13,"")</f>
        <v/>
      </c>
      <c r="AJ1154" s="41" t="s">
        <v>355</v>
      </c>
      <c r="AK1154" s="40" t="s">
        <v>582</v>
      </c>
      <c r="AL1154" s="42" t="s">
        <v>50</v>
      </c>
      <c r="AM1154" s="40" t="s">
        <v>51</v>
      </c>
      <c r="AN1154" s="40"/>
    </row>
    <row r="1155" customFormat="false" ht="15.75" hidden="false" customHeight="false" outlineLevel="0" collapsed="false">
      <c r="C1155" s="32"/>
      <c r="D1155" s="33"/>
      <c r="E1155" s="34"/>
      <c r="F1155" s="34"/>
      <c r="G1155" s="0"/>
      <c r="H1155" s="0"/>
      <c r="I1155" s="14" t="str">
        <f aca="false">IF(H1155="IC",-0.3,"")</f>
        <v/>
      </c>
      <c r="J1155" s="14" t="str">
        <f aca="false">IF(H1155="IV",-0.2,"")</f>
        <v/>
      </c>
      <c r="K1155" s="14" t="str">
        <f aca="false">IF(H1155="IP",-0.1,"")</f>
        <v/>
      </c>
      <c r="L1155" s="14" t="str">
        <f aca="false">IF(H1155="IM",0.1,"")</f>
        <v/>
      </c>
      <c r="M1155" s="14" t="str">
        <f aca="false">IF(H1155="SC",0.2,"")</f>
        <v/>
      </c>
      <c r="N1155" s="15" t="str">
        <f aca="false">IF(H1155="???",0.2,"")</f>
        <v/>
      </c>
      <c r="O1155" s="0"/>
      <c r="P1155" s="17" t="str">
        <f aca="false">IF(SUM(Q1155:AI1155)&gt;0,"",IF(SUM(Q1155:AI1155)=0,IF(O1155&gt;0,1,"")))</f>
        <v/>
      </c>
      <c r="Q1155" s="16" t="str">
        <f aca="false">IF(O1155="🐭 Mouse",2,"")</f>
        <v/>
      </c>
      <c r="R1155" s="16" t="str">
        <f aca="false">IF(O1155="🕊 Pigeon",7,"")</f>
        <v/>
      </c>
      <c r="S1155" s="16" t="str">
        <f aca="false">IF(O1155="🐇 Rabbit",6,"")</f>
        <v/>
      </c>
      <c r="T1155" s="16" t="str">
        <f aca="false">IF(O1155="🍼 Mammal",16,"")</f>
        <v/>
      </c>
      <c r="U1155" s="16" t="str">
        <f aca="false">IF(O1155="🐀 Rat",1,"")</f>
        <v/>
      </c>
      <c r="V1155" s="16" t="str">
        <f aca="false">IF(O1155="🐕 Dog",3,"")</f>
        <v/>
      </c>
      <c r="W1155" s="16" t="str">
        <f aca="false">IF(O1155="🐹 Guinea Pig",8,"")</f>
        <v/>
      </c>
      <c r="X1155" s="16" t="str">
        <f aca="false">IF(O1155="🐔 Chicken",9,"")</f>
        <v/>
      </c>
      <c r="Y1155" s="16" t="str">
        <f aca="false">IF(O1155="🐵 Monkey",5,"")</f>
        <v/>
      </c>
      <c r="Z1155" s="16" t="str">
        <f aca="false">IF(O1155="🐸 Frog",10,"")</f>
        <v/>
      </c>
      <c r="AA1155" s="16" t="str">
        <f aca="false">IF(O1155="🐈 Cat",4,"")</f>
        <v/>
      </c>
      <c r="AB1155" s="16" t="str">
        <f aca="false">IF(O1155="Gecko",15,"")</f>
        <v/>
      </c>
      <c r="AC1155" s="16" t="str">
        <f aca="false">IF(O1155="Skink",14,"")</f>
        <v/>
      </c>
      <c r="AD1155" s="16" t="str">
        <f aca="false">IF(O1155="🐄 Cattle",17,"")</f>
        <v/>
      </c>
      <c r="AE1155" s="16" t="str">
        <f aca="false">IF(O1155="🐷 Pig",19,"")</f>
        <v/>
      </c>
      <c r="AF1155" s="16" t="str">
        <f aca="false">IF(O1155="Squirrel",11,"")</f>
        <v/>
      </c>
      <c r="AG1155" s="16" t="str">
        <f aca="false">IF(O1155="🐝 Honey Bee",20,"")</f>
        <v/>
      </c>
      <c r="AH1155" s="16" t="str">
        <f aca="false">IF(O1155="🦆 Duck",12,"")</f>
        <v/>
      </c>
      <c r="AI1155" s="16" t="str">
        <f aca="false">IF(O1155="🐦 Bird",13,"")</f>
        <v/>
      </c>
      <c r="AJ1155" s="0"/>
      <c r="AK1155" s="0"/>
      <c r="AL1155" s="0"/>
      <c r="AM1155" s="0"/>
      <c r="AN1155" s="0"/>
    </row>
    <row r="1156" customFormat="false" ht="15" hidden="false" customHeight="true" outlineLevel="0" collapsed="false">
      <c r="A1156" s="38" t="s">
        <v>1152</v>
      </c>
      <c r="B1156" s="38" t="n">
        <v>120</v>
      </c>
      <c r="C1156" s="32" t="n">
        <f aca="false">B1156+IF(H1156="IV",-0.2,IF(H1156="IP",-0.1,IF(H1156="IM",0.1,IF(H1156="SC",0.2,IF(H1156="IC (cerebral)",-0.3,0)))))</f>
        <v>119.8</v>
      </c>
      <c r="D1156" s="33" t="n">
        <v>4.85</v>
      </c>
      <c r="E1156" s="34" t="n">
        <f aca="false">IF(G1156="LD50 (median)",1,IF(G1156="LDLo (lowest)",0,IF(G1156="LD",-1,"")))</f>
        <v>1</v>
      </c>
      <c r="F1156" s="34" t="n">
        <f aca="false">IF(O1156="🐀 Rat",1,IF(O1156="🐭 Mouse",2,IF(O1156="🐕 Dog",3,IF(O1156="🐵 Monkey",5,IF(O1156="🐈 Cat",4,IF(O1156="🐇 Rabbit",6,IF(O1156="🕊 Pigeon",7,IF(O1156="🐹 Guinea Pig",8,IF(O1156="🐔 Chicken",9,IF(O1156="🐸 Frog",10,IF(O1156="🍼 Mammal",10,0)))))))))))</f>
        <v>2</v>
      </c>
      <c r="G1156" s="39" t="s">
        <v>47</v>
      </c>
      <c r="H1156" s="39" t="s">
        <v>15</v>
      </c>
      <c r="I1156" s="14" t="str">
        <f aca="false">IF(H1156="IC",-0.3,"")</f>
        <v/>
      </c>
      <c r="J1156" s="14" t="n">
        <f aca="false">IF(H1156="IV",-0.2,"")</f>
        <v>-0.2</v>
      </c>
      <c r="K1156" s="14" t="str">
        <f aca="false">IF(H1156="IP",-0.1,"")</f>
        <v/>
      </c>
      <c r="L1156" s="14" t="str">
        <f aca="false">IF(H1156="IM",0.1,"")</f>
        <v/>
      </c>
      <c r="M1156" s="14" t="str">
        <f aca="false">IF(H1156="SC",0.2,"")</f>
        <v/>
      </c>
      <c r="N1156" s="15" t="str">
        <f aca="false">IF(H1156="???",0.2,"")</f>
        <v/>
      </c>
      <c r="O1156" s="40" t="s">
        <v>22</v>
      </c>
      <c r="P1156" s="17" t="str">
        <f aca="false">IF(SUM(Q1156:AI1156)&gt;0,"",IF(SUM(Q1156:AI1156)=0,IF(O1156&gt;0,1,"")))</f>
        <v/>
      </c>
      <c r="Q1156" s="16" t="n">
        <f aca="false">IF(O1156="🐭 Mouse",2,"")</f>
        <v>2</v>
      </c>
      <c r="R1156" s="16" t="str">
        <f aca="false">IF(O1156="🕊 Pigeon",7,"")</f>
        <v/>
      </c>
      <c r="S1156" s="16" t="str">
        <f aca="false">IF(O1156="🐇 Rabbit",6,"")</f>
        <v/>
      </c>
      <c r="T1156" s="16" t="str">
        <f aca="false">IF(O1156="🍼 Mammal",16,"")</f>
        <v/>
      </c>
      <c r="U1156" s="16" t="str">
        <f aca="false">IF(O1156="🐀 Rat",1,"")</f>
        <v/>
      </c>
      <c r="V1156" s="16" t="str">
        <f aca="false">IF(O1156="🐕 Dog",3,"")</f>
        <v/>
      </c>
      <c r="W1156" s="16" t="str">
        <f aca="false">IF(O1156="🐹 Guinea Pig",8,"")</f>
        <v/>
      </c>
      <c r="X1156" s="16" t="str">
        <f aca="false">IF(O1156="🐔 Chicken",9,"")</f>
        <v/>
      </c>
      <c r="Y1156" s="16" t="str">
        <f aca="false">IF(O1156="🐵 Monkey",5,"")</f>
        <v/>
      </c>
      <c r="Z1156" s="16" t="str">
        <f aca="false">IF(O1156="🐸 Frog",10,"")</f>
        <v/>
      </c>
      <c r="AA1156" s="16" t="str">
        <f aca="false">IF(O1156="🐈 Cat",4,"")</f>
        <v/>
      </c>
      <c r="AB1156" s="16" t="str">
        <f aca="false">IF(O1156="Gecko",15,"")</f>
        <v/>
      </c>
      <c r="AC1156" s="16" t="str">
        <f aca="false">IF(O1156="Skink",14,"")</f>
        <v/>
      </c>
      <c r="AD1156" s="16" t="str">
        <f aca="false">IF(O1156="🐄 Cattle",17,"")</f>
        <v/>
      </c>
      <c r="AE1156" s="16" t="str">
        <f aca="false">IF(O1156="🐷 Pig",19,"")</f>
        <v/>
      </c>
      <c r="AF1156" s="16" t="str">
        <f aca="false">IF(O1156="Squirrel",11,"")</f>
        <v/>
      </c>
      <c r="AG1156" s="16" t="str">
        <f aca="false">IF(O1156="🐝 Honey Bee",20,"")</f>
        <v/>
      </c>
      <c r="AH1156" s="16" t="str">
        <f aca="false">IF(O1156="🦆 Duck",12,"")</f>
        <v/>
      </c>
      <c r="AI1156" s="16" t="str">
        <f aca="false">IF(O1156="🐦 Bird",13,"")</f>
        <v/>
      </c>
      <c r="AJ1156" s="41" t="n">
        <v>4.85</v>
      </c>
      <c r="AK1156" s="0"/>
      <c r="AL1156" s="0"/>
      <c r="AM1156" s="0"/>
      <c r="AN1156" s="48"/>
    </row>
    <row r="1157" customFormat="false" ht="30" hidden="false" customHeight="true" outlineLevel="0" collapsed="false">
      <c r="A1157" s="38" t="s">
        <v>1152</v>
      </c>
      <c r="B1157" s="38" t="n">
        <v>120</v>
      </c>
      <c r="C1157" s="32" t="n">
        <f aca="false">B1157+IF(H1157="IV",-0.2,IF(H1157="IP",-0.1,IF(H1157="IM",0.1,IF(H1157="SC",0.2,IF(H1157="IC (cerebral)",-0.3,0)))))</f>
        <v>119.8</v>
      </c>
      <c r="D1157" s="33" t="n">
        <f aca="false">VALUE(MID(AJ1157,1,FIND(" ",AJ1157)))</f>
        <v>4.9</v>
      </c>
      <c r="E1157" s="34" t="n">
        <f aca="false">IF(G1157="LD50 (median)",1,IF(G1157="LDLo (lowest)",0,IF(G1157="LD",-1,"")))</f>
        <v>1</v>
      </c>
      <c r="F1157" s="34" t="n">
        <f aca="false">IF(O1157="🐀 Rat",1,IF(O1157="🐭 Mouse",2,IF(O1157="🐕 Dog",3,IF(O1157="🐵 Monkey",5,IF(O1157="🐈 Cat",4,IF(O1157="🐇 Rabbit",6,IF(O1157="🕊 Pigeon",7,IF(O1157="🐹 Guinea Pig",8,IF(O1157="🐔 Chicken",9,IF(O1157="🐸 Frog",10,IF(O1157="🍼 Mammal",10,0)))))))))))</f>
        <v>2</v>
      </c>
      <c r="G1157" s="39" t="s">
        <v>47</v>
      </c>
      <c r="H1157" s="39" t="s">
        <v>15</v>
      </c>
      <c r="I1157" s="14" t="str">
        <f aca="false">IF(H1157="IC",-0.3,"")</f>
        <v/>
      </c>
      <c r="J1157" s="14" t="n">
        <f aca="false">IF(H1157="IV",-0.2,"")</f>
        <v>-0.2</v>
      </c>
      <c r="K1157" s="14" t="str">
        <f aca="false">IF(H1157="IP",-0.1,"")</f>
        <v/>
      </c>
      <c r="L1157" s="14" t="str">
        <f aca="false">IF(H1157="IM",0.1,"")</f>
        <v/>
      </c>
      <c r="M1157" s="14" t="str">
        <f aca="false">IF(H1157="SC",0.2,"")</f>
        <v/>
      </c>
      <c r="N1157" s="15" t="str">
        <f aca="false">IF(H1157="???",0.2,"")</f>
        <v/>
      </c>
      <c r="O1157" s="40" t="s">
        <v>22</v>
      </c>
      <c r="P1157" s="17" t="str">
        <f aca="false">IF(SUM(Q1157:AI1157)&gt;0,"",IF(SUM(Q1157:AI1157)=0,IF(O1157&gt;0,1,"")))</f>
        <v/>
      </c>
      <c r="Q1157" s="16" t="n">
        <f aca="false">IF(O1157="🐭 Mouse",2,"")</f>
        <v>2</v>
      </c>
      <c r="R1157" s="16" t="str">
        <f aca="false">IF(O1157="🕊 Pigeon",7,"")</f>
        <v/>
      </c>
      <c r="S1157" s="16" t="str">
        <f aca="false">IF(O1157="🐇 Rabbit",6,"")</f>
        <v/>
      </c>
      <c r="T1157" s="16" t="str">
        <f aca="false">IF(O1157="🍼 Mammal",16,"")</f>
        <v/>
      </c>
      <c r="U1157" s="16" t="str">
        <f aca="false">IF(O1157="🐀 Rat",1,"")</f>
        <v/>
      </c>
      <c r="V1157" s="16" t="str">
        <f aca="false">IF(O1157="🐕 Dog",3,"")</f>
        <v/>
      </c>
      <c r="W1157" s="16" t="str">
        <f aca="false">IF(O1157="🐹 Guinea Pig",8,"")</f>
        <v/>
      </c>
      <c r="X1157" s="16" t="str">
        <f aca="false">IF(O1157="🐔 Chicken",9,"")</f>
        <v/>
      </c>
      <c r="Y1157" s="16" t="str">
        <f aca="false">IF(O1157="🐵 Monkey",5,"")</f>
        <v/>
      </c>
      <c r="Z1157" s="16" t="str">
        <f aca="false">IF(O1157="🐸 Frog",10,"")</f>
        <v/>
      </c>
      <c r="AA1157" s="16" t="str">
        <f aca="false">IF(O1157="🐈 Cat",4,"")</f>
        <v/>
      </c>
      <c r="AB1157" s="16" t="str">
        <f aca="false">IF(O1157="Gecko",15,"")</f>
        <v/>
      </c>
      <c r="AC1157" s="16" t="str">
        <f aca="false">IF(O1157="Skink",14,"")</f>
        <v/>
      </c>
      <c r="AD1157" s="16" t="str">
        <f aca="false">IF(O1157="🐄 Cattle",17,"")</f>
        <v/>
      </c>
      <c r="AE1157" s="16" t="str">
        <f aca="false">IF(O1157="🐷 Pig",19,"")</f>
        <v/>
      </c>
      <c r="AF1157" s="16" t="str">
        <f aca="false">IF(O1157="Squirrel",11,"")</f>
        <v/>
      </c>
      <c r="AG1157" s="16" t="str">
        <f aca="false">IF(O1157="🐝 Honey Bee",20,"")</f>
        <v/>
      </c>
      <c r="AH1157" s="16" t="str">
        <f aca="false">IF(O1157="🦆 Duck",12,"")</f>
        <v/>
      </c>
      <c r="AI1157" s="16" t="str">
        <f aca="false">IF(O1157="🐦 Bird",13,"")</f>
        <v/>
      </c>
      <c r="AJ1157" s="41" t="s">
        <v>1153</v>
      </c>
      <c r="AK1157" s="40" t="s">
        <v>1154</v>
      </c>
      <c r="AL1157" s="42" t="s">
        <v>318</v>
      </c>
      <c r="AM1157" s="40" t="s">
        <v>51</v>
      </c>
      <c r="AN1157" s="40"/>
    </row>
    <row r="1158" customFormat="false" ht="15.75" hidden="false" customHeight="false" outlineLevel="0" collapsed="false">
      <c r="C1158" s="32"/>
      <c r="D1158" s="33"/>
      <c r="E1158" s="34"/>
      <c r="F1158" s="34"/>
      <c r="G1158" s="0"/>
      <c r="H1158" s="0"/>
      <c r="I1158" s="14" t="str">
        <f aca="false">IF(H1158="IC",-0.3,"")</f>
        <v/>
      </c>
      <c r="J1158" s="14" t="str">
        <f aca="false">IF(H1158="IV",-0.2,"")</f>
        <v/>
      </c>
      <c r="K1158" s="14" t="str">
        <f aca="false">IF(H1158="IP",-0.1,"")</f>
        <v/>
      </c>
      <c r="L1158" s="14" t="str">
        <f aca="false">IF(H1158="IM",0.1,"")</f>
        <v/>
      </c>
      <c r="M1158" s="14" t="str">
        <f aca="false">IF(H1158="SC",0.2,"")</f>
        <v/>
      </c>
      <c r="N1158" s="15" t="str">
        <f aca="false">IF(H1158="???",0.2,"")</f>
        <v/>
      </c>
      <c r="O1158" s="0"/>
      <c r="P1158" s="17" t="str">
        <f aca="false">IF(SUM(Q1158:AI1158)&gt;0,"",IF(SUM(Q1158:AI1158)=0,IF(O1158&gt;0,1,"")))</f>
        <v/>
      </c>
      <c r="Q1158" s="16" t="str">
        <f aca="false">IF(O1158="🐭 Mouse",2,"")</f>
        <v/>
      </c>
      <c r="R1158" s="16" t="str">
        <f aca="false">IF(O1158="🕊 Pigeon",7,"")</f>
        <v/>
      </c>
      <c r="S1158" s="16" t="str">
        <f aca="false">IF(O1158="🐇 Rabbit",6,"")</f>
        <v/>
      </c>
      <c r="T1158" s="16" t="str">
        <f aca="false">IF(O1158="🍼 Mammal",16,"")</f>
        <v/>
      </c>
      <c r="U1158" s="16" t="str">
        <f aca="false">IF(O1158="🐀 Rat",1,"")</f>
        <v/>
      </c>
      <c r="V1158" s="16" t="str">
        <f aca="false">IF(O1158="🐕 Dog",3,"")</f>
        <v/>
      </c>
      <c r="W1158" s="16" t="str">
        <f aca="false">IF(O1158="🐹 Guinea Pig",8,"")</f>
        <v/>
      </c>
      <c r="X1158" s="16" t="str">
        <f aca="false">IF(O1158="🐔 Chicken",9,"")</f>
        <v/>
      </c>
      <c r="Y1158" s="16" t="str">
        <f aca="false">IF(O1158="🐵 Monkey",5,"")</f>
        <v/>
      </c>
      <c r="Z1158" s="16" t="str">
        <f aca="false">IF(O1158="🐸 Frog",10,"")</f>
        <v/>
      </c>
      <c r="AA1158" s="16" t="str">
        <f aca="false">IF(O1158="🐈 Cat",4,"")</f>
        <v/>
      </c>
      <c r="AB1158" s="16" t="str">
        <f aca="false">IF(O1158="Gecko",15,"")</f>
        <v/>
      </c>
      <c r="AC1158" s="16" t="str">
        <f aca="false">IF(O1158="Skink",14,"")</f>
        <v/>
      </c>
      <c r="AD1158" s="16" t="str">
        <f aca="false">IF(O1158="🐄 Cattle",17,"")</f>
        <v/>
      </c>
      <c r="AE1158" s="16" t="str">
        <f aca="false">IF(O1158="🐷 Pig",19,"")</f>
        <v/>
      </c>
      <c r="AF1158" s="16" t="str">
        <f aca="false">IF(O1158="Squirrel",11,"")</f>
        <v/>
      </c>
      <c r="AG1158" s="16" t="str">
        <f aca="false">IF(O1158="🐝 Honey Bee",20,"")</f>
        <v/>
      </c>
      <c r="AH1158" s="16" t="str">
        <f aca="false">IF(O1158="🦆 Duck",12,"")</f>
        <v/>
      </c>
      <c r="AI1158" s="16" t="str">
        <f aca="false">IF(O1158="🐦 Bird",13,"")</f>
        <v/>
      </c>
      <c r="AJ1158" s="0"/>
      <c r="AK1158" s="0"/>
      <c r="AL1158" s="0"/>
      <c r="AM1158" s="0"/>
      <c r="AN1158" s="0"/>
    </row>
    <row r="1159" customFormat="false" ht="30" hidden="false" customHeight="true" outlineLevel="0" collapsed="false">
      <c r="A1159" s="38" t="s">
        <v>1155</v>
      </c>
      <c r="B1159" s="38" t="n">
        <v>121</v>
      </c>
      <c r="C1159" s="32" t="n">
        <f aca="false">B1159+IF(H1159="IV",-0.2,IF(H1159="IP",-0.1,IF(H1159="IM",0.1,IF(H1159="SC",0.2,IF(H1159="IC (cerebral)",-0.3,0)))))</f>
        <v>120.9</v>
      </c>
      <c r="D1159" s="33" t="n">
        <f aca="false">VALUE(MID(AJ1159,1,FIND(" ",AJ1159)))</f>
        <v>0.644</v>
      </c>
      <c r="E1159" s="34" t="n">
        <f aca="false">IF(G1159="LD50 (median)",1,IF(G1159="LDLo (lowest)",0,IF(G1159="LD",-1,"")))</f>
        <v>1</v>
      </c>
      <c r="F1159" s="34" t="n">
        <f aca="false">IF(O1159="🐀 Rat",1,IF(O1159="🐭 Mouse",2,IF(O1159="🐕 Dog",3,IF(O1159="🐵 Monkey",5,IF(O1159="🐈 Cat",4,IF(O1159="🐇 Rabbit",6,IF(O1159="🕊 Pigeon",7,IF(O1159="🐹 Guinea Pig",8,IF(O1159="🐔 Chicken",9,IF(O1159="🐸 Frog",10,IF(O1159="🍼 Mammal",10,0)))))))))))</f>
        <v>2</v>
      </c>
      <c r="G1159" s="39" t="s">
        <v>47</v>
      </c>
      <c r="H1159" s="39" t="s">
        <v>16</v>
      </c>
      <c r="I1159" s="14" t="str">
        <f aca="false">IF(H1159="IC",-0.3,"")</f>
        <v/>
      </c>
      <c r="J1159" s="14" t="str">
        <f aca="false">IF(H1159="IV",-0.2,"")</f>
        <v/>
      </c>
      <c r="K1159" s="14" t="n">
        <f aca="false">IF(H1159="IP",-0.1,"")</f>
        <v>-0.1</v>
      </c>
      <c r="L1159" s="14" t="str">
        <f aca="false">IF(H1159="IM",0.1,"")</f>
        <v/>
      </c>
      <c r="M1159" s="14" t="str">
        <f aca="false">IF(H1159="SC",0.2,"")</f>
        <v/>
      </c>
      <c r="N1159" s="15" t="str">
        <f aca="false">IF(H1159="???",0.2,"")</f>
        <v/>
      </c>
      <c r="O1159" s="40" t="s">
        <v>22</v>
      </c>
      <c r="P1159" s="17" t="str">
        <f aca="false">IF(SUM(Q1159:AI1159)&gt;0,"",IF(SUM(Q1159:AI1159)=0,IF(O1159&gt;0,1,"")))</f>
        <v/>
      </c>
      <c r="Q1159" s="16" t="n">
        <f aca="false">IF(O1159="🐭 Mouse",2,"")</f>
        <v>2</v>
      </c>
      <c r="R1159" s="16" t="str">
        <f aca="false">IF(O1159="🕊 Pigeon",7,"")</f>
        <v/>
      </c>
      <c r="S1159" s="16" t="str">
        <f aca="false">IF(O1159="🐇 Rabbit",6,"")</f>
        <v/>
      </c>
      <c r="T1159" s="16" t="str">
        <f aca="false">IF(O1159="🍼 Mammal",16,"")</f>
        <v/>
      </c>
      <c r="U1159" s="16" t="str">
        <f aca="false">IF(O1159="🐀 Rat",1,"")</f>
        <v/>
      </c>
      <c r="V1159" s="16" t="str">
        <f aca="false">IF(O1159="🐕 Dog",3,"")</f>
        <v/>
      </c>
      <c r="W1159" s="16" t="str">
        <f aca="false">IF(O1159="🐹 Guinea Pig",8,"")</f>
        <v/>
      </c>
      <c r="X1159" s="16" t="str">
        <f aca="false">IF(O1159="🐔 Chicken",9,"")</f>
        <v/>
      </c>
      <c r="Y1159" s="16" t="str">
        <f aca="false">IF(O1159="🐵 Monkey",5,"")</f>
        <v/>
      </c>
      <c r="Z1159" s="16" t="str">
        <f aca="false">IF(O1159="🐸 Frog",10,"")</f>
        <v/>
      </c>
      <c r="AA1159" s="16" t="str">
        <f aca="false">IF(O1159="🐈 Cat",4,"")</f>
        <v/>
      </c>
      <c r="AB1159" s="16" t="str">
        <f aca="false">IF(O1159="Gecko",15,"")</f>
        <v/>
      </c>
      <c r="AC1159" s="16" t="str">
        <f aca="false">IF(O1159="Skink",14,"")</f>
        <v/>
      </c>
      <c r="AD1159" s="16" t="str">
        <f aca="false">IF(O1159="🐄 Cattle",17,"")</f>
        <v/>
      </c>
      <c r="AE1159" s="16" t="str">
        <f aca="false">IF(O1159="🐷 Pig",19,"")</f>
        <v/>
      </c>
      <c r="AF1159" s="16" t="str">
        <f aca="false">IF(O1159="Squirrel",11,"")</f>
        <v/>
      </c>
      <c r="AG1159" s="16" t="str">
        <f aca="false">IF(O1159="🐝 Honey Bee",20,"")</f>
        <v/>
      </c>
      <c r="AH1159" s="16" t="str">
        <f aca="false">IF(O1159="🦆 Duck",12,"")</f>
        <v/>
      </c>
      <c r="AI1159" s="16" t="str">
        <f aca="false">IF(O1159="🐦 Bird",13,"")</f>
        <v/>
      </c>
      <c r="AJ1159" s="41" t="s">
        <v>1156</v>
      </c>
      <c r="AK1159" s="40" t="s">
        <v>582</v>
      </c>
      <c r="AL1159" s="42" t="s">
        <v>50</v>
      </c>
      <c r="AM1159" s="40" t="s">
        <v>51</v>
      </c>
      <c r="AN1159" s="40"/>
    </row>
    <row r="1160" customFormat="false" ht="30" hidden="false" customHeight="true" outlineLevel="0" collapsed="false">
      <c r="A1160" s="38" t="s">
        <v>1155</v>
      </c>
      <c r="B1160" s="38" t="n">
        <v>121</v>
      </c>
      <c r="C1160" s="32" t="n">
        <f aca="false">B1160+IF(H1160="IV",-0.2,IF(H1160="IP",-0.1,IF(H1160="IM",0.1,IF(H1160="SC",0.2,IF(H1160="IC (cerebral)",-0.3,0)))))</f>
        <v>120.8</v>
      </c>
      <c r="D1160" s="33" t="n">
        <f aca="false">VALUE(MID(AJ1160,1,FIND(" ",AJ1160)))</f>
        <v>5.144</v>
      </c>
      <c r="E1160" s="34" t="n">
        <f aca="false">IF(G1160="LD50 (median)",1,IF(G1160="LDLo (lowest)",0,IF(G1160="LD",-1,"")))</f>
        <v>1</v>
      </c>
      <c r="F1160" s="34" t="n">
        <f aca="false">IF(O1160="🐀 Rat",1,IF(O1160="🐭 Mouse",2,IF(O1160="🐕 Dog",3,IF(O1160="🐵 Monkey",5,IF(O1160="🐈 Cat",4,IF(O1160="🐇 Rabbit",6,IF(O1160="🕊 Pigeon",7,IF(O1160="🐹 Guinea Pig",8,IF(O1160="🐔 Chicken",9,IF(O1160="🐸 Frog",10,IF(O1160="🍼 Mammal",10,0)))))))))))</f>
        <v>2</v>
      </c>
      <c r="G1160" s="39" t="s">
        <v>47</v>
      </c>
      <c r="H1160" s="39" t="s">
        <v>15</v>
      </c>
      <c r="I1160" s="14" t="str">
        <f aca="false">IF(H1160="IC",-0.3,"")</f>
        <v/>
      </c>
      <c r="J1160" s="14" t="n">
        <f aca="false">IF(H1160="IV",-0.2,"")</f>
        <v>-0.2</v>
      </c>
      <c r="K1160" s="14" t="str">
        <f aca="false">IF(H1160="IP",-0.1,"")</f>
        <v/>
      </c>
      <c r="L1160" s="14" t="str">
        <f aca="false">IF(H1160="IM",0.1,"")</f>
        <v/>
      </c>
      <c r="M1160" s="14" t="str">
        <f aca="false">IF(H1160="SC",0.2,"")</f>
        <v/>
      </c>
      <c r="N1160" s="15" t="str">
        <f aca="false">IF(H1160="???",0.2,"")</f>
        <v/>
      </c>
      <c r="O1160" s="40" t="s">
        <v>22</v>
      </c>
      <c r="P1160" s="17" t="str">
        <f aca="false">IF(SUM(Q1160:AI1160)&gt;0,"",IF(SUM(Q1160:AI1160)=0,IF(O1160&gt;0,1,"")))</f>
        <v/>
      </c>
      <c r="Q1160" s="16" t="n">
        <f aca="false">IF(O1160="🐭 Mouse",2,"")</f>
        <v>2</v>
      </c>
      <c r="R1160" s="16" t="str">
        <f aca="false">IF(O1160="🕊 Pigeon",7,"")</f>
        <v/>
      </c>
      <c r="S1160" s="16" t="str">
        <f aca="false">IF(O1160="🐇 Rabbit",6,"")</f>
        <v/>
      </c>
      <c r="T1160" s="16" t="str">
        <f aca="false">IF(O1160="🍼 Mammal",16,"")</f>
        <v/>
      </c>
      <c r="U1160" s="16" t="str">
        <f aca="false">IF(O1160="🐀 Rat",1,"")</f>
        <v/>
      </c>
      <c r="V1160" s="16" t="str">
        <f aca="false">IF(O1160="🐕 Dog",3,"")</f>
        <v/>
      </c>
      <c r="W1160" s="16" t="str">
        <f aca="false">IF(O1160="🐹 Guinea Pig",8,"")</f>
        <v/>
      </c>
      <c r="X1160" s="16" t="str">
        <f aca="false">IF(O1160="🐔 Chicken",9,"")</f>
        <v/>
      </c>
      <c r="Y1160" s="16" t="str">
        <f aca="false">IF(O1160="🐵 Monkey",5,"")</f>
        <v/>
      </c>
      <c r="Z1160" s="16" t="str">
        <f aca="false">IF(O1160="🐸 Frog",10,"")</f>
        <v/>
      </c>
      <c r="AA1160" s="16" t="str">
        <f aca="false">IF(O1160="🐈 Cat",4,"")</f>
        <v/>
      </c>
      <c r="AB1160" s="16" t="str">
        <f aca="false">IF(O1160="Gecko",15,"")</f>
        <v/>
      </c>
      <c r="AC1160" s="16" t="str">
        <f aca="false">IF(O1160="Skink",14,"")</f>
        <v/>
      </c>
      <c r="AD1160" s="16" t="str">
        <f aca="false">IF(O1160="🐄 Cattle",17,"")</f>
        <v/>
      </c>
      <c r="AE1160" s="16" t="str">
        <f aca="false">IF(O1160="🐷 Pig",19,"")</f>
        <v/>
      </c>
      <c r="AF1160" s="16" t="str">
        <f aca="false">IF(O1160="Squirrel",11,"")</f>
        <v/>
      </c>
      <c r="AG1160" s="16" t="str">
        <f aca="false">IF(O1160="🐝 Honey Bee",20,"")</f>
        <v/>
      </c>
      <c r="AH1160" s="16" t="str">
        <f aca="false">IF(O1160="🦆 Duck",12,"")</f>
        <v/>
      </c>
      <c r="AI1160" s="16" t="str">
        <f aca="false">IF(O1160="🐦 Bird",13,"")</f>
        <v/>
      </c>
      <c r="AJ1160" s="41" t="s">
        <v>1157</v>
      </c>
      <c r="AK1160" s="40" t="s">
        <v>582</v>
      </c>
      <c r="AL1160" s="42" t="s">
        <v>50</v>
      </c>
      <c r="AM1160" s="40" t="s">
        <v>51</v>
      </c>
      <c r="AN1160" s="40"/>
    </row>
    <row r="1161" customFormat="false" ht="15.75" hidden="false" customHeight="false" outlineLevel="0" collapsed="false">
      <c r="C1161" s="32"/>
      <c r="D1161" s="33"/>
      <c r="E1161" s="34"/>
      <c r="F1161" s="34"/>
      <c r="G1161" s="0"/>
      <c r="H1161" s="0"/>
      <c r="I1161" s="14" t="str">
        <f aca="false">IF(H1161="IC",-0.3,"")</f>
        <v/>
      </c>
      <c r="J1161" s="14" t="str">
        <f aca="false">IF(H1161="IV",-0.2,"")</f>
        <v/>
      </c>
      <c r="K1161" s="14" t="str">
        <f aca="false">IF(H1161="IP",-0.1,"")</f>
        <v/>
      </c>
      <c r="L1161" s="14" t="str">
        <f aca="false">IF(H1161="IM",0.1,"")</f>
        <v/>
      </c>
      <c r="M1161" s="14" t="str">
        <f aca="false">IF(H1161="SC",0.2,"")</f>
        <v/>
      </c>
      <c r="N1161" s="15" t="str">
        <f aca="false">IF(H1161="???",0.2,"")</f>
        <v/>
      </c>
      <c r="O1161" s="0"/>
      <c r="P1161" s="17" t="str">
        <f aca="false">IF(SUM(Q1161:AI1161)&gt;0,"",IF(SUM(Q1161:AI1161)=0,IF(O1161&gt;0,1,"")))</f>
        <v/>
      </c>
      <c r="Q1161" s="16" t="str">
        <f aca="false">IF(O1161="🐭 Mouse",2,"")</f>
        <v/>
      </c>
      <c r="R1161" s="16" t="str">
        <f aca="false">IF(O1161="🕊 Pigeon",7,"")</f>
        <v/>
      </c>
      <c r="S1161" s="16" t="str">
        <f aca="false">IF(O1161="🐇 Rabbit",6,"")</f>
        <v/>
      </c>
      <c r="T1161" s="16" t="str">
        <f aca="false">IF(O1161="🍼 Mammal",16,"")</f>
        <v/>
      </c>
      <c r="U1161" s="16" t="str">
        <f aca="false">IF(O1161="🐀 Rat",1,"")</f>
        <v/>
      </c>
      <c r="V1161" s="16" t="str">
        <f aca="false">IF(O1161="🐕 Dog",3,"")</f>
        <v/>
      </c>
      <c r="W1161" s="16" t="str">
        <f aca="false">IF(O1161="🐹 Guinea Pig",8,"")</f>
        <v/>
      </c>
      <c r="X1161" s="16" t="str">
        <f aca="false">IF(O1161="🐔 Chicken",9,"")</f>
        <v/>
      </c>
      <c r="Y1161" s="16" t="str">
        <f aca="false">IF(O1161="🐵 Monkey",5,"")</f>
        <v/>
      </c>
      <c r="Z1161" s="16" t="str">
        <f aca="false">IF(O1161="🐸 Frog",10,"")</f>
        <v/>
      </c>
      <c r="AA1161" s="16" t="str">
        <f aca="false">IF(O1161="🐈 Cat",4,"")</f>
        <v/>
      </c>
      <c r="AB1161" s="16" t="str">
        <f aca="false">IF(O1161="Gecko",15,"")</f>
        <v/>
      </c>
      <c r="AC1161" s="16" t="str">
        <f aca="false">IF(O1161="Skink",14,"")</f>
        <v/>
      </c>
      <c r="AD1161" s="16" t="str">
        <f aca="false">IF(O1161="🐄 Cattle",17,"")</f>
        <v/>
      </c>
      <c r="AE1161" s="16" t="str">
        <f aca="false">IF(O1161="🐷 Pig",19,"")</f>
        <v/>
      </c>
      <c r="AF1161" s="16" t="str">
        <f aca="false">IF(O1161="Squirrel",11,"")</f>
        <v/>
      </c>
      <c r="AG1161" s="16" t="str">
        <f aca="false">IF(O1161="🐝 Honey Bee",20,"")</f>
        <v/>
      </c>
      <c r="AH1161" s="16" t="str">
        <f aca="false">IF(O1161="🦆 Duck",12,"")</f>
        <v/>
      </c>
      <c r="AI1161" s="16" t="str">
        <f aca="false">IF(O1161="🐦 Bird",13,"")</f>
        <v/>
      </c>
      <c r="AJ1161" s="0"/>
      <c r="AK1161" s="0"/>
      <c r="AL1161" s="0"/>
      <c r="AM1161" s="0"/>
      <c r="AN1161" s="0"/>
    </row>
    <row r="1162" customFormat="false" ht="30" hidden="false" customHeight="true" outlineLevel="0" collapsed="false">
      <c r="A1162" s="38" t="s">
        <v>1158</v>
      </c>
      <c r="B1162" s="38" t="n">
        <v>122</v>
      </c>
      <c r="C1162" s="32" t="n">
        <f aca="false">B1162+IF(H1162="IV",-0.2,IF(H1162="IP",-0.1,IF(H1162="IM",0.1,IF(H1162="SC",0.2,IF(H1162="IC (cerebral)",-0.3,0)))))</f>
        <v>121.8</v>
      </c>
      <c r="D1162" s="33" t="n">
        <f aca="false">VALUE(MID(AJ1162,1,FIND(" ",AJ1162)))</f>
        <v>5.35</v>
      </c>
      <c r="E1162" s="34" t="n">
        <f aca="false">IF(G1162="LD50 (median)",1,IF(G1162="LDLo (lowest)",0,IF(G1162="LD",-1,"")))</f>
        <v>1</v>
      </c>
      <c r="F1162" s="34" t="n">
        <f aca="false">IF(O1162="🐀 Rat",1,IF(O1162="🐭 Mouse",2,IF(O1162="🐕 Dog",3,IF(O1162="🐵 Monkey",5,IF(O1162="🐈 Cat",4,IF(O1162="🐇 Rabbit",6,IF(O1162="🕊 Pigeon",7,IF(O1162="🐹 Guinea Pig",8,IF(O1162="🐔 Chicken",9,IF(O1162="🐸 Frog",10,IF(O1162="🍼 Mammal",10,0)))))))))))</f>
        <v>2</v>
      </c>
      <c r="G1162" s="39" t="s">
        <v>47</v>
      </c>
      <c r="H1162" s="39" t="s">
        <v>15</v>
      </c>
      <c r="I1162" s="14" t="str">
        <f aca="false">IF(H1162="IC",-0.3,"")</f>
        <v/>
      </c>
      <c r="J1162" s="14" t="n">
        <f aca="false">IF(H1162="IV",-0.2,"")</f>
        <v>-0.2</v>
      </c>
      <c r="K1162" s="14" t="str">
        <f aca="false">IF(H1162="IP",-0.1,"")</f>
        <v/>
      </c>
      <c r="L1162" s="14" t="str">
        <f aca="false">IF(H1162="IM",0.1,"")</f>
        <v/>
      </c>
      <c r="M1162" s="14" t="str">
        <f aca="false">IF(H1162="SC",0.2,"")</f>
        <v/>
      </c>
      <c r="N1162" s="15" t="str">
        <f aca="false">IF(H1162="???",0.2,"")</f>
        <v/>
      </c>
      <c r="O1162" s="40" t="s">
        <v>22</v>
      </c>
      <c r="P1162" s="17" t="str">
        <f aca="false">IF(SUM(Q1162:AI1162)&gt;0,"",IF(SUM(Q1162:AI1162)=0,IF(O1162&gt;0,1,"")))</f>
        <v/>
      </c>
      <c r="Q1162" s="16" t="n">
        <f aca="false">IF(O1162="🐭 Mouse",2,"")</f>
        <v>2</v>
      </c>
      <c r="R1162" s="16" t="str">
        <f aca="false">IF(O1162="🕊 Pigeon",7,"")</f>
        <v/>
      </c>
      <c r="S1162" s="16" t="str">
        <f aca="false">IF(O1162="🐇 Rabbit",6,"")</f>
        <v/>
      </c>
      <c r="T1162" s="16" t="str">
        <f aca="false">IF(O1162="🍼 Mammal",16,"")</f>
        <v/>
      </c>
      <c r="U1162" s="16" t="str">
        <f aca="false">IF(O1162="🐀 Rat",1,"")</f>
        <v/>
      </c>
      <c r="V1162" s="16" t="str">
        <f aca="false">IF(O1162="🐕 Dog",3,"")</f>
        <v/>
      </c>
      <c r="W1162" s="16" t="str">
        <f aca="false">IF(O1162="🐹 Guinea Pig",8,"")</f>
        <v/>
      </c>
      <c r="X1162" s="16" t="str">
        <f aca="false">IF(O1162="🐔 Chicken",9,"")</f>
        <v/>
      </c>
      <c r="Y1162" s="16" t="str">
        <f aca="false">IF(O1162="🐵 Monkey",5,"")</f>
        <v/>
      </c>
      <c r="Z1162" s="16" t="str">
        <f aca="false">IF(O1162="🐸 Frog",10,"")</f>
        <v/>
      </c>
      <c r="AA1162" s="16" t="str">
        <f aca="false">IF(O1162="🐈 Cat",4,"")</f>
        <v/>
      </c>
      <c r="AB1162" s="16" t="str">
        <f aca="false">IF(O1162="Gecko",15,"")</f>
        <v/>
      </c>
      <c r="AC1162" s="16" t="str">
        <f aca="false">IF(O1162="Skink",14,"")</f>
        <v/>
      </c>
      <c r="AD1162" s="16" t="str">
        <f aca="false">IF(O1162="🐄 Cattle",17,"")</f>
        <v/>
      </c>
      <c r="AE1162" s="16" t="str">
        <f aca="false">IF(O1162="🐷 Pig",19,"")</f>
        <v/>
      </c>
      <c r="AF1162" s="16" t="str">
        <f aca="false">IF(O1162="Squirrel",11,"")</f>
        <v/>
      </c>
      <c r="AG1162" s="16" t="str">
        <f aca="false">IF(O1162="🐝 Honey Bee",20,"")</f>
        <v/>
      </c>
      <c r="AH1162" s="16" t="str">
        <f aca="false">IF(O1162="🦆 Duck",12,"")</f>
        <v/>
      </c>
      <c r="AI1162" s="16" t="str">
        <f aca="false">IF(O1162="🐦 Bird",13,"")</f>
        <v/>
      </c>
      <c r="AJ1162" s="41" t="s">
        <v>1159</v>
      </c>
      <c r="AK1162" s="40" t="s">
        <v>305</v>
      </c>
      <c r="AL1162" s="42" t="s">
        <v>50</v>
      </c>
      <c r="AM1162" s="40" t="s">
        <v>51</v>
      </c>
      <c r="AN1162" s="40"/>
    </row>
    <row r="1163" customFormat="false" ht="30" hidden="false" customHeight="true" outlineLevel="0" collapsed="false">
      <c r="A1163" s="38" t="s">
        <v>1158</v>
      </c>
      <c r="B1163" s="38" t="n">
        <v>122</v>
      </c>
      <c r="C1163" s="32" t="n">
        <f aca="false">B1163+IF(H1163="IV",-0.2,IF(H1163="IP",-0.1,IF(H1163="IM",0.1,IF(H1163="SC",0.2,IF(H1163="IC (cerebral)",-0.3,0)))))</f>
        <v>122.2</v>
      </c>
      <c r="D1163" s="33" t="n">
        <f aca="false">VALUE(MID(AJ1163,1,FIND(" ",AJ1163)))</f>
        <v>15</v>
      </c>
      <c r="E1163" s="34" t="n">
        <f aca="false">IF(G1163="LD50 (median)",1,IF(G1163="LDLo (lowest)",0,IF(G1163="LD",-1,"")))</f>
        <v>1</v>
      </c>
      <c r="F1163" s="34" t="n">
        <f aca="false">IF(O1163="🐀 Rat",1,IF(O1163="🐭 Mouse",2,IF(O1163="🐕 Dog",3,IF(O1163="🐵 Monkey",5,IF(O1163="🐈 Cat",4,IF(O1163="🐇 Rabbit",6,IF(O1163="🕊 Pigeon",7,IF(O1163="🐹 Guinea Pig",8,IF(O1163="🐔 Chicken",9,IF(O1163="🐸 Frog",10,IF(O1163="🍼 Mammal",10,0)))))))))))</f>
        <v>2</v>
      </c>
      <c r="G1163" s="39" t="s">
        <v>47</v>
      </c>
      <c r="H1163" s="39" t="s">
        <v>18</v>
      </c>
      <c r="I1163" s="14" t="str">
        <f aca="false">IF(H1163="IC",-0.3,"")</f>
        <v/>
      </c>
      <c r="J1163" s="14" t="str">
        <f aca="false">IF(H1163="IV",-0.2,"")</f>
        <v/>
      </c>
      <c r="K1163" s="14" t="str">
        <f aca="false">IF(H1163="IP",-0.1,"")</f>
        <v/>
      </c>
      <c r="L1163" s="14" t="str">
        <f aca="false">IF(H1163="IM",0.1,"")</f>
        <v/>
      </c>
      <c r="M1163" s="14" t="n">
        <f aca="false">IF(H1163="SC",0.2,"")</f>
        <v>0.2</v>
      </c>
      <c r="N1163" s="15" t="str">
        <f aca="false">IF(H1163="???",0.2,"")</f>
        <v/>
      </c>
      <c r="O1163" s="40" t="s">
        <v>22</v>
      </c>
      <c r="P1163" s="17" t="str">
        <f aca="false">IF(SUM(Q1163:AI1163)&gt;0,"",IF(SUM(Q1163:AI1163)=0,IF(O1163&gt;0,1,"")))</f>
        <v/>
      </c>
      <c r="Q1163" s="16" t="n">
        <f aca="false">IF(O1163="🐭 Mouse",2,"")</f>
        <v>2</v>
      </c>
      <c r="R1163" s="16" t="str">
        <f aca="false">IF(O1163="🕊 Pigeon",7,"")</f>
        <v/>
      </c>
      <c r="S1163" s="16" t="str">
        <f aca="false">IF(O1163="🐇 Rabbit",6,"")</f>
        <v/>
      </c>
      <c r="T1163" s="16" t="str">
        <f aca="false">IF(O1163="🍼 Mammal",16,"")</f>
        <v/>
      </c>
      <c r="U1163" s="16" t="str">
        <f aca="false">IF(O1163="🐀 Rat",1,"")</f>
        <v/>
      </c>
      <c r="V1163" s="16" t="str">
        <f aca="false">IF(O1163="🐕 Dog",3,"")</f>
        <v/>
      </c>
      <c r="W1163" s="16" t="str">
        <f aca="false">IF(O1163="🐹 Guinea Pig",8,"")</f>
        <v/>
      </c>
      <c r="X1163" s="16" t="str">
        <f aca="false">IF(O1163="🐔 Chicken",9,"")</f>
        <v/>
      </c>
      <c r="Y1163" s="16" t="str">
        <f aca="false">IF(O1163="🐵 Monkey",5,"")</f>
        <v/>
      </c>
      <c r="Z1163" s="16" t="str">
        <f aca="false">IF(O1163="🐸 Frog",10,"")</f>
        <v/>
      </c>
      <c r="AA1163" s="16" t="str">
        <f aca="false">IF(O1163="🐈 Cat",4,"")</f>
        <v/>
      </c>
      <c r="AB1163" s="16" t="str">
        <f aca="false">IF(O1163="Gecko",15,"")</f>
        <v/>
      </c>
      <c r="AC1163" s="16" t="str">
        <f aca="false">IF(O1163="Skink",14,"")</f>
        <v/>
      </c>
      <c r="AD1163" s="16" t="str">
        <f aca="false">IF(O1163="🐄 Cattle",17,"")</f>
        <v/>
      </c>
      <c r="AE1163" s="16" t="str">
        <f aca="false">IF(O1163="🐷 Pig",19,"")</f>
        <v/>
      </c>
      <c r="AF1163" s="16" t="str">
        <f aca="false">IF(O1163="Squirrel",11,"")</f>
        <v/>
      </c>
      <c r="AG1163" s="16" t="str">
        <f aca="false">IF(O1163="🐝 Honey Bee",20,"")</f>
        <v/>
      </c>
      <c r="AH1163" s="16" t="str">
        <f aca="false">IF(O1163="🦆 Duck",12,"")</f>
        <v/>
      </c>
      <c r="AI1163" s="16" t="str">
        <f aca="false">IF(O1163="🐦 Bird",13,"")</f>
        <v/>
      </c>
      <c r="AJ1163" s="41" t="s">
        <v>270</v>
      </c>
      <c r="AK1163" s="40" t="s">
        <v>305</v>
      </c>
      <c r="AL1163" s="42" t="s">
        <v>50</v>
      </c>
      <c r="AM1163" s="40" t="s">
        <v>51</v>
      </c>
      <c r="AN1163" s="40"/>
    </row>
    <row r="1164" customFormat="false" ht="15.75" hidden="false" customHeight="false" outlineLevel="0" collapsed="false">
      <c r="C1164" s="32"/>
      <c r="D1164" s="33"/>
      <c r="E1164" s="34"/>
      <c r="F1164" s="34"/>
      <c r="G1164" s="0"/>
      <c r="H1164" s="0"/>
      <c r="I1164" s="14" t="str">
        <f aca="false">IF(H1164="IC",-0.3,"")</f>
        <v/>
      </c>
      <c r="J1164" s="14" t="str">
        <f aca="false">IF(H1164="IV",-0.2,"")</f>
        <v/>
      </c>
      <c r="K1164" s="14" t="str">
        <f aca="false">IF(H1164="IP",-0.1,"")</f>
        <v/>
      </c>
      <c r="L1164" s="14" t="str">
        <f aca="false">IF(H1164="IM",0.1,"")</f>
        <v/>
      </c>
      <c r="M1164" s="14" t="str">
        <f aca="false">IF(H1164="SC",0.2,"")</f>
        <v/>
      </c>
      <c r="N1164" s="15" t="str">
        <f aca="false">IF(H1164="???",0.2,"")</f>
        <v/>
      </c>
      <c r="O1164" s="0"/>
      <c r="P1164" s="17" t="str">
        <f aca="false">IF(SUM(Q1164:AI1164)&gt;0,"",IF(SUM(Q1164:AI1164)=0,IF(O1164&gt;0,1,"")))</f>
        <v/>
      </c>
      <c r="Q1164" s="16" t="str">
        <f aca="false">IF(O1164="🐭 Mouse",2,"")</f>
        <v/>
      </c>
      <c r="R1164" s="16" t="str">
        <f aca="false">IF(O1164="🕊 Pigeon",7,"")</f>
        <v/>
      </c>
      <c r="S1164" s="16" t="str">
        <f aca="false">IF(O1164="🐇 Rabbit",6,"")</f>
        <v/>
      </c>
      <c r="T1164" s="16" t="str">
        <f aca="false">IF(O1164="🍼 Mammal",16,"")</f>
        <v/>
      </c>
      <c r="U1164" s="16" t="str">
        <f aca="false">IF(O1164="🐀 Rat",1,"")</f>
        <v/>
      </c>
      <c r="V1164" s="16" t="str">
        <f aca="false">IF(O1164="🐕 Dog",3,"")</f>
        <v/>
      </c>
      <c r="W1164" s="16" t="str">
        <f aca="false">IF(O1164="🐹 Guinea Pig",8,"")</f>
        <v/>
      </c>
      <c r="X1164" s="16" t="str">
        <f aca="false">IF(O1164="🐔 Chicken",9,"")</f>
        <v/>
      </c>
      <c r="Y1164" s="16" t="str">
        <f aca="false">IF(O1164="🐵 Monkey",5,"")</f>
        <v/>
      </c>
      <c r="Z1164" s="16" t="str">
        <f aca="false">IF(O1164="🐸 Frog",10,"")</f>
        <v/>
      </c>
      <c r="AA1164" s="16" t="str">
        <f aca="false">IF(O1164="🐈 Cat",4,"")</f>
        <v/>
      </c>
      <c r="AB1164" s="16" t="str">
        <f aca="false">IF(O1164="Gecko",15,"")</f>
        <v/>
      </c>
      <c r="AC1164" s="16" t="str">
        <f aca="false">IF(O1164="Skink",14,"")</f>
        <v/>
      </c>
      <c r="AD1164" s="16" t="str">
        <f aca="false">IF(O1164="🐄 Cattle",17,"")</f>
        <v/>
      </c>
      <c r="AE1164" s="16" t="str">
        <f aca="false">IF(O1164="🐷 Pig",19,"")</f>
        <v/>
      </c>
      <c r="AF1164" s="16" t="str">
        <f aca="false">IF(O1164="Squirrel",11,"")</f>
        <v/>
      </c>
      <c r="AG1164" s="16" t="str">
        <f aca="false">IF(O1164="🐝 Honey Bee",20,"")</f>
        <v/>
      </c>
      <c r="AH1164" s="16" t="str">
        <f aca="false">IF(O1164="🦆 Duck",12,"")</f>
        <v/>
      </c>
      <c r="AI1164" s="16" t="str">
        <f aca="false">IF(O1164="🐦 Bird",13,"")</f>
        <v/>
      </c>
      <c r="AJ1164" s="0"/>
      <c r="AK1164" s="0"/>
      <c r="AL1164" s="0"/>
      <c r="AM1164" s="0"/>
      <c r="AN1164" s="0"/>
    </row>
    <row r="1165" customFormat="false" ht="30" hidden="false" customHeight="true" outlineLevel="0" collapsed="false">
      <c r="A1165" s="38" t="s">
        <v>1160</v>
      </c>
      <c r="B1165" s="38" t="n">
        <v>123</v>
      </c>
      <c r="C1165" s="32" t="n">
        <f aca="false">B1165+IF(H1165="IV",-0.2,IF(H1165="IP",-0.1,IF(H1165="IM",0.1,IF(H1165="SC",0.2,IF(H1165="IC (cerebral)",-0.3,0)))))</f>
        <v>122.9</v>
      </c>
      <c r="D1165" s="33" t="n">
        <f aca="false">VALUE(MID(AJ1165,1,FIND(" ",AJ1165)))</f>
        <v>1.063</v>
      </c>
      <c r="E1165" s="34" t="n">
        <f aca="false">IF(G1165="LD50 (median)",1,IF(G1165="LDLo (lowest)",0,IF(G1165="LD",-1,"")))</f>
        <v>1</v>
      </c>
      <c r="F1165" s="34" t="n">
        <f aca="false">IF(O1165="🐀 Rat",1,IF(O1165="🐭 Mouse",2,IF(O1165="🐕 Dog",3,IF(O1165="🐵 Monkey",5,IF(O1165="🐈 Cat",4,IF(O1165="🐇 Rabbit",6,IF(O1165="🕊 Pigeon",7,IF(O1165="🐹 Guinea Pig",8,IF(O1165="🐔 Chicken",9,IF(O1165="🐸 Frog",10,IF(O1165="🍼 Mammal",10,0)))))))))))</f>
        <v>2</v>
      </c>
      <c r="G1165" s="39" t="s">
        <v>47</v>
      </c>
      <c r="H1165" s="39" t="s">
        <v>16</v>
      </c>
      <c r="I1165" s="14" t="str">
        <f aca="false">IF(H1165="IC",-0.3,"")</f>
        <v/>
      </c>
      <c r="J1165" s="14" t="str">
        <f aca="false">IF(H1165="IV",-0.2,"")</f>
        <v/>
      </c>
      <c r="K1165" s="14" t="n">
        <f aca="false">IF(H1165="IP",-0.1,"")</f>
        <v>-0.1</v>
      </c>
      <c r="L1165" s="14" t="str">
        <f aca="false">IF(H1165="IM",0.1,"")</f>
        <v/>
      </c>
      <c r="M1165" s="14" t="str">
        <f aca="false">IF(H1165="SC",0.2,"")</f>
        <v/>
      </c>
      <c r="N1165" s="15" t="str">
        <f aca="false">IF(H1165="???",0.2,"")</f>
        <v/>
      </c>
      <c r="O1165" s="40" t="s">
        <v>22</v>
      </c>
      <c r="P1165" s="17" t="str">
        <f aca="false">IF(SUM(Q1165:AI1165)&gt;0,"",IF(SUM(Q1165:AI1165)=0,IF(O1165&gt;0,1,"")))</f>
        <v/>
      </c>
      <c r="Q1165" s="16" t="n">
        <f aca="false">IF(O1165="🐭 Mouse",2,"")</f>
        <v>2</v>
      </c>
      <c r="R1165" s="16" t="str">
        <f aca="false">IF(O1165="🕊 Pigeon",7,"")</f>
        <v/>
      </c>
      <c r="S1165" s="16" t="str">
        <f aca="false">IF(O1165="🐇 Rabbit",6,"")</f>
        <v/>
      </c>
      <c r="T1165" s="16" t="str">
        <f aca="false">IF(O1165="🍼 Mammal",16,"")</f>
        <v/>
      </c>
      <c r="U1165" s="16" t="str">
        <f aca="false">IF(O1165="🐀 Rat",1,"")</f>
        <v/>
      </c>
      <c r="V1165" s="16" t="str">
        <f aca="false">IF(O1165="🐕 Dog",3,"")</f>
        <v/>
      </c>
      <c r="W1165" s="16" t="str">
        <f aca="false">IF(O1165="🐹 Guinea Pig",8,"")</f>
        <v/>
      </c>
      <c r="X1165" s="16" t="str">
        <f aca="false">IF(O1165="🐔 Chicken",9,"")</f>
        <v/>
      </c>
      <c r="Y1165" s="16" t="str">
        <f aca="false">IF(O1165="🐵 Monkey",5,"")</f>
        <v/>
      </c>
      <c r="Z1165" s="16" t="str">
        <f aca="false">IF(O1165="🐸 Frog",10,"")</f>
        <v/>
      </c>
      <c r="AA1165" s="16" t="str">
        <f aca="false">IF(O1165="🐈 Cat",4,"")</f>
        <v/>
      </c>
      <c r="AB1165" s="16" t="str">
        <f aca="false">IF(O1165="Gecko",15,"")</f>
        <v/>
      </c>
      <c r="AC1165" s="16" t="str">
        <f aca="false">IF(O1165="Skink",14,"")</f>
        <v/>
      </c>
      <c r="AD1165" s="16" t="str">
        <f aca="false">IF(O1165="🐄 Cattle",17,"")</f>
        <v/>
      </c>
      <c r="AE1165" s="16" t="str">
        <f aca="false">IF(O1165="🐷 Pig",19,"")</f>
        <v/>
      </c>
      <c r="AF1165" s="16" t="str">
        <f aca="false">IF(O1165="Squirrel",11,"")</f>
        <v/>
      </c>
      <c r="AG1165" s="16" t="str">
        <f aca="false">IF(O1165="🐝 Honey Bee",20,"")</f>
        <v/>
      </c>
      <c r="AH1165" s="16" t="str">
        <f aca="false">IF(O1165="🦆 Duck",12,"")</f>
        <v/>
      </c>
      <c r="AI1165" s="16" t="str">
        <f aca="false">IF(O1165="🐦 Bird",13,"")</f>
        <v/>
      </c>
      <c r="AJ1165" s="41" t="s">
        <v>1161</v>
      </c>
      <c r="AK1165" s="40" t="s">
        <v>582</v>
      </c>
      <c r="AL1165" s="42" t="s">
        <v>50</v>
      </c>
      <c r="AM1165" s="40" t="s">
        <v>51</v>
      </c>
      <c r="AN1165" s="40"/>
    </row>
    <row r="1166" customFormat="false" ht="30" hidden="false" customHeight="true" outlineLevel="0" collapsed="false">
      <c r="A1166" s="49" t="s">
        <v>1160</v>
      </c>
      <c r="B1166" s="49" t="n">
        <v>123</v>
      </c>
      <c r="C1166" s="32" t="n">
        <f aca="false">B1166+IF(H1166="IV",-0.2,IF(H1166="IP",-0.1,IF(H1166="IM",0.1,IF(H1166="SC",0.2,IF(H1166="IC (cerebral)",-0.3,0)))))</f>
        <v>122.8</v>
      </c>
      <c r="D1166" s="33" t="n">
        <f aca="false">VALUE(MID(AJ1166,1,FIND(" ",AJ1166)))</f>
        <v>5.656</v>
      </c>
      <c r="E1166" s="34" t="n">
        <f aca="false">IF(G1166="LD50 (median)",1,IF(G1166="LDLo (lowest)",0,IF(G1166="LD",-1,"")))</f>
        <v>1</v>
      </c>
      <c r="F1166" s="34" t="n">
        <f aca="false">IF(O1166="🐀 Rat",1,IF(O1166="🐭 Mouse",2,IF(O1166="🐕 Dog",3,IF(O1166="🐵 Monkey",5,IF(O1166="🐈 Cat",4,IF(O1166="🐇 Rabbit",6,IF(O1166="🕊 Pigeon",7,IF(O1166="🐹 Guinea Pig",8,IF(O1166="🐔 Chicken",9,IF(O1166="🐸 Frog",10,IF(O1166="🍼 Mammal",10,0)))))))))))</f>
        <v>2</v>
      </c>
      <c r="G1166" s="39" t="s">
        <v>47</v>
      </c>
      <c r="H1166" s="39" t="s">
        <v>15</v>
      </c>
      <c r="I1166" s="14" t="str">
        <f aca="false">IF(H1166="IC",-0.3,"")</f>
        <v/>
      </c>
      <c r="J1166" s="14" t="n">
        <f aca="false">IF(H1166="IV",-0.2,"")</f>
        <v>-0.2</v>
      </c>
      <c r="K1166" s="14" t="str">
        <f aca="false">IF(H1166="IP",-0.1,"")</f>
        <v/>
      </c>
      <c r="L1166" s="14" t="str">
        <f aca="false">IF(H1166="IM",0.1,"")</f>
        <v/>
      </c>
      <c r="M1166" s="14" t="str">
        <f aca="false">IF(H1166="SC",0.2,"")</f>
        <v/>
      </c>
      <c r="N1166" s="15" t="str">
        <f aca="false">IF(H1166="???",0.2,"")</f>
        <v/>
      </c>
      <c r="O1166" s="40" t="s">
        <v>22</v>
      </c>
      <c r="P1166" s="17" t="str">
        <f aca="false">IF(SUM(Q1166:AI1166)&gt;0,"",IF(SUM(Q1166:AI1166)=0,IF(O1166&gt;0,1,"")))</f>
        <v/>
      </c>
      <c r="Q1166" s="16" t="n">
        <f aca="false">IF(O1166="🐭 Mouse",2,"")</f>
        <v>2</v>
      </c>
      <c r="R1166" s="16" t="str">
        <f aca="false">IF(O1166="🕊 Pigeon",7,"")</f>
        <v/>
      </c>
      <c r="S1166" s="16" t="str">
        <f aca="false">IF(O1166="🐇 Rabbit",6,"")</f>
        <v/>
      </c>
      <c r="T1166" s="16" t="str">
        <f aca="false">IF(O1166="🍼 Mammal",16,"")</f>
        <v/>
      </c>
      <c r="U1166" s="16" t="str">
        <f aca="false">IF(O1166="🐀 Rat",1,"")</f>
        <v/>
      </c>
      <c r="V1166" s="16" t="str">
        <f aca="false">IF(O1166="🐕 Dog",3,"")</f>
        <v/>
      </c>
      <c r="W1166" s="16" t="str">
        <f aca="false">IF(O1166="🐹 Guinea Pig",8,"")</f>
        <v/>
      </c>
      <c r="X1166" s="16" t="str">
        <f aca="false">IF(O1166="🐔 Chicken",9,"")</f>
        <v/>
      </c>
      <c r="Y1166" s="16" t="str">
        <f aca="false">IF(O1166="🐵 Monkey",5,"")</f>
        <v/>
      </c>
      <c r="Z1166" s="16" t="str">
        <f aca="false">IF(O1166="🐸 Frog",10,"")</f>
        <v/>
      </c>
      <c r="AA1166" s="16" t="str">
        <f aca="false">IF(O1166="🐈 Cat",4,"")</f>
        <v/>
      </c>
      <c r="AB1166" s="16" t="str">
        <f aca="false">IF(O1166="Gecko",15,"")</f>
        <v/>
      </c>
      <c r="AC1166" s="16" t="str">
        <f aca="false">IF(O1166="Skink",14,"")</f>
        <v/>
      </c>
      <c r="AD1166" s="16" t="str">
        <f aca="false">IF(O1166="🐄 Cattle",17,"")</f>
        <v/>
      </c>
      <c r="AE1166" s="16" t="str">
        <f aca="false">IF(O1166="🐷 Pig",19,"")</f>
        <v/>
      </c>
      <c r="AF1166" s="16" t="str">
        <f aca="false">IF(O1166="Squirrel",11,"")</f>
        <v/>
      </c>
      <c r="AG1166" s="16" t="str">
        <f aca="false">IF(O1166="🐝 Honey Bee",20,"")</f>
        <v/>
      </c>
      <c r="AH1166" s="16" t="str">
        <f aca="false">IF(O1166="🦆 Duck",12,"")</f>
        <v/>
      </c>
      <c r="AI1166" s="16" t="str">
        <f aca="false">IF(O1166="🐦 Bird",13,"")</f>
        <v/>
      </c>
      <c r="AJ1166" s="41" t="s">
        <v>1162</v>
      </c>
      <c r="AK1166" s="40" t="s">
        <v>582</v>
      </c>
      <c r="AL1166" s="42" t="s">
        <v>50</v>
      </c>
      <c r="AM1166" s="40" t="s">
        <v>51</v>
      </c>
      <c r="AN1166" s="40"/>
    </row>
    <row r="1167" customFormat="false" ht="15.75" hidden="false" customHeight="false" outlineLevel="0" collapsed="false">
      <c r="C1167" s="32"/>
      <c r="D1167" s="33"/>
      <c r="E1167" s="34"/>
      <c r="F1167" s="34"/>
      <c r="G1167" s="0"/>
      <c r="H1167" s="0"/>
      <c r="I1167" s="14" t="str">
        <f aca="false">IF(H1167="IC",-0.3,"")</f>
        <v/>
      </c>
      <c r="J1167" s="14" t="str">
        <f aca="false">IF(H1167="IV",-0.2,"")</f>
        <v/>
      </c>
      <c r="K1167" s="14" t="str">
        <f aca="false">IF(H1167="IP",-0.1,"")</f>
        <v/>
      </c>
      <c r="L1167" s="14" t="str">
        <f aca="false">IF(H1167="IM",0.1,"")</f>
        <v/>
      </c>
      <c r="M1167" s="14" t="str">
        <f aca="false">IF(H1167="SC",0.2,"")</f>
        <v/>
      </c>
      <c r="N1167" s="15" t="str">
        <f aca="false">IF(H1167="???",0.2,"")</f>
        <v/>
      </c>
      <c r="O1167" s="0"/>
      <c r="P1167" s="17" t="str">
        <f aca="false">IF(SUM(Q1167:AI1167)&gt;0,"",IF(SUM(Q1167:AI1167)=0,IF(O1167&gt;0,1,"")))</f>
        <v/>
      </c>
      <c r="Q1167" s="16" t="str">
        <f aca="false">IF(O1167="🐭 Mouse",2,"")</f>
        <v/>
      </c>
      <c r="R1167" s="16" t="str">
        <f aca="false">IF(O1167="🕊 Pigeon",7,"")</f>
        <v/>
      </c>
      <c r="S1167" s="16" t="str">
        <f aca="false">IF(O1167="🐇 Rabbit",6,"")</f>
        <v/>
      </c>
      <c r="T1167" s="16" t="str">
        <f aca="false">IF(O1167="🍼 Mammal",16,"")</f>
        <v/>
      </c>
      <c r="U1167" s="16" t="str">
        <f aca="false">IF(O1167="🐀 Rat",1,"")</f>
        <v/>
      </c>
      <c r="V1167" s="16" t="str">
        <f aca="false">IF(O1167="🐕 Dog",3,"")</f>
        <v/>
      </c>
      <c r="W1167" s="16" t="str">
        <f aca="false">IF(O1167="🐹 Guinea Pig",8,"")</f>
        <v/>
      </c>
      <c r="X1167" s="16" t="str">
        <f aca="false">IF(O1167="🐔 Chicken",9,"")</f>
        <v/>
      </c>
      <c r="Y1167" s="16" t="str">
        <f aca="false">IF(O1167="🐵 Monkey",5,"")</f>
        <v/>
      </c>
      <c r="Z1167" s="16" t="str">
        <f aca="false">IF(O1167="🐸 Frog",10,"")</f>
        <v/>
      </c>
      <c r="AA1167" s="16" t="str">
        <f aca="false">IF(O1167="🐈 Cat",4,"")</f>
        <v/>
      </c>
      <c r="AB1167" s="16" t="str">
        <f aca="false">IF(O1167="Gecko",15,"")</f>
        <v/>
      </c>
      <c r="AC1167" s="16" t="str">
        <f aca="false">IF(O1167="Skink",14,"")</f>
        <v/>
      </c>
      <c r="AD1167" s="16" t="str">
        <f aca="false">IF(O1167="🐄 Cattle",17,"")</f>
        <v/>
      </c>
      <c r="AE1167" s="16" t="str">
        <f aca="false">IF(O1167="🐷 Pig",19,"")</f>
        <v/>
      </c>
      <c r="AF1167" s="16" t="str">
        <f aca="false">IF(O1167="Squirrel",11,"")</f>
        <v/>
      </c>
      <c r="AG1167" s="16" t="str">
        <f aca="false">IF(O1167="🐝 Honey Bee",20,"")</f>
        <v/>
      </c>
      <c r="AH1167" s="16" t="str">
        <f aca="false">IF(O1167="🦆 Duck",12,"")</f>
        <v/>
      </c>
      <c r="AI1167" s="16" t="str">
        <f aca="false">IF(O1167="🐦 Bird",13,"")</f>
        <v/>
      </c>
      <c r="AJ1167" s="0"/>
      <c r="AK1167" s="0"/>
      <c r="AL1167" s="0"/>
      <c r="AM1167" s="0"/>
      <c r="AN1167" s="0"/>
    </row>
    <row r="1168" customFormat="false" ht="45" hidden="false" customHeight="true" outlineLevel="0" collapsed="false">
      <c r="A1168" s="49" t="s">
        <v>1163</v>
      </c>
      <c r="B1168" s="49" t="n">
        <v>124</v>
      </c>
      <c r="C1168" s="32" t="n">
        <f aca="false">B1168+IF(H1168="IV",-0.2,IF(H1168="IP",-0.1,IF(H1168="IM",0.1,IF(H1168="SC",0.2,IF(H1168="IC (cerebral)",-0.3,0)))))</f>
        <v>123.8</v>
      </c>
      <c r="D1168" s="33" t="n">
        <f aca="false">VALUE(MID(AJ1168,1,FIND(" ",AJ1168)))</f>
        <v>6.5</v>
      </c>
      <c r="E1168" s="34" t="n">
        <f aca="false">IF(G1168="LD50 (median)",1,IF(G1168="LDLo (lowest)",0,IF(G1168="LD",-1,"")))</f>
        <v>1</v>
      </c>
      <c r="F1168" s="34" t="n">
        <f aca="false">IF(O1168="🐀 Rat",1,IF(O1168="🐭 Mouse",2,IF(O1168="🐕 Dog",3,IF(O1168="🐵 Monkey",5,IF(O1168="🐈 Cat",4,IF(O1168="🐇 Rabbit",6,IF(O1168="🕊 Pigeon",7,IF(O1168="🐹 Guinea Pig",8,IF(O1168="🐔 Chicken",9,IF(O1168="🐸 Frog",10,IF(O1168="🍼 Mammal",10,0)))))))))))</f>
        <v>2</v>
      </c>
      <c r="G1168" s="39" t="s">
        <v>47</v>
      </c>
      <c r="H1168" s="39" t="s">
        <v>15</v>
      </c>
      <c r="I1168" s="14" t="str">
        <f aca="false">IF(H1168="IC",-0.3,"")</f>
        <v/>
      </c>
      <c r="J1168" s="14" t="n">
        <f aca="false">IF(H1168="IV",-0.2,"")</f>
        <v>-0.2</v>
      </c>
      <c r="K1168" s="14" t="str">
        <f aca="false">IF(H1168="IP",-0.1,"")</f>
        <v/>
      </c>
      <c r="L1168" s="14" t="str">
        <f aca="false">IF(H1168="IM",0.1,"")</f>
        <v/>
      </c>
      <c r="M1168" s="14" t="str">
        <f aca="false">IF(H1168="SC",0.2,"")</f>
        <v/>
      </c>
      <c r="N1168" s="15" t="str">
        <f aca="false">IF(H1168="???",0.2,"")</f>
        <v/>
      </c>
      <c r="O1168" s="40" t="s">
        <v>22</v>
      </c>
      <c r="P1168" s="17" t="str">
        <f aca="false">IF(SUM(Q1168:AI1168)&gt;0,"",IF(SUM(Q1168:AI1168)=0,IF(O1168&gt;0,1,"")))</f>
        <v/>
      </c>
      <c r="Q1168" s="16" t="n">
        <f aca="false">IF(O1168="🐭 Mouse",2,"")</f>
        <v>2</v>
      </c>
      <c r="R1168" s="16" t="str">
        <f aca="false">IF(O1168="🕊 Pigeon",7,"")</f>
        <v/>
      </c>
      <c r="S1168" s="16" t="str">
        <f aca="false">IF(O1168="🐇 Rabbit",6,"")</f>
        <v/>
      </c>
      <c r="T1168" s="16" t="str">
        <f aca="false">IF(O1168="🍼 Mammal",16,"")</f>
        <v/>
      </c>
      <c r="U1168" s="16" t="str">
        <f aca="false">IF(O1168="🐀 Rat",1,"")</f>
        <v/>
      </c>
      <c r="V1168" s="16" t="str">
        <f aca="false">IF(O1168="🐕 Dog",3,"")</f>
        <v/>
      </c>
      <c r="W1168" s="16" t="str">
        <f aca="false">IF(O1168="🐹 Guinea Pig",8,"")</f>
        <v/>
      </c>
      <c r="X1168" s="16" t="str">
        <f aca="false">IF(O1168="🐔 Chicken",9,"")</f>
        <v/>
      </c>
      <c r="Y1168" s="16" t="str">
        <f aca="false">IF(O1168="🐵 Monkey",5,"")</f>
        <v/>
      </c>
      <c r="Z1168" s="16" t="str">
        <f aca="false">IF(O1168="🐸 Frog",10,"")</f>
        <v/>
      </c>
      <c r="AA1168" s="16" t="str">
        <f aca="false">IF(O1168="🐈 Cat",4,"")</f>
        <v/>
      </c>
      <c r="AB1168" s="16" t="str">
        <f aca="false">IF(O1168="Gecko",15,"")</f>
        <v/>
      </c>
      <c r="AC1168" s="16" t="str">
        <f aca="false">IF(O1168="Skink",14,"")</f>
        <v/>
      </c>
      <c r="AD1168" s="16" t="str">
        <f aca="false">IF(O1168="🐄 Cattle",17,"")</f>
        <v/>
      </c>
      <c r="AE1168" s="16" t="str">
        <f aca="false">IF(O1168="🐷 Pig",19,"")</f>
        <v/>
      </c>
      <c r="AF1168" s="16" t="str">
        <f aca="false">IF(O1168="Squirrel",11,"")</f>
        <v/>
      </c>
      <c r="AG1168" s="16" t="str">
        <f aca="false">IF(O1168="🐝 Honey Bee",20,"")</f>
        <v/>
      </c>
      <c r="AH1168" s="16" t="str">
        <f aca="false">IF(O1168="🦆 Duck",12,"")</f>
        <v/>
      </c>
      <c r="AI1168" s="16" t="str">
        <f aca="false">IF(O1168="🐦 Bird",13,"")</f>
        <v/>
      </c>
      <c r="AJ1168" s="41" t="s">
        <v>439</v>
      </c>
      <c r="AK1168" s="40" t="s">
        <v>1164</v>
      </c>
      <c r="AL1168" s="42" t="s">
        <v>318</v>
      </c>
      <c r="AM1168" s="40" t="s">
        <v>51</v>
      </c>
      <c r="AN1168" s="40"/>
    </row>
    <row r="1169" customFormat="false" ht="30" hidden="false" customHeight="true" outlineLevel="0" collapsed="false">
      <c r="A1169" s="38" t="s">
        <v>1165</v>
      </c>
      <c r="B1169" s="38" t="n">
        <v>125</v>
      </c>
      <c r="C1169" s="32" t="n">
        <f aca="false">B1169+IF(H1169="IV",-0.2,IF(H1169="IP",-0.1,IF(H1169="IM",0.1,IF(H1169="SC",0.2,IF(H1169="IC (cerebral)",-0.3,0)))))</f>
        <v>124.9</v>
      </c>
      <c r="D1169" s="33" t="n">
        <f aca="false">VALUE(MID(AJ1169,1,FIND(" ",AJ1169)))</f>
        <v>0.719</v>
      </c>
      <c r="E1169" s="34" t="n">
        <f aca="false">IF(G1169="LD50 (median)",1,IF(G1169="LDLo (lowest)",0,IF(G1169="LD",-1,"")))</f>
        <v>1</v>
      </c>
      <c r="F1169" s="34" t="n">
        <f aca="false">IF(O1169="🐀 Rat",1,IF(O1169="🐭 Mouse",2,IF(O1169="🐕 Dog",3,IF(O1169="🐵 Monkey",5,IF(O1169="🐈 Cat",4,IF(O1169="🐇 Rabbit",6,IF(O1169="🕊 Pigeon",7,IF(O1169="🐹 Guinea Pig",8,IF(O1169="🐔 Chicken",9,IF(O1169="🐸 Frog",10,IF(O1169="🍼 Mammal",10,0)))))))))))</f>
        <v>2</v>
      </c>
      <c r="G1169" s="39" t="s">
        <v>47</v>
      </c>
      <c r="H1169" s="39" t="s">
        <v>16</v>
      </c>
      <c r="I1169" s="14" t="str">
        <f aca="false">IF(H1169="IC",-0.3,"")</f>
        <v/>
      </c>
      <c r="J1169" s="14" t="str">
        <f aca="false">IF(H1169="IV",-0.2,"")</f>
        <v/>
      </c>
      <c r="K1169" s="14" t="n">
        <f aca="false">IF(H1169="IP",-0.1,"")</f>
        <v>-0.1</v>
      </c>
      <c r="L1169" s="14" t="str">
        <f aca="false">IF(H1169="IM",0.1,"")</f>
        <v/>
      </c>
      <c r="M1169" s="14" t="str">
        <f aca="false">IF(H1169="SC",0.2,"")</f>
        <v/>
      </c>
      <c r="N1169" s="15" t="str">
        <f aca="false">IF(H1169="???",0.2,"")</f>
        <v/>
      </c>
      <c r="O1169" s="40" t="s">
        <v>22</v>
      </c>
      <c r="P1169" s="17" t="str">
        <f aca="false">IF(SUM(Q1169:AI1169)&gt;0,"",IF(SUM(Q1169:AI1169)=0,IF(O1169&gt;0,1,"")))</f>
        <v/>
      </c>
      <c r="Q1169" s="16" t="n">
        <f aca="false">IF(O1169="🐭 Mouse",2,"")</f>
        <v>2</v>
      </c>
      <c r="R1169" s="16" t="str">
        <f aca="false">IF(O1169="🕊 Pigeon",7,"")</f>
        <v/>
      </c>
      <c r="S1169" s="16" t="str">
        <f aca="false">IF(O1169="🐇 Rabbit",6,"")</f>
        <v/>
      </c>
      <c r="T1169" s="16" t="str">
        <f aca="false">IF(O1169="🍼 Mammal",16,"")</f>
        <v/>
      </c>
      <c r="U1169" s="16" t="str">
        <f aca="false">IF(O1169="🐀 Rat",1,"")</f>
        <v/>
      </c>
      <c r="V1169" s="16" t="str">
        <f aca="false">IF(O1169="🐕 Dog",3,"")</f>
        <v/>
      </c>
      <c r="W1169" s="16" t="str">
        <f aca="false">IF(O1169="🐹 Guinea Pig",8,"")</f>
        <v/>
      </c>
      <c r="X1169" s="16" t="str">
        <f aca="false">IF(O1169="🐔 Chicken",9,"")</f>
        <v/>
      </c>
      <c r="Y1169" s="16" t="str">
        <f aca="false">IF(O1169="🐵 Monkey",5,"")</f>
        <v/>
      </c>
      <c r="Z1169" s="16" t="str">
        <f aca="false">IF(O1169="🐸 Frog",10,"")</f>
        <v/>
      </c>
      <c r="AA1169" s="16" t="str">
        <f aca="false">IF(O1169="🐈 Cat",4,"")</f>
        <v/>
      </c>
      <c r="AB1169" s="16" t="str">
        <f aca="false">IF(O1169="Gecko",15,"")</f>
        <v/>
      </c>
      <c r="AC1169" s="16" t="str">
        <f aca="false">IF(O1169="Skink",14,"")</f>
        <v/>
      </c>
      <c r="AD1169" s="16" t="str">
        <f aca="false">IF(O1169="🐄 Cattle",17,"")</f>
        <v/>
      </c>
      <c r="AE1169" s="16" t="str">
        <f aca="false">IF(O1169="🐷 Pig",19,"")</f>
        <v/>
      </c>
      <c r="AF1169" s="16" t="str">
        <f aca="false">IF(O1169="Squirrel",11,"")</f>
        <v/>
      </c>
      <c r="AG1169" s="16" t="str">
        <f aca="false">IF(O1169="🐝 Honey Bee",20,"")</f>
        <v/>
      </c>
      <c r="AH1169" s="16" t="str">
        <f aca="false">IF(O1169="🦆 Duck",12,"")</f>
        <v/>
      </c>
      <c r="AI1169" s="16" t="str">
        <f aca="false">IF(O1169="🐦 Bird",13,"")</f>
        <v/>
      </c>
      <c r="AJ1169" s="41" t="s">
        <v>1166</v>
      </c>
      <c r="AK1169" s="40" t="s">
        <v>582</v>
      </c>
      <c r="AL1169" s="42" t="s">
        <v>50</v>
      </c>
      <c r="AM1169" s="40" t="s">
        <v>51</v>
      </c>
      <c r="AN1169" s="40"/>
    </row>
    <row r="1170" customFormat="false" ht="30.75" hidden="false" customHeight="false" outlineLevel="0" collapsed="false">
      <c r="A1170" s="50" t="s">
        <v>1163</v>
      </c>
      <c r="B1170" s="50" t="n">
        <v>124</v>
      </c>
      <c r="C1170" s="32" t="n">
        <f aca="false">B1170+IF(H1170="IV",-0.2,IF(H1170="IP",-0.1,IF(H1170="IM",0.1,IF(H1170="SC",0.2,IF(H1170="IC (cerebral)",-0.3,0)))))</f>
        <v>123.8</v>
      </c>
      <c r="D1170" s="33" t="n">
        <f aca="false">VALUE(MID(AJ1170,1,FIND(" ",AJ1170)))</f>
        <v>6.5</v>
      </c>
      <c r="E1170" s="34" t="n">
        <f aca="false">IF(G1170="LD50 (median)",1,IF(G1170="LDLo (lowest)",0,IF(G1170="LD",-1,"")))</f>
        <v>1</v>
      </c>
      <c r="F1170" s="34" t="n">
        <f aca="false">IF(O1170="🐀 Rat",1,IF(O1170="🐭 Mouse",2,IF(O1170="🐕 Dog",3,IF(O1170="🐵 Monkey",5,IF(O1170="🐈 Cat",4,IF(O1170="🐇 Rabbit",6,IF(O1170="🕊 Pigeon",7,IF(O1170="🐹 Guinea Pig",8,IF(O1170="🐔 Chicken",9,IF(O1170="🐸 Frog",10,IF(O1170="🍼 Mammal",10,0)))))))))))</f>
        <v>2</v>
      </c>
      <c r="G1170" s="51" t="s">
        <v>47</v>
      </c>
      <c r="H1170" s="51" t="s">
        <v>15</v>
      </c>
      <c r="I1170" s="14" t="str">
        <f aca="false">IF(H1170="IC",-0.3,"")</f>
        <v/>
      </c>
      <c r="J1170" s="14" t="n">
        <f aca="false">IF(H1170="IV",-0.2,"")</f>
        <v>-0.2</v>
      </c>
      <c r="K1170" s="14" t="str">
        <f aca="false">IF(H1170="IP",-0.1,"")</f>
        <v/>
      </c>
      <c r="L1170" s="14" t="str">
        <f aca="false">IF(H1170="IM",0.1,"")</f>
        <v/>
      </c>
      <c r="M1170" s="14" t="str">
        <f aca="false">IF(H1170="SC",0.2,"")</f>
        <v/>
      </c>
      <c r="N1170" s="15" t="str">
        <f aca="false">IF(H1170="???",0.2,"")</f>
        <v/>
      </c>
      <c r="O1170" s="52" t="s">
        <v>22</v>
      </c>
      <c r="P1170" s="17" t="str">
        <f aca="false">IF(SUM(Q1170:AI1170)&gt;0,"",IF(SUM(Q1170:AI1170)=0,IF(O1170&gt;0,1,"")))</f>
        <v/>
      </c>
      <c r="Q1170" s="16" t="n">
        <f aca="false">IF(O1170="🐭 Mouse",2,"")</f>
        <v>2</v>
      </c>
      <c r="R1170" s="16" t="str">
        <f aca="false">IF(O1170="🕊 Pigeon",7,"")</f>
        <v/>
      </c>
      <c r="S1170" s="16" t="str">
        <f aca="false">IF(O1170="🐇 Rabbit",6,"")</f>
        <v/>
      </c>
      <c r="T1170" s="16" t="str">
        <f aca="false">IF(O1170="🍼 Mammal",16,"")</f>
        <v/>
      </c>
      <c r="U1170" s="16" t="str">
        <f aca="false">IF(O1170="🐀 Rat",1,"")</f>
        <v/>
      </c>
      <c r="V1170" s="16" t="str">
        <f aca="false">IF(O1170="🐕 Dog",3,"")</f>
        <v/>
      </c>
      <c r="W1170" s="16" t="str">
        <f aca="false">IF(O1170="🐹 Guinea Pig",8,"")</f>
        <v/>
      </c>
      <c r="X1170" s="16" t="str">
        <f aca="false">IF(O1170="🐔 Chicken",9,"")</f>
        <v/>
      </c>
      <c r="Y1170" s="16" t="str">
        <f aca="false">IF(O1170="🐵 Monkey",5,"")</f>
        <v/>
      </c>
      <c r="Z1170" s="16" t="str">
        <f aca="false">IF(O1170="🐸 Frog",10,"")</f>
        <v/>
      </c>
      <c r="AA1170" s="16" t="str">
        <f aca="false">IF(O1170="🐈 Cat",4,"")</f>
        <v/>
      </c>
      <c r="AB1170" s="16" t="str">
        <f aca="false">IF(O1170="Gecko",15,"")</f>
        <v/>
      </c>
      <c r="AC1170" s="16" t="str">
        <f aca="false">IF(O1170="Skink",14,"")</f>
        <v/>
      </c>
      <c r="AD1170" s="16" t="str">
        <f aca="false">IF(O1170="🐄 Cattle",17,"")</f>
        <v/>
      </c>
      <c r="AE1170" s="16" t="str">
        <f aca="false">IF(O1170="🐷 Pig",19,"")</f>
        <v/>
      </c>
      <c r="AF1170" s="16" t="str">
        <f aca="false">IF(O1170="Squirrel",11,"")</f>
        <v/>
      </c>
      <c r="AG1170" s="16" t="str">
        <f aca="false">IF(O1170="🐝 Honey Bee",20,"")</f>
        <v/>
      </c>
      <c r="AH1170" s="16" t="str">
        <f aca="false">IF(O1170="🦆 Duck",12,"")</f>
        <v/>
      </c>
      <c r="AI1170" s="16" t="str">
        <f aca="false">IF(O1170="🐦 Bird",13,"")</f>
        <v/>
      </c>
      <c r="AJ1170" s="53" t="s">
        <v>439</v>
      </c>
      <c r="AK1170" s="52" t="s">
        <v>1116</v>
      </c>
      <c r="AL1170" s="54" t="s">
        <v>50</v>
      </c>
      <c r="AM1170" s="52" t="s">
        <v>51</v>
      </c>
      <c r="AN1170" s="0"/>
    </row>
    <row r="1171" customFormat="false" ht="30" hidden="false" customHeight="true" outlineLevel="0" collapsed="false">
      <c r="A1171" s="38" t="s">
        <v>1165</v>
      </c>
      <c r="B1171" s="38" t="n">
        <v>125</v>
      </c>
      <c r="C1171" s="32" t="n">
        <f aca="false">B1171+IF(H1171="IV",-0.2,IF(H1171="IP",-0.1,IF(H1171="IM",0.1,IF(H1171="SC",0.2,IF(H1171="IC (cerebral)",-0.3,0)))))</f>
        <v>124.8</v>
      </c>
      <c r="D1171" s="33" t="n">
        <f aca="false">VALUE(MID(AJ1171,1,FIND(" ",AJ1171)))</f>
        <v>6.813</v>
      </c>
      <c r="E1171" s="34" t="n">
        <f aca="false">IF(G1171="LD50 (median)",1,IF(G1171="LDLo (lowest)",0,IF(G1171="LD",-1,"")))</f>
        <v>1</v>
      </c>
      <c r="F1171" s="34" t="n">
        <f aca="false">IF(O1171="🐀 Rat",1,IF(O1171="🐭 Mouse",2,IF(O1171="🐕 Dog",3,IF(O1171="🐵 Monkey",5,IF(O1171="🐈 Cat",4,IF(O1171="🐇 Rabbit",6,IF(O1171="🕊 Pigeon",7,IF(O1171="🐹 Guinea Pig",8,IF(O1171="🐔 Chicken",9,IF(O1171="🐸 Frog",10,IF(O1171="🍼 Mammal",10,0)))))))))))</f>
        <v>2</v>
      </c>
      <c r="G1171" s="39" t="s">
        <v>47</v>
      </c>
      <c r="H1171" s="39" t="s">
        <v>15</v>
      </c>
      <c r="I1171" s="14" t="str">
        <f aca="false">IF(H1171="IC",-0.3,"")</f>
        <v/>
      </c>
      <c r="J1171" s="14" t="n">
        <f aca="false">IF(H1171="IV",-0.2,"")</f>
        <v>-0.2</v>
      </c>
      <c r="K1171" s="14" t="str">
        <f aca="false">IF(H1171="IP",-0.1,"")</f>
        <v/>
      </c>
      <c r="L1171" s="14" t="str">
        <f aca="false">IF(H1171="IM",0.1,"")</f>
        <v/>
      </c>
      <c r="M1171" s="14" t="str">
        <f aca="false">IF(H1171="SC",0.2,"")</f>
        <v/>
      </c>
      <c r="N1171" s="15" t="str">
        <f aca="false">IF(H1171="???",0.2,"")</f>
        <v/>
      </c>
      <c r="O1171" s="40" t="s">
        <v>22</v>
      </c>
      <c r="P1171" s="17" t="str">
        <f aca="false">IF(SUM(Q1171:AI1171)&gt;0,"",IF(SUM(Q1171:AI1171)=0,IF(O1171&gt;0,1,"")))</f>
        <v/>
      </c>
      <c r="Q1171" s="16" t="n">
        <f aca="false">IF(O1171="🐭 Mouse",2,"")</f>
        <v>2</v>
      </c>
      <c r="R1171" s="16" t="str">
        <f aca="false">IF(O1171="🕊 Pigeon",7,"")</f>
        <v/>
      </c>
      <c r="S1171" s="16" t="str">
        <f aca="false">IF(O1171="🐇 Rabbit",6,"")</f>
        <v/>
      </c>
      <c r="T1171" s="16" t="str">
        <f aca="false">IF(O1171="🍼 Mammal",16,"")</f>
        <v/>
      </c>
      <c r="U1171" s="16" t="str">
        <f aca="false">IF(O1171="🐀 Rat",1,"")</f>
        <v/>
      </c>
      <c r="V1171" s="16" t="str">
        <f aca="false">IF(O1171="🐕 Dog",3,"")</f>
        <v/>
      </c>
      <c r="W1171" s="16" t="str">
        <f aca="false">IF(O1171="🐹 Guinea Pig",8,"")</f>
        <v/>
      </c>
      <c r="X1171" s="16" t="str">
        <f aca="false">IF(O1171="🐔 Chicken",9,"")</f>
        <v/>
      </c>
      <c r="Y1171" s="16" t="str">
        <f aca="false">IF(O1171="🐵 Monkey",5,"")</f>
        <v/>
      </c>
      <c r="Z1171" s="16" t="str">
        <f aca="false">IF(O1171="🐸 Frog",10,"")</f>
        <v/>
      </c>
      <c r="AA1171" s="16" t="str">
        <f aca="false">IF(O1171="🐈 Cat",4,"")</f>
        <v/>
      </c>
      <c r="AB1171" s="16" t="str">
        <f aca="false">IF(O1171="Gecko",15,"")</f>
        <v/>
      </c>
      <c r="AC1171" s="16" t="str">
        <f aca="false">IF(O1171="Skink",14,"")</f>
        <v/>
      </c>
      <c r="AD1171" s="16" t="str">
        <f aca="false">IF(O1171="🐄 Cattle",17,"")</f>
        <v/>
      </c>
      <c r="AE1171" s="16" t="str">
        <f aca="false">IF(O1171="🐷 Pig",19,"")</f>
        <v/>
      </c>
      <c r="AF1171" s="16" t="str">
        <f aca="false">IF(O1171="Squirrel",11,"")</f>
        <v/>
      </c>
      <c r="AG1171" s="16" t="str">
        <f aca="false">IF(O1171="🐝 Honey Bee",20,"")</f>
        <v/>
      </c>
      <c r="AH1171" s="16" t="str">
        <f aca="false">IF(O1171="🦆 Duck",12,"")</f>
        <v/>
      </c>
      <c r="AI1171" s="16" t="str">
        <f aca="false">IF(O1171="🐦 Bird",13,"")</f>
        <v/>
      </c>
      <c r="AJ1171" s="41" t="s">
        <v>1167</v>
      </c>
      <c r="AK1171" s="40" t="s">
        <v>582</v>
      </c>
      <c r="AL1171" s="42" t="s">
        <v>50</v>
      </c>
      <c r="AM1171" s="40" t="s">
        <v>51</v>
      </c>
      <c r="AN1171" s="40"/>
    </row>
    <row r="1172" customFormat="false" ht="15.75" hidden="false" customHeight="false" outlineLevel="0" collapsed="false">
      <c r="C1172" s="32"/>
      <c r="D1172" s="33"/>
      <c r="E1172" s="34"/>
      <c r="F1172" s="34"/>
      <c r="G1172" s="0"/>
      <c r="H1172" s="0"/>
      <c r="I1172" s="14" t="str">
        <f aca="false">IF(H1172="IC",-0.3,"")</f>
        <v/>
      </c>
      <c r="J1172" s="14" t="str">
        <f aca="false">IF(H1172="IV",-0.2,"")</f>
        <v/>
      </c>
      <c r="K1172" s="14" t="str">
        <f aca="false">IF(H1172="IP",-0.1,"")</f>
        <v/>
      </c>
      <c r="L1172" s="14" t="str">
        <f aca="false">IF(H1172="IM",0.1,"")</f>
        <v/>
      </c>
      <c r="M1172" s="14" t="str">
        <f aca="false">IF(H1172="SC",0.2,"")</f>
        <v/>
      </c>
      <c r="N1172" s="15" t="str">
        <f aca="false">IF(H1172="???",0.2,"")</f>
        <v/>
      </c>
      <c r="O1172" s="0"/>
      <c r="P1172" s="17" t="str">
        <f aca="false">IF(SUM(Q1172:AI1172)&gt;0,"",IF(SUM(Q1172:AI1172)=0,IF(O1172&gt;0,1,"")))</f>
        <v/>
      </c>
      <c r="Q1172" s="16" t="str">
        <f aca="false">IF(O1172="🐭 Mouse",2,"")</f>
        <v/>
      </c>
      <c r="R1172" s="16" t="str">
        <f aca="false">IF(O1172="🕊 Pigeon",7,"")</f>
        <v/>
      </c>
      <c r="S1172" s="16" t="str">
        <f aca="false">IF(O1172="🐇 Rabbit",6,"")</f>
        <v/>
      </c>
      <c r="T1172" s="16" t="str">
        <f aca="false">IF(O1172="🍼 Mammal",16,"")</f>
        <v/>
      </c>
      <c r="U1172" s="16" t="str">
        <f aca="false">IF(O1172="🐀 Rat",1,"")</f>
        <v/>
      </c>
      <c r="V1172" s="16" t="str">
        <f aca="false">IF(O1172="🐕 Dog",3,"")</f>
        <v/>
      </c>
      <c r="W1172" s="16" t="str">
        <f aca="false">IF(O1172="🐹 Guinea Pig",8,"")</f>
        <v/>
      </c>
      <c r="X1172" s="16" t="str">
        <f aca="false">IF(O1172="🐔 Chicken",9,"")</f>
        <v/>
      </c>
      <c r="Y1172" s="16" t="str">
        <f aca="false">IF(O1172="🐵 Monkey",5,"")</f>
        <v/>
      </c>
      <c r="Z1172" s="16" t="str">
        <f aca="false">IF(O1172="🐸 Frog",10,"")</f>
        <v/>
      </c>
      <c r="AA1172" s="16" t="str">
        <f aca="false">IF(O1172="🐈 Cat",4,"")</f>
        <v/>
      </c>
      <c r="AB1172" s="16" t="str">
        <f aca="false">IF(O1172="Gecko",15,"")</f>
        <v/>
      </c>
      <c r="AC1172" s="16" t="str">
        <f aca="false">IF(O1172="Skink",14,"")</f>
        <v/>
      </c>
      <c r="AD1172" s="16" t="str">
        <f aca="false">IF(O1172="🐄 Cattle",17,"")</f>
        <v/>
      </c>
      <c r="AE1172" s="16" t="str">
        <f aca="false">IF(O1172="🐷 Pig",19,"")</f>
        <v/>
      </c>
      <c r="AF1172" s="16" t="str">
        <f aca="false">IF(O1172="Squirrel",11,"")</f>
        <v/>
      </c>
      <c r="AG1172" s="16" t="str">
        <f aca="false">IF(O1172="🐝 Honey Bee",20,"")</f>
        <v/>
      </c>
      <c r="AH1172" s="16" t="str">
        <f aca="false">IF(O1172="🦆 Duck",12,"")</f>
        <v/>
      </c>
      <c r="AI1172" s="16" t="str">
        <f aca="false">IF(O1172="🐦 Bird",13,"")</f>
        <v/>
      </c>
      <c r="AJ1172" s="0"/>
      <c r="AK1172" s="0"/>
      <c r="AL1172" s="0"/>
      <c r="AM1172" s="0"/>
      <c r="AN1172" s="0"/>
    </row>
    <row r="1173" customFormat="false" ht="15" hidden="false" customHeight="true" outlineLevel="0" collapsed="false">
      <c r="A1173" s="38" t="s">
        <v>1168</v>
      </c>
      <c r="B1173" s="38" t="n">
        <v>126</v>
      </c>
      <c r="C1173" s="32" t="n">
        <f aca="false">B1173+IF(H1173="IV",-0.2,IF(H1173="IP",-0.1,IF(H1173="IM",0.1,IF(H1173="SC",0.2,IF(H1173="IC (cerebral)",-0.3,0)))))</f>
        <v>125.8</v>
      </c>
      <c r="D1173" s="33" t="n">
        <f aca="false">VALUE(MID(AJ1173,1,FIND(" ",AJ1173)))</f>
        <v>8.75</v>
      </c>
      <c r="E1173" s="34" t="n">
        <f aca="false">IF(G1173="LD50 (median)",1,IF(G1173="LDLo (lowest)",0,IF(G1173="LD",-1,"")))</f>
        <v>1</v>
      </c>
      <c r="F1173" s="34" t="n">
        <f aca="false">IF(O1173="🐀 Rat",1,IF(O1173="🐭 Mouse",2,IF(O1173="🐕 Dog",3,IF(O1173="🐵 Monkey",5,IF(O1173="🐈 Cat",4,IF(O1173="🐇 Rabbit",6,IF(O1173="🕊 Pigeon",7,IF(O1173="🐹 Guinea Pig",8,IF(O1173="🐔 Chicken",9,IF(O1173="🐸 Frog",10,IF(O1173="🍼 Mammal",10,0)))))))))))</f>
        <v>2</v>
      </c>
      <c r="G1173" s="39" t="s">
        <v>47</v>
      </c>
      <c r="H1173" s="39" t="s">
        <v>15</v>
      </c>
      <c r="I1173" s="14" t="str">
        <f aca="false">IF(H1173="IC",-0.3,"")</f>
        <v/>
      </c>
      <c r="J1173" s="14" t="n">
        <f aca="false">IF(H1173="IV",-0.2,"")</f>
        <v>-0.2</v>
      </c>
      <c r="K1173" s="14" t="str">
        <f aca="false">IF(H1173="IP",-0.1,"")</f>
        <v/>
      </c>
      <c r="L1173" s="14" t="str">
        <f aca="false">IF(H1173="IM",0.1,"")</f>
        <v/>
      </c>
      <c r="M1173" s="14" t="str">
        <f aca="false">IF(H1173="SC",0.2,"")</f>
        <v/>
      </c>
      <c r="N1173" s="15" t="str">
        <f aca="false">IF(H1173="???",0.2,"")</f>
        <v/>
      </c>
      <c r="O1173" s="40" t="s">
        <v>22</v>
      </c>
      <c r="P1173" s="17" t="str">
        <f aca="false">IF(SUM(Q1173:AI1173)&gt;0,"",IF(SUM(Q1173:AI1173)=0,IF(O1173&gt;0,1,"")))</f>
        <v/>
      </c>
      <c r="Q1173" s="16" t="n">
        <f aca="false">IF(O1173="🐭 Mouse",2,"")</f>
        <v>2</v>
      </c>
      <c r="R1173" s="16" t="str">
        <f aca="false">IF(O1173="🕊 Pigeon",7,"")</f>
        <v/>
      </c>
      <c r="S1173" s="16" t="str">
        <f aca="false">IF(O1173="🐇 Rabbit",6,"")</f>
        <v/>
      </c>
      <c r="T1173" s="16" t="str">
        <f aca="false">IF(O1173="🍼 Mammal",16,"")</f>
        <v/>
      </c>
      <c r="U1173" s="16" t="str">
        <f aca="false">IF(O1173="🐀 Rat",1,"")</f>
        <v/>
      </c>
      <c r="V1173" s="16" t="str">
        <f aca="false">IF(O1173="🐕 Dog",3,"")</f>
        <v/>
      </c>
      <c r="W1173" s="16" t="str">
        <f aca="false">IF(O1173="🐹 Guinea Pig",8,"")</f>
        <v/>
      </c>
      <c r="X1173" s="16" t="str">
        <f aca="false">IF(O1173="🐔 Chicken",9,"")</f>
        <v/>
      </c>
      <c r="Y1173" s="16" t="str">
        <f aca="false">IF(O1173="🐵 Monkey",5,"")</f>
        <v/>
      </c>
      <c r="Z1173" s="16" t="str">
        <f aca="false">IF(O1173="🐸 Frog",10,"")</f>
        <v/>
      </c>
      <c r="AA1173" s="16" t="str">
        <f aca="false">IF(O1173="🐈 Cat",4,"")</f>
        <v/>
      </c>
      <c r="AB1173" s="16" t="str">
        <f aca="false">IF(O1173="Gecko",15,"")</f>
        <v/>
      </c>
      <c r="AC1173" s="16" t="str">
        <f aca="false">IF(O1173="Skink",14,"")</f>
        <v/>
      </c>
      <c r="AD1173" s="16" t="str">
        <f aca="false">IF(O1173="🐄 Cattle",17,"")</f>
        <v/>
      </c>
      <c r="AE1173" s="16" t="str">
        <f aca="false">IF(O1173="🐷 Pig",19,"")</f>
        <v/>
      </c>
      <c r="AF1173" s="16" t="str">
        <f aca="false">IF(O1173="Squirrel",11,"")</f>
        <v/>
      </c>
      <c r="AG1173" s="16" t="str">
        <f aca="false">IF(O1173="🐝 Honey Bee",20,"")</f>
        <v/>
      </c>
      <c r="AH1173" s="16" t="str">
        <f aca="false">IF(O1173="🦆 Duck",12,"")</f>
        <v/>
      </c>
      <c r="AI1173" s="16" t="str">
        <f aca="false">IF(O1173="🐦 Bird",13,"")</f>
        <v/>
      </c>
      <c r="AJ1173" s="41" t="s">
        <v>1169</v>
      </c>
      <c r="AK1173" s="40"/>
      <c r="AL1173" s="42" t="s">
        <v>76</v>
      </c>
      <c r="AM1173" s="40" t="s">
        <v>59</v>
      </c>
      <c r="AN1173" s="40" t="s">
        <v>805</v>
      </c>
    </row>
    <row r="1174" customFormat="false" ht="45" hidden="false" customHeight="true" outlineLevel="0" collapsed="false">
      <c r="A1174" s="38" t="s">
        <v>1168</v>
      </c>
      <c r="B1174" s="38" t="n">
        <v>126</v>
      </c>
      <c r="C1174" s="32" t="n">
        <f aca="false">B1174+IF(H1174="IV",-0.2,IF(H1174="IP",-0.1,IF(H1174="IM",0.1,IF(H1174="SC",0.2,IF(H1174="IC (cerebral)",-0.3,0)))))</f>
        <v>125.8</v>
      </c>
      <c r="D1174" s="33" t="n">
        <f aca="false">VALUE(MID(AJ1174,1,FIND(" ",AJ1174)))</f>
        <v>10</v>
      </c>
      <c r="E1174" s="34" t="n">
        <f aca="false">IF(G1174="LD50 (median)",1,IF(G1174="LDLo (lowest)",0,IF(G1174="LD",-1,"")))</f>
        <v>1</v>
      </c>
      <c r="F1174" s="34" t="n">
        <f aca="false">IF(O1174="🐀 Rat",1,IF(O1174="🐭 Mouse",2,IF(O1174="🐕 Dog",3,IF(O1174="🐵 Monkey",5,IF(O1174="🐈 Cat",4,IF(O1174="🐇 Rabbit",6,IF(O1174="🕊 Pigeon",7,IF(O1174="🐹 Guinea Pig",8,IF(O1174="🐔 Chicken",9,IF(O1174="🐸 Frog",10,IF(O1174="🍼 Mammal",10,0)))))))))))</f>
        <v>2</v>
      </c>
      <c r="G1174" s="39" t="s">
        <v>47</v>
      </c>
      <c r="H1174" s="39" t="s">
        <v>15</v>
      </c>
      <c r="I1174" s="14" t="str">
        <f aca="false">IF(H1174="IC",-0.3,"")</f>
        <v/>
      </c>
      <c r="J1174" s="14" t="n">
        <f aca="false">IF(H1174="IV",-0.2,"")</f>
        <v>-0.2</v>
      </c>
      <c r="K1174" s="14" t="str">
        <f aca="false">IF(H1174="IP",-0.1,"")</f>
        <v/>
      </c>
      <c r="L1174" s="14" t="str">
        <f aca="false">IF(H1174="IM",0.1,"")</f>
        <v/>
      </c>
      <c r="M1174" s="14" t="str">
        <f aca="false">IF(H1174="SC",0.2,"")</f>
        <v/>
      </c>
      <c r="N1174" s="15" t="str">
        <f aca="false">IF(H1174="???",0.2,"")</f>
        <v/>
      </c>
      <c r="O1174" s="40" t="s">
        <v>22</v>
      </c>
      <c r="P1174" s="17" t="str">
        <f aca="false">IF(SUM(Q1174:AI1174)&gt;0,"",IF(SUM(Q1174:AI1174)=0,IF(O1174&gt;0,1,"")))</f>
        <v/>
      </c>
      <c r="Q1174" s="16" t="n">
        <f aca="false">IF(O1174="🐭 Mouse",2,"")</f>
        <v>2</v>
      </c>
      <c r="R1174" s="16" t="str">
        <f aca="false">IF(O1174="🕊 Pigeon",7,"")</f>
        <v/>
      </c>
      <c r="S1174" s="16" t="str">
        <f aca="false">IF(O1174="🐇 Rabbit",6,"")</f>
        <v/>
      </c>
      <c r="T1174" s="16" t="str">
        <f aca="false">IF(O1174="🍼 Mammal",16,"")</f>
        <v/>
      </c>
      <c r="U1174" s="16" t="str">
        <f aca="false">IF(O1174="🐀 Rat",1,"")</f>
        <v/>
      </c>
      <c r="V1174" s="16" t="str">
        <f aca="false">IF(O1174="🐕 Dog",3,"")</f>
        <v/>
      </c>
      <c r="W1174" s="16" t="str">
        <f aca="false">IF(O1174="🐹 Guinea Pig",8,"")</f>
        <v/>
      </c>
      <c r="X1174" s="16" t="str">
        <f aca="false">IF(O1174="🐔 Chicken",9,"")</f>
        <v/>
      </c>
      <c r="Y1174" s="16" t="str">
        <f aca="false">IF(O1174="🐵 Monkey",5,"")</f>
        <v/>
      </c>
      <c r="Z1174" s="16" t="str">
        <f aca="false">IF(O1174="🐸 Frog",10,"")</f>
        <v/>
      </c>
      <c r="AA1174" s="16" t="str">
        <f aca="false">IF(O1174="🐈 Cat",4,"")</f>
        <v/>
      </c>
      <c r="AB1174" s="16" t="str">
        <f aca="false">IF(O1174="Gecko",15,"")</f>
        <v/>
      </c>
      <c r="AC1174" s="16" t="str">
        <f aca="false">IF(O1174="Skink",14,"")</f>
        <v/>
      </c>
      <c r="AD1174" s="16" t="str">
        <f aca="false">IF(O1174="🐄 Cattle",17,"")</f>
        <v/>
      </c>
      <c r="AE1174" s="16" t="str">
        <f aca="false">IF(O1174="🐷 Pig",19,"")</f>
        <v/>
      </c>
      <c r="AF1174" s="16" t="str">
        <f aca="false">IF(O1174="Squirrel",11,"")</f>
        <v/>
      </c>
      <c r="AG1174" s="16" t="str">
        <f aca="false">IF(O1174="🐝 Honey Bee",20,"")</f>
        <v/>
      </c>
      <c r="AH1174" s="16" t="str">
        <f aca="false">IF(O1174="🦆 Duck",12,"")</f>
        <v/>
      </c>
      <c r="AI1174" s="16" t="str">
        <f aca="false">IF(O1174="🐦 Bird",13,"")</f>
        <v/>
      </c>
      <c r="AJ1174" s="41" t="s">
        <v>323</v>
      </c>
      <c r="AK1174" s="40" t="s">
        <v>766</v>
      </c>
      <c r="AL1174" s="42" t="s">
        <v>50</v>
      </c>
      <c r="AM1174" s="40" t="s">
        <v>51</v>
      </c>
      <c r="AN1174" s="40"/>
    </row>
    <row r="1175" customFormat="false" ht="15.75" hidden="false" customHeight="false" outlineLevel="0" collapsed="false">
      <c r="C1175" s="32"/>
      <c r="D1175" s="33"/>
      <c r="E1175" s="34"/>
      <c r="F1175" s="34"/>
      <c r="G1175" s="0"/>
      <c r="H1175" s="0"/>
      <c r="I1175" s="14" t="str">
        <f aca="false">IF(H1175="IC",-0.3,"")</f>
        <v/>
      </c>
      <c r="J1175" s="14" t="str">
        <f aca="false">IF(H1175="IV",-0.2,"")</f>
        <v/>
      </c>
      <c r="K1175" s="14" t="str">
        <f aca="false">IF(H1175="IP",-0.1,"")</f>
        <v/>
      </c>
      <c r="L1175" s="14" t="str">
        <f aca="false">IF(H1175="IM",0.1,"")</f>
        <v/>
      </c>
      <c r="M1175" s="14" t="str">
        <f aca="false">IF(H1175="SC",0.2,"")</f>
        <v/>
      </c>
      <c r="N1175" s="15" t="str">
        <f aca="false">IF(H1175="???",0.2,"")</f>
        <v/>
      </c>
      <c r="O1175" s="0"/>
      <c r="P1175" s="17" t="str">
        <f aca="false">IF(SUM(Q1175:AI1175)&gt;0,"",IF(SUM(Q1175:AI1175)=0,IF(O1175&gt;0,1,"")))</f>
        <v/>
      </c>
      <c r="Q1175" s="16" t="str">
        <f aca="false">IF(O1175="🐭 Mouse",2,"")</f>
        <v/>
      </c>
      <c r="R1175" s="16" t="str">
        <f aca="false">IF(O1175="🕊 Pigeon",7,"")</f>
        <v/>
      </c>
      <c r="S1175" s="16" t="str">
        <f aca="false">IF(O1175="🐇 Rabbit",6,"")</f>
        <v/>
      </c>
      <c r="T1175" s="16" t="str">
        <f aca="false">IF(O1175="🍼 Mammal",16,"")</f>
        <v/>
      </c>
      <c r="U1175" s="16" t="str">
        <f aca="false">IF(O1175="🐀 Rat",1,"")</f>
        <v/>
      </c>
      <c r="V1175" s="16" t="str">
        <f aca="false">IF(O1175="🐕 Dog",3,"")</f>
        <v/>
      </c>
      <c r="W1175" s="16" t="str">
        <f aca="false">IF(O1175="🐹 Guinea Pig",8,"")</f>
        <v/>
      </c>
      <c r="X1175" s="16" t="str">
        <f aca="false">IF(O1175="🐔 Chicken",9,"")</f>
        <v/>
      </c>
      <c r="Y1175" s="16" t="str">
        <f aca="false">IF(O1175="🐵 Monkey",5,"")</f>
        <v/>
      </c>
      <c r="Z1175" s="16" t="str">
        <f aca="false">IF(O1175="🐸 Frog",10,"")</f>
        <v/>
      </c>
      <c r="AA1175" s="16" t="str">
        <f aca="false">IF(O1175="🐈 Cat",4,"")</f>
        <v/>
      </c>
      <c r="AB1175" s="16" t="str">
        <f aca="false">IF(O1175="Gecko",15,"")</f>
        <v/>
      </c>
      <c r="AC1175" s="16" t="str">
        <f aca="false">IF(O1175="Skink",14,"")</f>
        <v/>
      </c>
      <c r="AD1175" s="16" t="str">
        <f aca="false">IF(O1175="🐄 Cattle",17,"")</f>
        <v/>
      </c>
      <c r="AE1175" s="16" t="str">
        <f aca="false">IF(O1175="🐷 Pig",19,"")</f>
        <v/>
      </c>
      <c r="AF1175" s="16" t="str">
        <f aca="false">IF(O1175="Squirrel",11,"")</f>
        <v/>
      </c>
      <c r="AG1175" s="16" t="str">
        <f aca="false">IF(O1175="🐝 Honey Bee",20,"")</f>
        <v/>
      </c>
      <c r="AH1175" s="16" t="str">
        <f aca="false">IF(O1175="🦆 Duck",12,"")</f>
        <v/>
      </c>
      <c r="AI1175" s="16" t="str">
        <f aca="false">IF(O1175="🐦 Bird",13,"")</f>
        <v/>
      </c>
      <c r="AJ1175" s="0"/>
      <c r="AK1175" s="0"/>
      <c r="AL1175" s="0"/>
      <c r="AM1175" s="0"/>
      <c r="AN1175" s="0"/>
    </row>
    <row r="1176" customFormat="false" ht="30" hidden="false" customHeight="true" outlineLevel="0" collapsed="false">
      <c r="A1176" s="38" t="s">
        <v>1170</v>
      </c>
      <c r="B1176" s="38" t="n">
        <v>127</v>
      </c>
      <c r="C1176" s="32" t="n">
        <f aca="false">B1176+IF(H1176="IV",-0.2,IF(H1176="IP",-0.1,IF(H1176="IM",0.1,IF(H1176="SC",0.2,IF(H1176="IC (cerebral)",-0.3,0)))))</f>
        <v>127.2</v>
      </c>
      <c r="D1176" s="33" t="n">
        <f aca="false">VALUE(MID(AJ1176,1,FIND(" ",AJ1176)))</f>
        <v>0.08</v>
      </c>
      <c r="E1176" s="34" t="n">
        <f aca="false">IF(G1176="LD50 (median)",1,IF(G1176="LDLo (lowest)",0,IF(G1176="LD",-1,"")))</f>
        <v>0</v>
      </c>
      <c r="F1176" s="34" t="n">
        <f aca="false">IF(O1176="🐀 Rat",1,IF(O1176="🐭 Mouse",2,IF(O1176="🐕 Dog",3,IF(O1176="🐵 Monkey",5,IF(O1176="🐈 Cat",4,IF(O1176="🐇 Rabbit",6,IF(O1176="🕊 Pigeon",7,IF(O1176="🐹 Guinea Pig",8,IF(O1176="🐔 Chicken",9,IF(O1176="🐸 Frog",10,IF(O1176="🍼 Mammal",10,0)))))))))))</f>
        <v>2</v>
      </c>
      <c r="G1176" s="39" t="s">
        <v>53</v>
      </c>
      <c r="H1176" s="39" t="s">
        <v>18</v>
      </c>
      <c r="I1176" s="14" t="str">
        <f aca="false">IF(H1176="IC",-0.3,"")</f>
        <v/>
      </c>
      <c r="J1176" s="14" t="str">
        <f aca="false">IF(H1176="IV",-0.2,"")</f>
        <v/>
      </c>
      <c r="K1176" s="14" t="str">
        <f aca="false">IF(H1176="IP",-0.1,"")</f>
        <v/>
      </c>
      <c r="L1176" s="14" t="str">
        <f aca="false">IF(H1176="IM",0.1,"")</f>
        <v/>
      </c>
      <c r="M1176" s="14" t="n">
        <f aca="false">IF(H1176="SC",0.2,"")</f>
        <v>0.2</v>
      </c>
      <c r="N1176" s="15" t="str">
        <f aca="false">IF(H1176="???",0.2,"")</f>
        <v/>
      </c>
      <c r="O1176" s="40" t="s">
        <v>22</v>
      </c>
      <c r="P1176" s="17" t="str">
        <f aca="false">IF(SUM(Q1176:AI1176)&gt;0,"",IF(SUM(Q1176:AI1176)=0,IF(O1176&gt;0,1,"")))</f>
        <v/>
      </c>
      <c r="Q1176" s="16" t="n">
        <f aca="false">IF(O1176="🐭 Mouse",2,"")</f>
        <v>2</v>
      </c>
      <c r="R1176" s="16" t="str">
        <f aca="false">IF(O1176="🕊 Pigeon",7,"")</f>
        <v/>
      </c>
      <c r="S1176" s="16" t="str">
        <f aca="false">IF(O1176="🐇 Rabbit",6,"")</f>
        <v/>
      </c>
      <c r="T1176" s="16" t="str">
        <f aca="false">IF(O1176="🍼 Mammal",16,"")</f>
        <v/>
      </c>
      <c r="U1176" s="16" t="str">
        <f aca="false">IF(O1176="🐀 Rat",1,"")</f>
        <v/>
      </c>
      <c r="V1176" s="16" t="str">
        <f aca="false">IF(O1176="🐕 Dog",3,"")</f>
        <v/>
      </c>
      <c r="W1176" s="16" t="str">
        <f aca="false">IF(O1176="🐹 Guinea Pig",8,"")</f>
        <v/>
      </c>
      <c r="X1176" s="16" t="str">
        <f aca="false">IF(O1176="🐔 Chicken",9,"")</f>
        <v/>
      </c>
      <c r="Y1176" s="16" t="str">
        <f aca="false">IF(O1176="🐵 Monkey",5,"")</f>
        <v/>
      </c>
      <c r="Z1176" s="16" t="str">
        <f aca="false">IF(O1176="🐸 Frog",10,"")</f>
        <v/>
      </c>
      <c r="AA1176" s="16" t="str">
        <f aca="false">IF(O1176="🐈 Cat",4,"")</f>
        <v/>
      </c>
      <c r="AB1176" s="16" t="str">
        <f aca="false">IF(O1176="Gecko",15,"")</f>
        <v/>
      </c>
      <c r="AC1176" s="16" t="str">
        <f aca="false">IF(O1176="Skink",14,"")</f>
        <v/>
      </c>
      <c r="AD1176" s="16" t="str">
        <f aca="false">IF(O1176="🐄 Cattle",17,"")</f>
        <v/>
      </c>
      <c r="AE1176" s="16" t="str">
        <f aca="false">IF(O1176="🐷 Pig",19,"")</f>
        <v/>
      </c>
      <c r="AF1176" s="16" t="str">
        <f aca="false">IF(O1176="Squirrel",11,"")</f>
        <v/>
      </c>
      <c r="AG1176" s="16" t="str">
        <f aca="false">IF(O1176="🐝 Honey Bee",20,"")</f>
        <v/>
      </c>
      <c r="AH1176" s="16" t="str">
        <f aca="false">IF(O1176="🦆 Duck",12,"")</f>
        <v/>
      </c>
      <c r="AI1176" s="16" t="str">
        <f aca="false">IF(O1176="🐦 Bird",13,"")</f>
        <v/>
      </c>
      <c r="AJ1176" s="41" t="s">
        <v>189</v>
      </c>
      <c r="AK1176" s="40" t="s">
        <v>309</v>
      </c>
      <c r="AL1176" s="42" t="s">
        <v>50</v>
      </c>
      <c r="AM1176" s="40" t="s">
        <v>51</v>
      </c>
      <c r="AN1176" s="40"/>
    </row>
    <row r="1177" customFormat="false" ht="30" hidden="false" customHeight="true" outlineLevel="0" collapsed="false">
      <c r="A1177" s="38" t="s">
        <v>1170</v>
      </c>
      <c r="B1177" s="38" t="n">
        <v>127</v>
      </c>
      <c r="C1177" s="32" t="n">
        <f aca="false">B1177+IF(H1177="IV",-0.2,IF(H1177="IP",-0.1,IF(H1177="IM",0.1,IF(H1177="SC",0.2,IF(H1177="IC (cerebral)",-0.3,0)))))</f>
        <v>126.8</v>
      </c>
      <c r="D1177" s="33" t="n">
        <f aca="false">VALUE(MID(AJ1177,1,FIND(" ",AJ1177)))</f>
        <v>10.278</v>
      </c>
      <c r="E1177" s="34" t="n">
        <f aca="false">IF(G1177="LD50 (median)",1,IF(G1177="LDLo (lowest)",0,IF(G1177="LD",-1,"")))</f>
        <v>1</v>
      </c>
      <c r="F1177" s="34" t="n">
        <f aca="false">IF(O1177="🐀 Rat",1,IF(O1177="🐭 Mouse",2,IF(O1177="🐕 Dog",3,IF(O1177="🐵 Monkey",5,IF(O1177="🐈 Cat",4,IF(O1177="🐇 Rabbit",6,IF(O1177="🕊 Pigeon",7,IF(O1177="🐹 Guinea Pig",8,IF(O1177="🐔 Chicken",9,IF(O1177="🐸 Frog",10,IF(O1177="🍼 Mammal",10,0)))))))))))</f>
        <v>2</v>
      </c>
      <c r="G1177" s="39" t="s">
        <v>47</v>
      </c>
      <c r="H1177" s="39" t="s">
        <v>15</v>
      </c>
      <c r="I1177" s="14" t="str">
        <f aca="false">IF(H1177="IC",-0.3,"")</f>
        <v/>
      </c>
      <c r="J1177" s="14" t="n">
        <f aca="false">IF(H1177="IV",-0.2,"")</f>
        <v>-0.2</v>
      </c>
      <c r="K1177" s="14" t="str">
        <f aca="false">IF(H1177="IP",-0.1,"")</f>
        <v/>
      </c>
      <c r="L1177" s="14" t="str">
        <f aca="false">IF(H1177="IM",0.1,"")</f>
        <v/>
      </c>
      <c r="M1177" s="14" t="str">
        <f aca="false">IF(H1177="SC",0.2,"")</f>
        <v/>
      </c>
      <c r="N1177" s="15" t="str">
        <f aca="false">IF(H1177="???",0.2,"")</f>
        <v/>
      </c>
      <c r="O1177" s="40" t="s">
        <v>22</v>
      </c>
      <c r="P1177" s="17" t="str">
        <f aca="false">IF(SUM(Q1177:AI1177)&gt;0,"",IF(SUM(Q1177:AI1177)=0,IF(O1177&gt;0,1,"")))</f>
        <v/>
      </c>
      <c r="Q1177" s="16" t="n">
        <f aca="false">IF(O1177="🐭 Mouse",2,"")</f>
        <v>2</v>
      </c>
      <c r="R1177" s="16" t="str">
        <f aca="false">IF(O1177="🕊 Pigeon",7,"")</f>
        <v/>
      </c>
      <c r="S1177" s="16" t="str">
        <f aca="false">IF(O1177="🐇 Rabbit",6,"")</f>
        <v/>
      </c>
      <c r="T1177" s="16" t="str">
        <f aca="false">IF(O1177="🍼 Mammal",16,"")</f>
        <v/>
      </c>
      <c r="U1177" s="16" t="str">
        <f aca="false">IF(O1177="🐀 Rat",1,"")</f>
        <v/>
      </c>
      <c r="V1177" s="16" t="str">
        <f aca="false">IF(O1177="🐕 Dog",3,"")</f>
        <v/>
      </c>
      <c r="W1177" s="16" t="str">
        <f aca="false">IF(O1177="🐹 Guinea Pig",8,"")</f>
        <v/>
      </c>
      <c r="X1177" s="16" t="str">
        <f aca="false">IF(O1177="🐔 Chicken",9,"")</f>
        <v/>
      </c>
      <c r="Y1177" s="16" t="str">
        <f aca="false">IF(O1177="🐵 Monkey",5,"")</f>
        <v/>
      </c>
      <c r="Z1177" s="16" t="str">
        <f aca="false">IF(O1177="🐸 Frog",10,"")</f>
        <v/>
      </c>
      <c r="AA1177" s="16" t="str">
        <f aca="false">IF(O1177="🐈 Cat",4,"")</f>
        <v/>
      </c>
      <c r="AB1177" s="16" t="str">
        <f aca="false">IF(O1177="Gecko",15,"")</f>
        <v/>
      </c>
      <c r="AC1177" s="16" t="str">
        <f aca="false">IF(O1177="Skink",14,"")</f>
        <v/>
      </c>
      <c r="AD1177" s="16" t="str">
        <f aca="false">IF(O1177="🐄 Cattle",17,"")</f>
        <v/>
      </c>
      <c r="AE1177" s="16" t="str">
        <f aca="false">IF(O1177="🐷 Pig",19,"")</f>
        <v/>
      </c>
      <c r="AF1177" s="16" t="str">
        <f aca="false">IF(O1177="Squirrel",11,"")</f>
        <v/>
      </c>
      <c r="AG1177" s="16" t="str">
        <f aca="false">IF(O1177="🐝 Honey Bee",20,"")</f>
        <v/>
      </c>
      <c r="AH1177" s="16" t="str">
        <f aca="false">IF(O1177="🦆 Duck",12,"")</f>
        <v/>
      </c>
      <c r="AI1177" s="16" t="str">
        <f aca="false">IF(O1177="🐦 Bird",13,"")</f>
        <v/>
      </c>
      <c r="AJ1177" s="41" t="s">
        <v>1171</v>
      </c>
      <c r="AK1177" s="40" t="s">
        <v>316</v>
      </c>
      <c r="AL1177" s="42" t="s">
        <v>50</v>
      </c>
      <c r="AM1177" s="40" t="s">
        <v>51</v>
      </c>
      <c r="AN1177" s="40"/>
    </row>
    <row r="1178" customFormat="false" ht="15.75" hidden="false" customHeight="false" outlineLevel="0" collapsed="false">
      <c r="C1178" s="32"/>
      <c r="D1178" s="33"/>
      <c r="E1178" s="34"/>
      <c r="F1178" s="34"/>
      <c r="G1178" s="0"/>
      <c r="H1178" s="0"/>
      <c r="I1178" s="14" t="str">
        <f aca="false">IF(H1178="IC",-0.3,"")</f>
        <v/>
      </c>
      <c r="J1178" s="14" t="str">
        <f aca="false">IF(H1178="IV",-0.2,"")</f>
        <v/>
      </c>
      <c r="K1178" s="14" t="str">
        <f aca="false">IF(H1178="IP",-0.1,"")</f>
        <v/>
      </c>
      <c r="L1178" s="14" t="str">
        <f aca="false">IF(H1178="IM",0.1,"")</f>
        <v/>
      </c>
      <c r="M1178" s="14" t="str">
        <f aca="false">IF(H1178="SC",0.2,"")</f>
        <v/>
      </c>
      <c r="N1178" s="15" t="str">
        <f aca="false">IF(H1178="???",0.2,"")</f>
        <v/>
      </c>
      <c r="O1178" s="0"/>
      <c r="P1178" s="17" t="str">
        <f aca="false">IF(SUM(Q1178:AI1178)&gt;0,"",IF(SUM(Q1178:AI1178)=0,IF(O1178&gt;0,1,"")))</f>
        <v/>
      </c>
      <c r="Q1178" s="16" t="str">
        <f aca="false">IF(O1178="🐭 Mouse",2,"")</f>
        <v/>
      </c>
      <c r="R1178" s="16" t="str">
        <f aca="false">IF(O1178="🕊 Pigeon",7,"")</f>
        <v/>
      </c>
      <c r="S1178" s="16" t="str">
        <f aca="false">IF(O1178="🐇 Rabbit",6,"")</f>
        <v/>
      </c>
      <c r="T1178" s="16" t="str">
        <f aca="false">IF(O1178="🍼 Mammal",16,"")</f>
        <v/>
      </c>
      <c r="U1178" s="16" t="str">
        <f aca="false">IF(O1178="🐀 Rat",1,"")</f>
        <v/>
      </c>
      <c r="V1178" s="16" t="str">
        <f aca="false">IF(O1178="🐕 Dog",3,"")</f>
        <v/>
      </c>
      <c r="W1178" s="16" t="str">
        <f aca="false">IF(O1178="🐹 Guinea Pig",8,"")</f>
        <v/>
      </c>
      <c r="X1178" s="16" t="str">
        <f aca="false">IF(O1178="🐔 Chicken",9,"")</f>
        <v/>
      </c>
      <c r="Y1178" s="16" t="str">
        <f aca="false">IF(O1178="🐵 Monkey",5,"")</f>
        <v/>
      </c>
      <c r="Z1178" s="16" t="str">
        <f aca="false">IF(O1178="🐸 Frog",10,"")</f>
        <v/>
      </c>
      <c r="AA1178" s="16" t="str">
        <f aca="false">IF(O1178="🐈 Cat",4,"")</f>
        <v/>
      </c>
      <c r="AB1178" s="16" t="str">
        <f aca="false">IF(O1178="Gecko",15,"")</f>
        <v/>
      </c>
      <c r="AC1178" s="16" t="str">
        <f aca="false">IF(O1178="Skink",14,"")</f>
        <v/>
      </c>
      <c r="AD1178" s="16" t="str">
        <f aca="false">IF(O1178="🐄 Cattle",17,"")</f>
        <v/>
      </c>
      <c r="AE1178" s="16" t="str">
        <f aca="false">IF(O1178="🐷 Pig",19,"")</f>
        <v/>
      </c>
      <c r="AF1178" s="16" t="str">
        <f aca="false">IF(O1178="Squirrel",11,"")</f>
        <v/>
      </c>
      <c r="AG1178" s="16" t="str">
        <f aca="false">IF(O1178="🐝 Honey Bee",20,"")</f>
        <v/>
      </c>
      <c r="AH1178" s="16" t="str">
        <f aca="false">IF(O1178="🦆 Duck",12,"")</f>
        <v/>
      </c>
      <c r="AI1178" s="16" t="str">
        <f aca="false">IF(O1178="🐦 Bird",13,"")</f>
        <v/>
      </c>
      <c r="AJ1178" s="0"/>
      <c r="AK1178" s="0"/>
      <c r="AL1178" s="0"/>
      <c r="AM1178" s="0"/>
      <c r="AN1178" s="0"/>
    </row>
    <row r="1179" customFormat="false" ht="45" hidden="false" customHeight="true" outlineLevel="0" collapsed="false">
      <c r="A1179" s="38" t="s">
        <v>1172</v>
      </c>
      <c r="B1179" s="38" t="n">
        <v>128</v>
      </c>
      <c r="C1179" s="32" t="n">
        <f aca="false">B1179+IF(H1179="IV",-0.2,IF(H1179="IP",-0.1,IF(H1179="IM",0.1,IF(H1179="SC",0.2,IF(H1179="IC (cerebral)",-0.3,0)))))</f>
        <v>127.8</v>
      </c>
      <c r="D1179" s="33" t="n">
        <f aca="false">VALUE(MID(AJ1179,1,FIND(" ",AJ1179)))</f>
        <v>0.229</v>
      </c>
      <c r="E1179" s="34" t="n">
        <f aca="false">IF(G1179="LD50 (median)",1,IF(G1179="LDLo (lowest)",0,IF(G1179="LD",-1,"")))</f>
        <v>1</v>
      </c>
      <c r="F1179" s="34" t="n">
        <f aca="false">IF(O1179="🐀 Rat",1,IF(O1179="🐭 Mouse",2,IF(O1179="🐕 Dog",3,IF(O1179="🐵 Monkey",5,IF(O1179="🐈 Cat",4,IF(O1179="🐇 Rabbit",6,IF(O1179="🕊 Pigeon",7,IF(O1179="🐹 Guinea Pig",8,IF(O1179="🐔 Chicken",9,IF(O1179="🐸 Frog",10,IF(O1179="🍼 Mammal",10,0)))))))))))</f>
        <v>7</v>
      </c>
      <c r="G1179" s="39" t="s">
        <v>47</v>
      </c>
      <c r="H1179" s="39" t="s">
        <v>15</v>
      </c>
      <c r="I1179" s="14" t="str">
        <f aca="false">IF(H1179="IC",-0.3,"")</f>
        <v/>
      </c>
      <c r="J1179" s="14" t="n">
        <f aca="false">IF(H1179="IV",-0.2,"")</f>
        <v>-0.2</v>
      </c>
      <c r="K1179" s="14" t="str">
        <f aca="false">IF(H1179="IP",-0.1,"")</f>
        <v/>
      </c>
      <c r="L1179" s="14" t="str">
        <f aca="false">IF(H1179="IM",0.1,"")</f>
        <v/>
      </c>
      <c r="M1179" s="14" t="str">
        <f aca="false">IF(H1179="SC",0.2,"")</f>
        <v/>
      </c>
      <c r="N1179" s="15" t="str">
        <f aca="false">IF(H1179="???",0.2,"")</f>
        <v/>
      </c>
      <c r="O1179" s="40" t="s">
        <v>23</v>
      </c>
      <c r="P1179" s="17" t="str">
        <f aca="false">IF(SUM(Q1179:AI1179)&gt;0,"",IF(SUM(Q1179:AI1179)=0,IF(O1179&gt;0,1,"")))</f>
        <v/>
      </c>
      <c r="Q1179" s="16" t="str">
        <f aca="false">IF(O1179="🐭 Mouse",2,"")</f>
        <v/>
      </c>
      <c r="R1179" s="16" t="n">
        <f aca="false">IF(O1179="🕊 Pigeon",7,"")</f>
        <v>7</v>
      </c>
      <c r="S1179" s="16" t="str">
        <f aca="false">IF(O1179="🐇 Rabbit",6,"")</f>
        <v/>
      </c>
      <c r="T1179" s="16" t="str">
        <f aca="false">IF(O1179="🍼 Mammal",16,"")</f>
        <v/>
      </c>
      <c r="U1179" s="16" t="str">
        <f aca="false">IF(O1179="🐀 Rat",1,"")</f>
        <v/>
      </c>
      <c r="V1179" s="16" t="str">
        <f aca="false">IF(O1179="🐕 Dog",3,"")</f>
        <v/>
      </c>
      <c r="W1179" s="16" t="str">
        <f aca="false">IF(O1179="🐹 Guinea Pig",8,"")</f>
        <v/>
      </c>
      <c r="X1179" s="16" t="str">
        <f aca="false">IF(O1179="🐔 Chicken",9,"")</f>
        <v/>
      </c>
      <c r="Y1179" s="16" t="str">
        <f aca="false">IF(O1179="🐵 Monkey",5,"")</f>
        <v/>
      </c>
      <c r="Z1179" s="16" t="str">
        <f aca="false">IF(O1179="🐸 Frog",10,"")</f>
        <v/>
      </c>
      <c r="AA1179" s="16" t="str">
        <f aca="false">IF(O1179="🐈 Cat",4,"")</f>
        <v/>
      </c>
      <c r="AB1179" s="16" t="str">
        <f aca="false">IF(O1179="Gecko",15,"")</f>
        <v/>
      </c>
      <c r="AC1179" s="16" t="str">
        <f aca="false">IF(O1179="Skink",14,"")</f>
        <v/>
      </c>
      <c r="AD1179" s="16" t="str">
        <f aca="false">IF(O1179="🐄 Cattle",17,"")</f>
        <v/>
      </c>
      <c r="AE1179" s="16" t="str">
        <f aca="false">IF(O1179="🐷 Pig",19,"")</f>
        <v/>
      </c>
      <c r="AF1179" s="16" t="str">
        <f aca="false">IF(O1179="Squirrel",11,"")</f>
        <v/>
      </c>
      <c r="AG1179" s="16" t="str">
        <f aca="false">IF(O1179="🐝 Honey Bee",20,"")</f>
        <v/>
      </c>
      <c r="AH1179" s="16" t="str">
        <f aca="false">IF(O1179="🦆 Duck",12,"")</f>
        <v/>
      </c>
      <c r="AI1179" s="16" t="str">
        <f aca="false">IF(O1179="🐦 Bird",13,"")</f>
        <v/>
      </c>
      <c r="AJ1179" s="41" t="s">
        <v>1173</v>
      </c>
      <c r="AK1179" s="40" t="s">
        <v>164</v>
      </c>
      <c r="AL1179" s="42" t="s">
        <v>50</v>
      </c>
      <c r="AM1179" s="40" t="s">
        <v>51</v>
      </c>
      <c r="AN1179" s="40"/>
    </row>
    <row r="1180" customFormat="false" ht="45" hidden="false" customHeight="true" outlineLevel="0" collapsed="false">
      <c r="A1180" s="38" t="s">
        <v>1172</v>
      </c>
      <c r="B1180" s="38" t="n">
        <v>128</v>
      </c>
      <c r="C1180" s="32" t="n">
        <f aca="false">B1180+IF(H1180="IV",-0.2,IF(H1180="IP",-0.1,IF(H1180="IM",0.1,IF(H1180="SC",0.2,IF(H1180="IC (cerebral)",-0.3,0)))))</f>
        <v>128.2</v>
      </c>
      <c r="D1180" s="33" t="n">
        <f aca="false">VALUE(MID(AJ1180,1,FIND(" ",AJ1180)))</f>
        <v>2.78</v>
      </c>
      <c r="E1180" s="34" t="n">
        <f aca="false">IF(G1180="LD50 (median)",1,IF(G1180="LDLo (lowest)",0,IF(G1180="LD",-1,"")))</f>
        <v>1</v>
      </c>
      <c r="F1180" s="34" t="n">
        <f aca="false">IF(O1180="🐀 Rat",1,IF(O1180="🐭 Mouse",2,IF(O1180="🐕 Dog",3,IF(O1180="🐵 Monkey",5,IF(O1180="🐈 Cat",4,IF(O1180="🐇 Rabbit",6,IF(O1180="🕊 Pigeon",7,IF(O1180="🐹 Guinea Pig",8,IF(O1180="🐔 Chicken",9,IF(O1180="🐸 Frog",10,IF(O1180="🍼 Mammal",10,0)))))))))))</f>
        <v>2</v>
      </c>
      <c r="G1180" s="39" t="s">
        <v>47</v>
      </c>
      <c r="H1180" s="39" t="s">
        <v>18</v>
      </c>
      <c r="I1180" s="14" t="str">
        <f aca="false">IF(H1180="IC",-0.3,"")</f>
        <v/>
      </c>
      <c r="J1180" s="14" t="str">
        <f aca="false">IF(H1180="IV",-0.2,"")</f>
        <v/>
      </c>
      <c r="K1180" s="14" t="str">
        <f aca="false">IF(H1180="IP",-0.1,"")</f>
        <v/>
      </c>
      <c r="L1180" s="14" t="str">
        <f aca="false">IF(H1180="IM",0.1,"")</f>
        <v/>
      </c>
      <c r="M1180" s="14" t="n">
        <f aca="false">IF(H1180="SC",0.2,"")</f>
        <v>0.2</v>
      </c>
      <c r="N1180" s="15" t="str">
        <f aca="false">IF(H1180="???",0.2,"")</f>
        <v/>
      </c>
      <c r="O1180" s="40" t="s">
        <v>22</v>
      </c>
      <c r="P1180" s="17" t="str">
        <f aca="false">IF(SUM(Q1180:AI1180)&gt;0,"",IF(SUM(Q1180:AI1180)=0,IF(O1180&gt;0,1,"")))</f>
        <v/>
      </c>
      <c r="Q1180" s="16" t="n">
        <f aca="false">IF(O1180="🐭 Mouse",2,"")</f>
        <v>2</v>
      </c>
      <c r="R1180" s="16" t="str">
        <f aca="false">IF(O1180="🕊 Pigeon",7,"")</f>
        <v/>
      </c>
      <c r="S1180" s="16" t="str">
        <f aca="false">IF(O1180="🐇 Rabbit",6,"")</f>
        <v/>
      </c>
      <c r="T1180" s="16" t="str">
        <f aca="false">IF(O1180="🍼 Mammal",16,"")</f>
        <v/>
      </c>
      <c r="U1180" s="16" t="str">
        <f aca="false">IF(O1180="🐀 Rat",1,"")</f>
        <v/>
      </c>
      <c r="V1180" s="16" t="str">
        <f aca="false">IF(O1180="🐕 Dog",3,"")</f>
        <v/>
      </c>
      <c r="W1180" s="16" t="str">
        <f aca="false">IF(O1180="🐹 Guinea Pig",8,"")</f>
        <v/>
      </c>
      <c r="X1180" s="16" t="str">
        <f aca="false">IF(O1180="🐔 Chicken",9,"")</f>
        <v/>
      </c>
      <c r="Y1180" s="16" t="str">
        <f aca="false">IF(O1180="🐵 Monkey",5,"")</f>
        <v/>
      </c>
      <c r="Z1180" s="16" t="str">
        <f aca="false">IF(O1180="🐸 Frog",10,"")</f>
        <v/>
      </c>
      <c r="AA1180" s="16" t="str">
        <f aca="false">IF(O1180="🐈 Cat",4,"")</f>
        <v/>
      </c>
      <c r="AB1180" s="16" t="str">
        <f aca="false">IF(O1180="Gecko",15,"")</f>
        <v/>
      </c>
      <c r="AC1180" s="16" t="str">
        <f aca="false">IF(O1180="Skink",14,"")</f>
        <v/>
      </c>
      <c r="AD1180" s="16" t="str">
        <f aca="false">IF(O1180="🐄 Cattle",17,"")</f>
        <v/>
      </c>
      <c r="AE1180" s="16" t="str">
        <f aca="false">IF(O1180="🐷 Pig",19,"")</f>
        <v/>
      </c>
      <c r="AF1180" s="16" t="str">
        <f aca="false">IF(O1180="Squirrel",11,"")</f>
        <v/>
      </c>
      <c r="AG1180" s="16" t="str">
        <f aca="false">IF(O1180="🐝 Honey Bee",20,"")</f>
        <v/>
      </c>
      <c r="AH1180" s="16" t="str">
        <f aca="false">IF(O1180="🦆 Duck",12,"")</f>
        <v/>
      </c>
      <c r="AI1180" s="16" t="str">
        <f aca="false">IF(O1180="🐦 Bird",13,"")</f>
        <v/>
      </c>
      <c r="AJ1180" s="41" t="s">
        <v>1174</v>
      </c>
      <c r="AK1180" s="40" t="s">
        <v>1037</v>
      </c>
      <c r="AL1180" s="42" t="s">
        <v>50</v>
      </c>
      <c r="AM1180" s="40" t="s">
        <v>51</v>
      </c>
      <c r="AN1180" s="40"/>
    </row>
    <row r="1181" customFormat="false" ht="45" hidden="false" customHeight="true" outlineLevel="0" collapsed="false">
      <c r="A1181" s="38" t="s">
        <v>1172</v>
      </c>
      <c r="B1181" s="38" t="n">
        <v>128</v>
      </c>
      <c r="C1181" s="32" t="n">
        <f aca="false">B1181+IF(H1181="IV",-0.2,IF(H1181="IP",-0.1,IF(H1181="IM",0.1,IF(H1181="SC",0.2,IF(H1181="IC (cerebral)",-0.3,0)))))</f>
        <v>128.2</v>
      </c>
      <c r="D1181" s="33" t="n">
        <f aca="false">VALUE(MID(AJ1181,1,FIND(" ",AJ1181)))</f>
        <v>2.78</v>
      </c>
      <c r="E1181" s="34" t="n">
        <f aca="false">IF(G1181="LD50 (median)",1,IF(G1181="LDLo (lowest)",0,IF(G1181="LD",-1,"")))</f>
        <v>1</v>
      </c>
      <c r="F1181" s="34" t="n">
        <f aca="false">IF(O1181="🐀 Rat",1,IF(O1181="🐭 Mouse",2,IF(O1181="🐕 Dog",3,IF(O1181="🐵 Monkey",5,IF(O1181="🐈 Cat",4,IF(O1181="🐇 Rabbit",6,IF(O1181="🕊 Pigeon",7,IF(O1181="🐹 Guinea Pig",8,IF(O1181="🐔 Chicken",9,IF(O1181="🐸 Frog",10,IF(O1181="🍼 Mammal",10,0)))))))))))</f>
        <v>2</v>
      </c>
      <c r="G1181" s="39" t="s">
        <v>47</v>
      </c>
      <c r="H1181" s="39" t="s">
        <v>18</v>
      </c>
      <c r="I1181" s="14" t="str">
        <f aca="false">IF(H1181="IC",-0.3,"")</f>
        <v/>
      </c>
      <c r="J1181" s="14" t="str">
        <f aca="false">IF(H1181="IV",-0.2,"")</f>
        <v/>
      </c>
      <c r="K1181" s="14" t="str">
        <f aca="false">IF(H1181="IP",-0.1,"")</f>
        <v/>
      </c>
      <c r="L1181" s="14" t="str">
        <f aca="false">IF(H1181="IM",0.1,"")</f>
        <v/>
      </c>
      <c r="M1181" s="14" t="n">
        <f aca="false">IF(H1181="SC",0.2,"")</f>
        <v>0.2</v>
      </c>
      <c r="N1181" s="15" t="str">
        <f aca="false">IF(H1181="???",0.2,"")</f>
        <v/>
      </c>
      <c r="O1181" s="40" t="s">
        <v>22</v>
      </c>
      <c r="P1181" s="17" t="str">
        <f aca="false">IF(SUM(Q1181:AI1181)&gt;0,"",IF(SUM(Q1181:AI1181)=0,IF(O1181&gt;0,1,"")))</f>
        <v/>
      </c>
      <c r="Q1181" s="16" t="n">
        <f aca="false">IF(O1181="🐭 Mouse",2,"")</f>
        <v>2</v>
      </c>
      <c r="R1181" s="16" t="str">
        <f aca="false">IF(O1181="🕊 Pigeon",7,"")</f>
        <v/>
      </c>
      <c r="S1181" s="16" t="str">
        <f aca="false">IF(O1181="🐇 Rabbit",6,"")</f>
        <v/>
      </c>
      <c r="T1181" s="16" t="str">
        <f aca="false">IF(O1181="🍼 Mammal",16,"")</f>
        <v/>
      </c>
      <c r="U1181" s="16" t="str">
        <f aca="false">IF(O1181="🐀 Rat",1,"")</f>
        <v/>
      </c>
      <c r="V1181" s="16" t="str">
        <f aca="false">IF(O1181="🐕 Dog",3,"")</f>
        <v/>
      </c>
      <c r="W1181" s="16" t="str">
        <f aca="false">IF(O1181="🐹 Guinea Pig",8,"")</f>
        <v/>
      </c>
      <c r="X1181" s="16" t="str">
        <f aca="false">IF(O1181="🐔 Chicken",9,"")</f>
        <v/>
      </c>
      <c r="Y1181" s="16" t="str">
        <f aca="false">IF(O1181="🐵 Monkey",5,"")</f>
        <v/>
      </c>
      <c r="Z1181" s="16" t="str">
        <f aca="false">IF(O1181="🐸 Frog",10,"")</f>
        <v/>
      </c>
      <c r="AA1181" s="16" t="str">
        <f aca="false">IF(O1181="🐈 Cat",4,"")</f>
        <v/>
      </c>
      <c r="AB1181" s="16" t="str">
        <f aca="false">IF(O1181="Gecko",15,"")</f>
        <v/>
      </c>
      <c r="AC1181" s="16" t="str">
        <f aca="false">IF(O1181="Skink",14,"")</f>
        <v/>
      </c>
      <c r="AD1181" s="16" t="str">
        <f aca="false">IF(O1181="🐄 Cattle",17,"")</f>
        <v/>
      </c>
      <c r="AE1181" s="16" t="str">
        <f aca="false">IF(O1181="🐷 Pig",19,"")</f>
        <v/>
      </c>
      <c r="AF1181" s="16" t="str">
        <f aca="false">IF(O1181="Squirrel",11,"")</f>
        <v/>
      </c>
      <c r="AG1181" s="16" t="str">
        <f aca="false">IF(O1181="🐝 Honey Bee",20,"")</f>
        <v/>
      </c>
      <c r="AH1181" s="16" t="str">
        <f aca="false">IF(O1181="🦆 Duck",12,"")</f>
        <v/>
      </c>
      <c r="AI1181" s="16" t="str">
        <f aca="false">IF(O1181="🐦 Bird",13,"")</f>
        <v/>
      </c>
      <c r="AJ1181" s="41" t="s">
        <v>1174</v>
      </c>
      <c r="AK1181" s="40" t="s">
        <v>294</v>
      </c>
      <c r="AL1181" s="42" t="s">
        <v>50</v>
      </c>
      <c r="AM1181" s="40" t="s">
        <v>51</v>
      </c>
      <c r="AN1181" s="40"/>
    </row>
    <row r="1182" customFormat="false" ht="45" hidden="false" customHeight="true" outlineLevel="0" collapsed="false">
      <c r="A1182" s="38" t="s">
        <v>1172</v>
      </c>
      <c r="B1182" s="38" t="n">
        <v>128</v>
      </c>
      <c r="C1182" s="32" t="n">
        <f aca="false">B1182+IF(H1182="IV",-0.2,IF(H1182="IP",-0.1,IF(H1182="IM",0.1,IF(H1182="SC",0.2,IF(H1182="IC (cerebral)",-0.3,0)))))</f>
        <v>127.9</v>
      </c>
      <c r="D1182" s="33" t="n">
        <f aca="false">VALUE(MID(AJ1182,1,FIND(" ",AJ1182)))</f>
        <v>4</v>
      </c>
      <c r="E1182" s="34" t="n">
        <f aca="false">IF(G1182="LD50 (median)",1,IF(G1182="LDLo (lowest)",0,IF(G1182="LD",-1,"")))</f>
        <v>0</v>
      </c>
      <c r="F1182" s="34" t="n">
        <f aca="false">IF(O1182="🐀 Rat",1,IF(O1182="🐭 Mouse",2,IF(O1182="🐕 Dog",3,IF(O1182="🐵 Monkey",5,IF(O1182="🐈 Cat",4,IF(O1182="🐇 Rabbit",6,IF(O1182="🕊 Pigeon",7,IF(O1182="🐹 Guinea Pig",8,IF(O1182="🐔 Chicken",9,IF(O1182="🐸 Frog",10,IF(O1182="🍼 Mammal",10,0)))))))))))</f>
        <v>2</v>
      </c>
      <c r="G1182" s="39" t="s">
        <v>53</v>
      </c>
      <c r="H1182" s="39" t="s">
        <v>16</v>
      </c>
      <c r="I1182" s="14" t="str">
        <f aca="false">IF(H1182="IC",-0.3,"")</f>
        <v/>
      </c>
      <c r="J1182" s="14" t="str">
        <f aca="false">IF(H1182="IV",-0.2,"")</f>
        <v/>
      </c>
      <c r="K1182" s="14" t="n">
        <f aca="false">IF(H1182="IP",-0.1,"")</f>
        <v>-0.1</v>
      </c>
      <c r="L1182" s="14" t="str">
        <f aca="false">IF(H1182="IM",0.1,"")</f>
        <v/>
      </c>
      <c r="M1182" s="14" t="str">
        <f aca="false">IF(H1182="SC",0.2,"")</f>
        <v/>
      </c>
      <c r="N1182" s="15" t="str">
        <f aca="false">IF(H1182="???",0.2,"")</f>
        <v/>
      </c>
      <c r="O1182" s="40" t="s">
        <v>22</v>
      </c>
      <c r="P1182" s="17" t="str">
        <f aca="false">IF(SUM(Q1182:AI1182)&gt;0,"",IF(SUM(Q1182:AI1182)=0,IF(O1182&gt;0,1,"")))</f>
        <v/>
      </c>
      <c r="Q1182" s="16" t="n">
        <f aca="false">IF(O1182="🐭 Mouse",2,"")</f>
        <v>2</v>
      </c>
      <c r="R1182" s="16" t="str">
        <f aca="false">IF(O1182="🕊 Pigeon",7,"")</f>
        <v/>
      </c>
      <c r="S1182" s="16" t="str">
        <f aca="false">IF(O1182="🐇 Rabbit",6,"")</f>
        <v/>
      </c>
      <c r="T1182" s="16" t="str">
        <f aca="false">IF(O1182="🍼 Mammal",16,"")</f>
        <v/>
      </c>
      <c r="U1182" s="16" t="str">
        <f aca="false">IF(O1182="🐀 Rat",1,"")</f>
        <v/>
      </c>
      <c r="V1182" s="16" t="str">
        <f aca="false">IF(O1182="🐕 Dog",3,"")</f>
        <v/>
      </c>
      <c r="W1182" s="16" t="str">
        <f aca="false">IF(O1182="🐹 Guinea Pig",8,"")</f>
        <v/>
      </c>
      <c r="X1182" s="16" t="str">
        <f aca="false">IF(O1182="🐔 Chicken",9,"")</f>
        <v/>
      </c>
      <c r="Y1182" s="16" t="str">
        <f aca="false">IF(O1182="🐵 Monkey",5,"")</f>
        <v/>
      </c>
      <c r="Z1182" s="16" t="str">
        <f aca="false">IF(O1182="🐸 Frog",10,"")</f>
        <v/>
      </c>
      <c r="AA1182" s="16" t="str">
        <f aca="false">IF(O1182="🐈 Cat",4,"")</f>
        <v/>
      </c>
      <c r="AB1182" s="16" t="str">
        <f aca="false">IF(O1182="Gecko",15,"")</f>
        <v/>
      </c>
      <c r="AC1182" s="16" t="str">
        <f aca="false">IF(O1182="Skink",14,"")</f>
        <v/>
      </c>
      <c r="AD1182" s="16" t="str">
        <f aca="false">IF(O1182="🐄 Cattle",17,"")</f>
        <v/>
      </c>
      <c r="AE1182" s="16" t="str">
        <f aca="false">IF(O1182="🐷 Pig",19,"")</f>
        <v/>
      </c>
      <c r="AF1182" s="16" t="str">
        <f aca="false">IF(O1182="Squirrel",11,"")</f>
        <v/>
      </c>
      <c r="AG1182" s="16" t="str">
        <f aca="false">IF(O1182="🐝 Honey Bee",20,"")</f>
        <v/>
      </c>
      <c r="AH1182" s="16" t="str">
        <f aca="false">IF(O1182="🦆 Duck",12,"")</f>
        <v/>
      </c>
      <c r="AI1182" s="16" t="str">
        <f aca="false">IF(O1182="🐦 Bird",13,"")</f>
        <v/>
      </c>
      <c r="AJ1182" s="41" t="s">
        <v>264</v>
      </c>
      <c r="AK1182" s="40" t="s">
        <v>268</v>
      </c>
      <c r="AL1182" s="42" t="s">
        <v>50</v>
      </c>
      <c r="AM1182" s="40" t="s">
        <v>51</v>
      </c>
      <c r="AN1182" s="40"/>
    </row>
    <row r="1183" customFormat="false" ht="30" hidden="false" customHeight="true" outlineLevel="0" collapsed="false">
      <c r="A1183" s="38" t="s">
        <v>1172</v>
      </c>
      <c r="B1183" s="38" t="n">
        <v>128</v>
      </c>
      <c r="C1183" s="32" t="n">
        <f aca="false">B1183+IF(H1183="IV",-0.2,IF(H1183="IP",-0.1,IF(H1183="IM",0.1,IF(H1183="SC",0.2,IF(H1183="IC (cerebral)",-0.3,0)))))</f>
        <v>127.8</v>
      </c>
      <c r="D1183" s="33" t="n">
        <f aca="false">VALUE(MID(AJ1183,1,FIND(" ",AJ1183)))</f>
        <v>11.1</v>
      </c>
      <c r="E1183" s="34" t="n">
        <f aca="false">IF(G1183="LD50 (median)",1,IF(G1183="LDLo (lowest)",0,IF(G1183="LD",-1,"")))</f>
        <v>1</v>
      </c>
      <c r="F1183" s="34" t="n">
        <f aca="false">IF(O1183="🐀 Rat",1,IF(O1183="🐭 Mouse",2,IF(O1183="🐕 Dog",3,IF(O1183="🐵 Monkey",5,IF(O1183="🐈 Cat",4,IF(O1183="🐇 Rabbit",6,IF(O1183="🕊 Pigeon",7,IF(O1183="🐹 Guinea Pig",8,IF(O1183="🐔 Chicken",9,IF(O1183="🐸 Frog",10,IF(O1183="🍼 Mammal",10,0)))))))))))</f>
        <v>2</v>
      </c>
      <c r="G1183" s="39" t="s">
        <v>47</v>
      </c>
      <c r="H1183" s="39" t="s">
        <v>15</v>
      </c>
      <c r="I1183" s="14" t="str">
        <f aca="false">IF(H1183="IC",-0.3,"")</f>
        <v/>
      </c>
      <c r="J1183" s="14" t="n">
        <f aca="false">IF(H1183="IV",-0.2,"")</f>
        <v>-0.2</v>
      </c>
      <c r="K1183" s="14" t="str">
        <f aca="false">IF(H1183="IP",-0.1,"")</f>
        <v/>
      </c>
      <c r="L1183" s="14" t="str">
        <f aca="false">IF(H1183="IM",0.1,"")</f>
        <v/>
      </c>
      <c r="M1183" s="14" t="str">
        <f aca="false">IF(H1183="SC",0.2,"")</f>
        <v/>
      </c>
      <c r="N1183" s="15" t="str">
        <f aca="false">IF(H1183="???",0.2,"")</f>
        <v/>
      </c>
      <c r="O1183" s="40" t="s">
        <v>22</v>
      </c>
      <c r="P1183" s="17" t="str">
        <f aca="false">IF(SUM(Q1183:AI1183)&gt;0,"",IF(SUM(Q1183:AI1183)=0,IF(O1183&gt;0,1,"")))</f>
        <v/>
      </c>
      <c r="Q1183" s="16" t="n">
        <f aca="false">IF(O1183="🐭 Mouse",2,"")</f>
        <v>2</v>
      </c>
      <c r="R1183" s="16" t="str">
        <f aca="false">IF(O1183="🕊 Pigeon",7,"")</f>
        <v/>
      </c>
      <c r="S1183" s="16" t="str">
        <f aca="false">IF(O1183="🐇 Rabbit",6,"")</f>
        <v/>
      </c>
      <c r="T1183" s="16" t="str">
        <f aca="false">IF(O1183="🍼 Mammal",16,"")</f>
        <v/>
      </c>
      <c r="U1183" s="16" t="str">
        <f aca="false">IF(O1183="🐀 Rat",1,"")</f>
        <v/>
      </c>
      <c r="V1183" s="16" t="str">
        <f aca="false">IF(O1183="🐕 Dog",3,"")</f>
        <v/>
      </c>
      <c r="W1183" s="16" t="str">
        <f aca="false">IF(O1183="🐹 Guinea Pig",8,"")</f>
        <v/>
      </c>
      <c r="X1183" s="16" t="str">
        <f aca="false">IF(O1183="🐔 Chicken",9,"")</f>
        <v/>
      </c>
      <c r="Y1183" s="16" t="str">
        <f aca="false">IF(O1183="🐵 Monkey",5,"")</f>
        <v/>
      </c>
      <c r="Z1183" s="16" t="str">
        <f aca="false">IF(O1183="🐸 Frog",10,"")</f>
        <v/>
      </c>
      <c r="AA1183" s="16" t="str">
        <f aca="false">IF(O1183="🐈 Cat",4,"")</f>
        <v/>
      </c>
      <c r="AB1183" s="16" t="str">
        <f aca="false">IF(O1183="Gecko",15,"")</f>
        <v/>
      </c>
      <c r="AC1183" s="16" t="str">
        <f aca="false">IF(O1183="Skink",14,"")</f>
        <v/>
      </c>
      <c r="AD1183" s="16" t="str">
        <f aca="false">IF(O1183="🐄 Cattle",17,"")</f>
        <v/>
      </c>
      <c r="AE1183" s="16" t="str">
        <f aca="false">IF(O1183="🐷 Pig",19,"")</f>
        <v/>
      </c>
      <c r="AF1183" s="16" t="str">
        <f aca="false">IF(O1183="Squirrel",11,"")</f>
        <v/>
      </c>
      <c r="AG1183" s="16" t="str">
        <f aca="false">IF(O1183="🐝 Honey Bee",20,"")</f>
        <v/>
      </c>
      <c r="AH1183" s="16" t="str">
        <f aca="false">IF(O1183="🦆 Duck",12,"")</f>
        <v/>
      </c>
      <c r="AI1183" s="16" t="str">
        <f aca="false">IF(O1183="🐦 Bird",13,"")</f>
        <v/>
      </c>
      <c r="AJ1183" s="41" t="s">
        <v>1175</v>
      </c>
      <c r="AK1183" s="40" t="s">
        <v>260</v>
      </c>
      <c r="AL1183" s="42" t="s">
        <v>50</v>
      </c>
      <c r="AM1183" s="40" t="s">
        <v>51</v>
      </c>
      <c r="AN1183" s="40"/>
    </row>
    <row r="1184" customFormat="false" ht="15.75" hidden="false" customHeight="false" outlineLevel="0" collapsed="false">
      <c r="C1184" s="32"/>
      <c r="D1184" s="33"/>
      <c r="E1184" s="34"/>
      <c r="F1184" s="34"/>
      <c r="G1184" s="0"/>
      <c r="H1184" s="0"/>
      <c r="I1184" s="14" t="str">
        <f aca="false">IF(H1184="IC",-0.3,"")</f>
        <v/>
      </c>
      <c r="J1184" s="14" t="str">
        <f aca="false">IF(H1184="IV",-0.2,"")</f>
        <v/>
      </c>
      <c r="K1184" s="14" t="str">
        <f aca="false">IF(H1184="IP",-0.1,"")</f>
        <v/>
      </c>
      <c r="L1184" s="14" t="str">
        <f aca="false">IF(H1184="IM",0.1,"")</f>
        <v/>
      </c>
      <c r="M1184" s="14" t="str">
        <f aca="false">IF(H1184="SC",0.2,"")</f>
        <v/>
      </c>
      <c r="N1184" s="15" t="str">
        <f aca="false">IF(H1184="???",0.2,"")</f>
        <v/>
      </c>
      <c r="O1184" s="0"/>
      <c r="P1184" s="17" t="str">
        <f aca="false">IF(SUM(Q1184:AI1184)&gt;0,"",IF(SUM(Q1184:AI1184)=0,IF(O1184&gt;0,1,"")))</f>
        <v/>
      </c>
      <c r="Q1184" s="16" t="str">
        <f aca="false">IF(O1184="🐭 Mouse",2,"")</f>
        <v/>
      </c>
      <c r="R1184" s="16" t="str">
        <f aca="false">IF(O1184="🕊 Pigeon",7,"")</f>
        <v/>
      </c>
      <c r="S1184" s="16" t="str">
        <f aca="false">IF(O1184="🐇 Rabbit",6,"")</f>
        <v/>
      </c>
      <c r="T1184" s="16" t="str">
        <f aca="false">IF(O1184="🍼 Mammal",16,"")</f>
        <v/>
      </c>
      <c r="U1184" s="16" t="str">
        <f aca="false">IF(O1184="🐀 Rat",1,"")</f>
        <v/>
      </c>
      <c r="V1184" s="16" t="str">
        <f aca="false">IF(O1184="🐕 Dog",3,"")</f>
        <v/>
      </c>
      <c r="W1184" s="16" t="str">
        <f aca="false">IF(O1184="🐹 Guinea Pig",8,"")</f>
        <v/>
      </c>
      <c r="X1184" s="16" t="str">
        <f aca="false">IF(O1184="🐔 Chicken",9,"")</f>
        <v/>
      </c>
      <c r="Y1184" s="16" t="str">
        <f aca="false">IF(O1184="🐵 Monkey",5,"")</f>
        <v/>
      </c>
      <c r="Z1184" s="16" t="str">
        <f aca="false">IF(O1184="🐸 Frog",10,"")</f>
        <v/>
      </c>
      <c r="AA1184" s="16" t="str">
        <f aca="false">IF(O1184="🐈 Cat",4,"")</f>
        <v/>
      </c>
      <c r="AB1184" s="16" t="str">
        <f aca="false">IF(O1184="Gecko",15,"")</f>
        <v/>
      </c>
      <c r="AC1184" s="16" t="str">
        <f aca="false">IF(O1184="Skink",14,"")</f>
        <v/>
      </c>
      <c r="AD1184" s="16" t="str">
        <f aca="false">IF(O1184="🐄 Cattle",17,"")</f>
        <v/>
      </c>
      <c r="AE1184" s="16" t="str">
        <f aca="false">IF(O1184="🐷 Pig",19,"")</f>
        <v/>
      </c>
      <c r="AF1184" s="16" t="str">
        <f aca="false">IF(O1184="Squirrel",11,"")</f>
        <v/>
      </c>
      <c r="AG1184" s="16" t="str">
        <f aca="false">IF(O1184="🐝 Honey Bee",20,"")</f>
        <v/>
      </c>
      <c r="AH1184" s="16" t="str">
        <f aca="false">IF(O1184="🦆 Duck",12,"")</f>
        <v/>
      </c>
      <c r="AI1184" s="16" t="str">
        <f aca="false">IF(O1184="🐦 Bird",13,"")</f>
        <v/>
      </c>
      <c r="AJ1184" s="0"/>
      <c r="AK1184" s="0"/>
      <c r="AL1184" s="0"/>
      <c r="AM1184" s="0"/>
      <c r="AN1184" s="0"/>
    </row>
    <row r="1185" customFormat="false" ht="30" hidden="false" customHeight="true" outlineLevel="0" collapsed="false">
      <c r="A1185" s="38" t="s">
        <v>1176</v>
      </c>
      <c r="B1185" s="38" t="n">
        <v>129</v>
      </c>
      <c r="C1185" s="32" t="n">
        <f aca="false">B1185+IF(H1185="IV",-0.2,IF(H1185="IP",-0.1,IF(H1185="IM",0.1,IF(H1185="SC",0.2,IF(H1185="IC (cerebral)",-0.3,0)))))</f>
        <v>128.8</v>
      </c>
      <c r="D1185" s="33" t="n">
        <f aca="false">VALUE(MID(AJ1185,1,FIND(" ",AJ1185)))</f>
        <v>14.3</v>
      </c>
      <c r="E1185" s="34" t="n">
        <f aca="false">IF(G1185="LD50 (median)",1,IF(G1185="LDLo (lowest)",0,IF(G1185="LD",-1,"")))</f>
        <v>1</v>
      </c>
      <c r="F1185" s="34" t="n">
        <f aca="false">IF(O1185="🐀 Rat",1,IF(O1185="🐭 Mouse",2,IF(O1185="🐕 Dog",3,IF(O1185="🐵 Monkey",5,IF(O1185="🐈 Cat",4,IF(O1185="🐇 Rabbit",6,IF(O1185="🕊 Pigeon",7,IF(O1185="🐹 Guinea Pig",8,IF(O1185="🐔 Chicken",9,IF(O1185="🐸 Frog",10,IF(O1185="🍼 Mammal",10,0)))))))))))</f>
        <v>2</v>
      </c>
      <c r="G1185" s="39" t="s">
        <v>47</v>
      </c>
      <c r="H1185" s="39" t="s">
        <v>15</v>
      </c>
      <c r="I1185" s="14" t="str">
        <f aca="false">IF(H1185="IC",-0.3,"")</f>
        <v/>
      </c>
      <c r="J1185" s="14" t="n">
        <f aca="false">IF(H1185="IV",-0.2,"")</f>
        <v>-0.2</v>
      </c>
      <c r="K1185" s="14" t="str">
        <f aca="false">IF(H1185="IP",-0.1,"")</f>
        <v/>
      </c>
      <c r="L1185" s="14" t="str">
        <f aca="false">IF(H1185="IM",0.1,"")</f>
        <v/>
      </c>
      <c r="M1185" s="14" t="str">
        <f aca="false">IF(H1185="SC",0.2,"")</f>
        <v/>
      </c>
      <c r="N1185" s="15" t="str">
        <f aca="false">IF(H1185="???",0.2,"")</f>
        <v/>
      </c>
      <c r="O1185" s="40" t="s">
        <v>22</v>
      </c>
      <c r="P1185" s="17" t="str">
        <f aca="false">IF(SUM(Q1185:AI1185)&gt;0,"",IF(SUM(Q1185:AI1185)=0,IF(O1185&gt;0,1,"")))</f>
        <v/>
      </c>
      <c r="Q1185" s="16" t="n">
        <f aca="false">IF(O1185="🐭 Mouse",2,"")</f>
        <v>2</v>
      </c>
      <c r="R1185" s="16" t="str">
        <f aca="false">IF(O1185="🕊 Pigeon",7,"")</f>
        <v/>
      </c>
      <c r="S1185" s="16" t="str">
        <f aca="false">IF(O1185="🐇 Rabbit",6,"")</f>
        <v/>
      </c>
      <c r="T1185" s="16" t="str">
        <f aca="false">IF(O1185="🍼 Mammal",16,"")</f>
        <v/>
      </c>
      <c r="U1185" s="16" t="str">
        <f aca="false">IF(O1185="🐀 Rat",1,"")</f>
        <v/>
      </c>
      <c r="V1185" s="16" t="str">
        <f aca="false">IF(O1185="🐕 Dog",3,"")</f>
        <v/>
      </c>
      <c r="W1185" s="16" t="str">
        <f aca="false">IF(O1185="🐹 Guinea Pig",8,"")</f>
        <v/>
      </c>
      <c r="X1185" s="16" t="str">
        <f aca="false">IF(O1185="🐔 Chicken",9,"")</f>
        <v/>
      </c>
      <c r="Y1185" s="16" t="str">
        <f aca="false">IF(O1185="🐵 Monkey",5,"")</f>
        <v/>
      </c>
      <c r="Z1185" s="16" t="str">
        <f aca="false">IF(O1185="🐸 Frog",10,"")</f>
        <v/>
      </c>
      <c r="AA1185" s="16" t="str">
        <f aca="false">IF(O1185="🐈 Cat",4,"")</f>
        <v/>
      </c>
      <c r="AB1185" s="16" t="str">
        <f aca="false">IF(O1185="Gecko",15,"")</f>
        <v/>
      </c>
      <c r="AC1185" s="16" t="str">
        <f aca="false">IF(O1185="Skink",14,"")</f>
        <v/>
      </c>
      <c r="AD1185" s="16" t="str">
        <f aca="false">IF(O1185="🐄 Cattle",17,"")</f>
        <v/>
      </c>
      <c r="AE1185" s="16" t="str">
        <f aca="false">IF(O1185="🐷 Pig",19,"")</f>
        <v/>
      </c>
      <c r="AF1185" s="16" t="str">
        <f aca="false">IF(O1185="Squirrel",11,"")</f>
        <v/>
      </c>
      <c r="AG1185" s="16" t="str">
        <f aca="false">IF(O1185="🐝 Honey Bee",20,"")</f>
        <v/>
      </c>
      <c r="AH1185" s="16" t="str">
        <f aca="false">IF(O1185="🦆 Duck",12,"")</f>
        <v/>
      </c>
      <c r="AI1185" s="16" t="str">
        <f aca="false">IF(O1185="🐦 Bird",13,"")</f>
        <v/>
      </c>
      <c r="AJ1185" s="41" t="s">
        <v>1177</v>
      </c>
      <c r="AK1185" s="40" t="s">
        <v>1178</v>
      </c>
      <c r="AL1185" s="42" t="s">
        <v>318</v>
      </c>
      <c r="AM1185" s="40" t="s">
        <v>51</v>
      </c>
      <c r="AN1185" s="40"/>
    </row>
    <row r="1186" customFormat="false" ht="30" hidden="false" customHeight="true" outlineLevel="0" collapsed="false">
      <c r="A1186" s="38" t="s">
        <v>1176</v>
      </c>
      <c r="B1186" s="38" t="n">
        <v>129</v>
      </c>
      <c r="C1186" s="32" t="n">
        <f aca="false">B1186+IF(H1186="IV",-0.2,IF(H1186="IP",-0.1,IF(H1186="IM",0.1,IF(H1186="SC",0.2,IF(H1186="IC (cerebral)",-0.3,0)))))</f>
        <v>128.8</v>
      </c>
      <c r="D1186" s="33" t="n">
        <f aca="false">VALUE(MID(AJ1186,1,FIND(" ",AJ1186)))</f>
        <v>14.6</v>
      </c>
      <c r="E1186" s="34" t="n">
        <f aca="false">IF(G1186="LD50 (median)",1,IF(G1186="LDLo (lowest)",0,IF(G1186="LD",-1,"")))</f>
        <v>1</v>
      </c>
      <c r="F1186" s="34" t="n">
        <f aca="false">IF(O1186="🐀 Rat",1,IF(O1186="🐭 Mouse",2,IF(O1186="🐕 Dog",3,IF(O1186="🐵 Monkey",5,IF(O1186="🐈 Cat",4,IF(O1186="🐇 Rabbit",6,IF(O1186="🕊 Pigeon",7,IF(O1186="🐹 Guinea Pig",8,IF(O1186="🐔 Chicken",9,IF(O1186="🐸 Frog",10,IF(O1186="🍼 Mammal",10,0)))))))))))</f>
        <v>2</v>
      </c>
      <c r="G1186" s="39" t="s">
        <v>47</v>
      </c>
      <c r="H1186" s="39" t="s">
        <v>15</v>
      </c>
      <c r="I1186" s="14" t="str">
        <f aca="false">IF(H1186="IC",-0.3,"")</f>
        <v/>
      </c>
      <c r="J1186" s="14" t="n">
        <f aca="false">IF(H1186="IV",-0.2,"")</f>
        <v>-0.2</v>
      </c>
      <c r="K1186" s="14" t="str">
        <f aca="false">IF(H1186="IP",-0.1,"")</f>
        <v/>
      </c>
      <c r="L1186" s="14" t="str">
        <f aca="false">IF(H1186="IM",0.1,"")</f>
        <v/>
      </c>
      <c r="M1186" s="14" t="str">
        <f aca="false">IF(H1186="SC",0.2,"")</f>
        <v/>
      </c>
      <c r="N1186" s="15" t="str">
        <f aca="false">IF(H1186="???",0.2,"")</f>
        <v/>
      </c>
      <c r="O1186" s="40" t="s">
        <v>22</v>
      </c>
      <c r="P1186" s="17" t="str">
        <f aca="false">IF(SUM(Q1186:AI1186)&gt;0,"",IF(SUM(Q1186:AI1186)=0,IF(O1186&gt;0,1,"")))</f>
        <v/>
      </c>
      <c r="Q1186" s="16" t="n">
        <f aca="false">IF(O1186="🐭 Mouse",2,"")</f>
        <v>2</v>
      </c>
      <c r="R1186" s="16" t="str">
        <f aca="false">IF(O1186="🕊 Pigeon",7,"")</f>
        <v/>
      </c>
      <c r="S1186" s="16" t="str">
        <f aca="false">IF(O1186="🐇 Rabbit",6,"")</f>
        <v/>
      </c>
      <c r="T1186" s="16" t="str">
        <f aca="false">IF(O1186="🍼 Mammal",16,"")</f>
        <v/>
      </c>
      <c r="U1186" s="16" t="str">
        <f aca="false">IF(O1186="🐀 Rat",1,"")</f>
        <v/>
      </c>
      <c r="V1186" s="16" t="str">
        <f aca="false">IF(O1186="🐕 Dog",3,"")</f>
        <v/>
      </c>
      <c r="W1186" s="16" t="str">
        <f aca="false">IF(O1186="🐹 Guinea Pig",8,"")</f>
        <v/>
      </c>
      <c r="X1186" s="16" t="str">
        <f aca="false">IF(O1186="🐔 Chicken",9,"")</f>
        <v/>
      </c>
      <c r="Y1186" s="16" t="str">
        <f aca="false">IF(O1186="🐵 Monkey",5,"")</f>
        <v/>
      </c>
      <c r="Z1186" s="16" t="str">
        <f aca="false">IF(O1186="🐸 Frog",10,"")</f>
        <v/>
      </c>
      <c r="AA1186" s="16" t="str">
        <f aca="false">IF(O1186="🐈 Cat",4,"")</f>
        <v/>
      </c>
      <c r="AB1186" s="16" t="str">
        <f aca="false">IF(O1186="Gecko",15,"")</f>
        <v/>
      </c>
      <c r="AC1186" s="16" t="str">
        <f aca="false">IF(O1186="Skink",14,"")</f>
        <v/>
      </c>
      <c r="AD1186" s="16" t="str">
        <f aca="false">IF(O1186="🐄 Cattle",17,"")</f>
        <v/>
      </c>
      <c r="AE1186" s="16" t="str">
        <f aca="false">IF(O1186="🐷 Pig",19,"")</f>
        <v/>
      </c>
      <c r="AF1186" s="16" t="str">
        <f aca="false">IF(O1186="Squirrel",11,"")</f>
        <v/>
      </c>
      <c r="AG1186" s="16" t="str">
        <f aca="false">IF(O1186="🐝 Honey Bee",20,"")</f>
        <v/>
      </c>
      <c r="AH1186" s="16" t="str">
        <f aca="false">IF(O1186="🦆 Duck",12,"")</f>
        <v/>
      </c>
      <c r="AI1186" s="16" t="str">
        <f aca="false">IF(O1186="🐦 Bird",13,"")</f>
        <v/>
      </c>
      <c r="AJ1186" s="41" t="s">
        <v>1179</v>
      </c>
      <c r="AK1186" s="40" t="s">
        <v>437</v>
      </c>
      <c r="AL1186" s="42" t="s">
        <v>50</v>
      </c>
      <c r="AM1186" s="40" t="s">
        <v>51</v>
      </c>
      <c r="AN1186" s="40"/>
    </row>
    <row r="1187" customFormat="false" ht="15.75" hidden="false" customHeight="false" outlineLevel="0" collapsed="false">
      <c r="C1187" s="32"/>
      <c r="D1187" s="33"/>
      <c r="E1187" s="34"/>
      <c r="F1187" s="34"/>
      <c r="G1187" s="0"/>
      <c r="H1187" s="0"/>
      <c r="I1187" s="14" t="str">
        <f aca="false">IF(H1187="IC",-0.3,"")</f>
        <v/>
      </c>
      <c r="J1187" s="14" t="str">
        <f aca="false">IF(H1187="IV",-0.2,"")</f>
        <v/>
      </c>
      <c r="K1187" s="14" t="str">
        <f aca="false">IF(H1187="IP",-0.1,"")</f>
        <v/>
      </c>
      <c r="L1187" s="14" t="str">
        <f aca="false">IF(H1187="IM",0.1,"")</f>
        <v/>
      </c>
      <c r="M1187" s="14" t="str">
        <f aca="false">IF(H1187="SC",0.2,"")</f>
        <v/>
      </c>
      <c r="N1187" s="15" t="str">
        <f aca="false">IF(H1187="???",0.2,"")</f>
        <v/>
      </c>
      <c r="O1187" s="0"/>
      <c r="P1187" s="17" t="str">
        <f aca="false">IF(SUM(Q1187:AI1187)&gt;0,"",IF(SUM(Q1187:AI1187)=0,IF(O1187&gt;0,1,"")))</f>
        <v/>
      </c>
      <c r="Q1187" s="16" t="str">
        <f aca="false">IF(O1187="🐭 Mouse",2,"")</f>
        <v/>
      </c>
      <c r="R1187" s="16" t="str">
        <f aca="false">IF(O1187="🕊 Pigeon",7,"")</f>
        <v/>
      </c>
      <c r="S1187" s="16" t="str">
        <f aca="false">IF(O1187="🐇 Rabbit",6,"")</f>
        <v/>
      </c>
      <c r="T1187" s="16" t="str">
        <f aca="false">IF(O1187="🍼 Mammal",16,"")</f>
        <v/>
      </c>
      <c r="U1187" s="16" t="str">
        <f aca="false">IF(O1187="🐀 Rat",1,"")</f>
        <v/>
      </c>
      <c r="V1187" s="16" t="str">
        <f aca="false">IF(O1187="🐕 Dog",3,"")</f>
        <v/>
      </c>
      <c r="W1187" s="16" t="str">
        <f aca="false">IF(O1187="🐹 Guinea Pig",8,"")</f>
        <v/>
      </c>
      <c r="X1187" s="16" t="str">
        <f aca="false">IF(O1187="🐔 Chicken",9,"")</f>
        <v/>
      </c>
      <c r="Y1187" s="16" t="str">
        <f aca="false">IF(O1187="🐵 Monkey",5,"")</f>
        <v/>
      </c>
      <c r="Z1187" s="16" t="str">
        <f aca="false">IF(O1187="🐸 Frog",10,"")</f>
        <v/>
      </c>
      <c r="AA1187" s="16" t="str">
        <f aca="false">IF(O1187="🐈 Cat",4,"")</f>
        <v/>
      </c>
      <c r="AB1187" s="16" t="str">
        <f aca="false">IF(O1187="Gecko",15,"")</f>
        <v/>
      </c>
      <c r="AC1187" s="16" t="str">
        <f aca="false">IF(O1187="Skink",14,"")</f>
        <v/>
      </c>
      <c r="AD1187" s="16" t="str">
        <f aca="false">IF(O1187="🐄 Cattle",17,"")</f>
        <v/>
      </c>
      <c r="AE1187" s="16" t="str">
        <f aca="false">IF(O1187="🐷 Pig",19,"")</f>
        <v/>
      </c>
      <c r="AF1187" s="16" t="str">
        <f aca="false">IF(O1187="Squirrel",11,"")</f>
        <v/>
      </c>
      <c r="AG1187" s="16" t="str">
        <f aca="false">IF(O1187="🐝 Honey Bee",20,"")</f>
        <v/>
      </c>
      <c r="AH1187" s="16" t="str">
        <f aca="false">IF(O1187="🦆 Duck",12,"")</f>
        <v/>
      </c>
      <c r="AI1187" s="16" t="str">
        <f aca="false">IF(O1187="🐦 Bird",13,"")</f>
        <v/>
      </c>
      <c r="AJ1187" s="0"/>
      <c r="AK1187" s="0"/>
      <c r="AL1187" s="0"/>
      <c r="AM1187" s="0"/>
      <c r="AN1187" s="0"/>
    </row>
    <row r="1188" customFormat="false" ht="15" hidden="false" customHeight="true" outlineLevel="0" collapsed="false">
      <c r="A1188" s="38" t="s">
        <v>1180</v>
      </c>
      <c r="B1188" s="38" t="n">
        <v>130</v>
      </c>
      <c r="C1188" s="32" t="n">
        <f aca="false">B1188+IF(H1188="IV",-0.2,IF(H1188="IP",-0.1,IF(H1188="IM",0.1,IF(H1188="SC",0.2,IF(H1188="IC (cerebral)",-0.3,0)))))</f>
        <v>130.1</v>
      </c>
      <c r="D1188" s="33" t="n">
        <f aca="false">VALUE(MID(AJ1188,1,FIND(" ",AJ1188)))</f>
        <v>0.08</v>
      </c>
      <c r="E1188" s="34" t="n">
        <f aca="false">IF(G1188="LD50 (median)",1,IF(G1188="LDLo (lowest)",0,IF(G1188="LD",-1,"")))</f>
        <v>1</v>
      </c>
      <c r="F1188" s="34" t="n">
        <f aca="false">IF(O1188="🐀 Rat",1,IF(O1188="🐭 Mouse",2,IF(O1188="🐕 Dog",3,IF(O1188="🐵 Monkey",5,IF(O1188="🐈 Cat",4,IF(O1188="🐇 Rabbit",6,IF(O1188="🕊 Pigeon",7,IF(O1188="🐹 Guinea Pig",8,IF(O1188="🐔 Chicken",9,IF(O1188="🐸 Frog",10,IF(O1188="🍼 Mammal",10,0)))))))))))</f>
        <v>2</v>
      </c>
      <c r="G1188" s="39" t="s">
        <v>47</v>
      </c>
      <c r="H1188" s="39" t="s">
        <v>17</v>
      </c>
      <c r="I1188" s="14" t="str">
        <f aca="false">IF(H1188="IC",-0.3,"")</f>
        <v/>
      </c>
      <c r="J1188" s="14" t="str">
        <f aca="false">IF(H1188="IV",-0.2,"")</f>
        <v/>
      </c>
      <c r="K1188" s="14" t="str">
        <f aca="false">IF(H1188="IP",-0.1,"")</f>
        <v/>
      </c>
      <c r="L1188" s="14" t="n">
        <f aca="false">IF(H1188="IM",0.1,"")</f>
        <v>0.1</v>
      </c>
      <c r="M1188" s="14" t="str">
        <f aca="false">IF(H1188="SC",0.2,"")</f>
        <v/>
      </c>
      <c r="N1188" s="15" t="str">
        <f aca="false">IF(H1188="???",0.2,"")</f>
        <v/>
      </c>
      <c r="O1188" s="40" t="s">
        <v>22</v>
      </c>
      <c r="P1188" s="17" t="str">
        <f aca="false">IF(SUM(Q1188:AI1188)&gt;0,"",IF(SUM(Q1188:AI1188)=0,IF(O1188&gt;0,1,"")))</f>
        <v/>
      </c>
      <c r="Q1188" s="16" t="n">
        <f aca="false">IF(O1188="🐭 Mouse",2,"")</f>
        <v>2</v>
      </c>
      <c r="R1188" s="16" t="str">
        <f aca="false">IF(O1188="🕊 Pigeon",7,"")</f>
        <v/>
      </c>
      <c r="S1188" s="16" t="str">
        <f aca="false">IF(O1188="🐇 Rabbit",6,"")</f>
        <v/>
      </c>
      <c r="T1188" s="16" t="str">
        <f aca="false">IF(O1188="🍼 Mammal",16,"")</f>
        <v/>
      </c>
      <c r="U1188" s="16" t="str">
        <f aca="false">IF(O1188="🐀 Rat",1,"")</f>
        <v/>
      </c>
      <c r="V1188" s="16" t="str">
        <f aca="false">IF(O1188="🐕 Dog",3,"")</f>
        <v/>
      </c>
      <c r="W1188" s="16" t="str">
        <f aca="false">IF(O1188="🐹 Guinea Pig",8,"")</f>
        <v/>
      </c>
      <c r="X1188" s="16" t="str">
        <f aca="false">IF(O1188="🐔 Chicken",9,"")</f>
        <v/>
      </c>
      <c r="Y1188" s="16" t="str">
        <f aca="false">IF(O1188="🐵 Monkey",5,"")</f>
        <v/>
      </c>
      <c r="Z1188" s="16" t="str">
        <f aca="false">IF(O1188="🐸 Frog",10,"")</f>
        <v/>
      </c>
      <c r="AA1188" s="16" t="str">
        <f aca="false">IF(O1188="🐈 Cat",4,"")</f>
        <v/>
      </c>
      <c r="AB1188" s="16" t="str">
        <f aca="false">IF(O1188="Gecko",15,"")</f>
        <v/>
      </c>
      <c r="AC1188" s="16" t="str">
        <f aca="false">IF(O1188="Skink",14,"")</f>
        <v/>
      </c>
      <c r="AD1188" s="16" t="str">
        <f aca="false">IF(O1188="🐄 Cattle",17,"")</f>
        <v/>
      </c>
      <c r="AE1188" s="16" t="str">
        <f aca="false">IF(O1188="🐷 Pig",19,"")</f>
        <v/>
      </c>
      <c r="AF1188" s="16" t="str">
        <f aca="false">IF(O1188="Squirrel",11,"")</f>
        <v/>
      </c>
      <c r="AG1188" s="16" t="str">
        <f aca="false">IF(O1188="🐝 Honey Bee",20,"")</f>
        <v/>
      </c>
      <c r="AH1188" s="16" t="str">
        <f aca="false">IF(O1188="🦆 Duck",12,"")</f>
        <v/>
      </c>
      <c r="AI1188" s="16" t="str">
        <f aca="false">IF(O1188="🐦 Bird",13,"")</f>
        <v/>
      </c>
      <c r="AJ1188" s="41" t="s">
        <v>189</v>
      </c>
      <c r="AK1188" s="40" t="s">
        <v>1181</v>
      </c>
      <c r="AL1188" s="42" t="s">
        <v>50</v>
      </c>
      <c r="AM1188" s="40" t="s">
        <v>51</v>
      </c>
      <c r="AN1188" s="40"/>
    </row>
    <row r="1189" customFormat="false" ht="15" hidden="false" customHeight="true" outlineLevel="0" collapsed="false">
      <c r="A1189" s="38" t="s">
        <v>1180</v>
      </c>
      <c r="B1189" s="38" t="n">
        <v>130</v>
      </c>
      <c r="C1189" s="32" t="n">
        <f aca="false">B1189+IF(H1189="IV",-0.2,IF(H1189="IP",-0.1,IF(H1189="IM",0.1,IF(H1189="SC",0.2,IF(H1189="IC (cerebral)",-0.3,0)))))</f>
        <v>130.2</v>
      </c>
      <c r="D1189" s="33" t="n">
        <f aca="false">VALUE(MID(AJ1189,1,FIND(" ",AJ1189)))</f>
        <v>0.13</v>
      </c>
      <c r="E1189" s="34" t="n">
        <f aca="false">IF(G1189="LD50 (median)",1,IF(G1189="LDLo (lowest)",0,IF(G1189="LD",-1,"")))</f>
        <v>0</v>
      </c>
      <c r="F1189" s="34" t="n">
        <f aca="false">IF(O1189="🐀 Rat",1,IF(O1189="🐭 Mouse",2,IF(O1189="🐕 Dog",3,IF(O1189="🐵 Monkey",5,IF(O1189="🐈 Cat",4,IF(O1189="🐇 Rabbit",6,IF(O1189="🕊 Pigeon",7,IF(O1189="🐹 Guinea Pig",8,IF(O1189="🐔 Chicken",9,IF(O1189="🐸 Frog",10,IF(O1189="🍼 Mammal",10,0)))))))))))</f>
        <v>8</v>
      </c>
      <c r="G1189" s="39" t="s">
        <v>53</v>
      </c>
      <c r="H1189" s="39" t="s">
        <v>18</v>
      </c>
      <c r="I1189" s="14" t="str">
        <f aca="false">IF(H1189="IC",-0.3,"")</f>
        <v/>
      </c>
      <c r="J1189" s="14" t="str">
        <f aca="false">IF(H1189="IV",-0.2,"")</f>
        <v/>
      </c>
      <c r="K1189" s="14" t="str">
        <f aca="false">IF(H1189="IP",-0.1,"")</f>
        <v/>
      </c>
      <c r="L1189" s="14" t="str">
        <f aca="false">IF(H1189="IM",0.1,"")</f>
        <v/>
      </c>
      <c r="M1189" s="14" t="n">
        <f aca="false">IF(H1189="SC",0.2,"")</f>
        <v>0.2</v>
      </c>
      <c r="N1189" s="15" t="str">
        <f aca="false">IF(H1189="???",0.2,"")</f>
        <v/>
      </c>
      <c r="O1189" s="40" t="s">
        <v>28</v>
      </c>
      <c r="P1189" s="17" t="str">
        <f aca="false">IF(SUM(Q1189:AI1189)&gt;0,"",IF(SUM(Q1189:AI1189)=0,IF(O1189&gt;0,1,"")))</f>
        <v/>
      </c>
      <c r="Q1189" s="16" t="str">
        <f aca="false">IF(O1189="🐭 Mouse",2,"")</f>
        <v/>
      </c>
      <c r="R1189" s="16" t="str">
        <f aca="false">IF(O1189="🕊 Pigeon",7,"")</f>
        <v/>
      </c>
      <c r="S1189" s="16" t="str">
        <f aca="false">IF(O1189="🐇 Rabbit",6,"")</f>
        <v/>
      </c>
      <c r="T1189" s="16" t="str">
        <f aca="false">IF(O1189="🍼 Mammal",16,"")</f>
        <v/>
      </c>
      <c r="U1189" s="16" t="str">
        <f aca="false">IF(O1189="🐀 Rat",1,"")</f>
        <v/>
      </c>
      <c r="V1189" s="16" t="str">
        <f aca="false">IF(O1189="🐕 Dog",3,"")</f>
        <v/>
      </c>
      <c r="W1189" s="16" t="n">
        <f aca="false">IF(O1189="🐹 Guinea Pig",8,"")</f>
        <v>8</v>
      </c>
      <c r="X1189" s="16" t="str">
        <f aca="false">IF(O1189="🐔 Chicken",9,"")</f>
        <v/>
      </c>
      <c r="Y1189" s="16" t="str">
        <f aca="false">IF(O1189="🐵 Monkey",5,"")</f>
        <v/>
      </c>
      <c r="Z1189" s="16" t="str">
        <f aca="false">IF(O1189="🐸 Frog",10,"")</f>
        <v/>
      </c>
      <c r="AA1189" s="16" t="str">
        <f aca="false">IF(O1189="🐈 Cat",4,"")</f>
        <v/>
      </c>
      <c r="AB1189" s="16" t="str">
        <f aca="false">IF(O1189="Gecko",15,"")</f>
        <v/>
      </c>
      <c r="AC1189" s="16" t="str">
        <f aca="false">IF(O1189="Skink",14,"")</f>
        <v/>
      </c>
      <c r="AD1189" s="16" t="str">
        <f aca="false">IF(O1189="🐄 Cattle",17,"")</f>
        <v/>
      </c>
      <c r="AE1189" s="16" t="str">
        <f aca="false">IF(O1189="🐷 Pig",19,"")</f>
        <v/>
      </c>
      <c r="AF1189" s="16" t="str">
        <f aca="false">IF(O1189="Squirrel",11,"")</f>
        <v/>
      </c>
      <c r="AG1189" s="16" t="str">
        <f aca="false">IF(O1189="🐝 Honey Bee",20,"")</f>
        <v/>
      </c>
      <c r="AH1189" s="16" t="str">
        <f aca="false">IF(O1189="🦆 Duck",12,"")</f>
        <v/>
      </c>
      <c r="AI1189" s="16" t="str">
        <f aca="false">IF(O1189="🐦 Bird",13,"")</f>
        <v/>
      </c>
      <c r="AJ1189" s="41" t="s">
        <v>211</v>
      </c>
      <c r="AK1189" s="40" t="s">
        <v>55</v>
      </c>
      <c r="AL1189" s="42" t="s">
        <v>50</v>
      </c>
      <c r="AM1189" s="40" t="s">
        <v>51</v>
      </c>
      <c r="AN1189" s="40"/>
    </row>
    <row r="1190" customFormat="false" ht="30" hidden="false" customHeight="true" outlineLevel="0" collapsed="false">
      <c r="A1190" s="38" t="s">
        <v>1180</v>
      </c>
      <c r="B1190" s="38" t="n">
        <v>130</v>
      </c>
      <c r="C1190" s="32" t="n">
        <f aca="false">B1190+IF(H1190="IV",-0.2,IF(H1190="IP",-0.1,IF(H1190="IM",0.1,IF(H1190="SC",0.2,IF(H1190="IC (cerebral)",-0.3,0)))))</f>
        <v>129.9</v>
      </c>
      <c r="D1190" s="33" t="n">
        <f aca="false">VALUE(MID(AJ1190,1,FIND(" ",AJ1190)))</f>
        <v>0.16</v>
      </c>
      <c r="E1190" s="34" t="n">
        <f aca="false">IF(G1190="LD50 (median)",1,IF(G1190="LDLo (lowest)",0,IF(G1190="LD",-1,"")))</f>
        <v>1</v>
      </c>
      <c r="F1190" s="34" t="n">
        <f aca="false">IF(O1190="🐀 Rat",1,IF(O1190="🐭 Mouse",2,IF(O1190="🐕 Dog",3,IF(O1190="🐵 Monkey",5,IF(O1190="🐈 Cat",4,IF(O1190="🐇 Rabbit",6,IF(O1190="🕊 Pigeon",7,IF(O1190="🐹 Guinea Pig",8,IF(O1190="🐔 Chicken",9,IF(O1190="🐸 Frog",10,IF(O1190="🍼 Mammal",10,0)))))))))))</f>
        <v>2</v>
      </c>
      <c r="G1190" s="39" t="s">
        <v>47</v>
      </c>
      <c r="H1190" s="39" t="s">
        <v>16</v>
      </c>
      <c r="I1190" s="14" t="str">
        <f aca="false">IF(H1190="IC",-0.3,"")</f>
        <v/>
      </c>
      <c r="J1190" s="14" t="str">
        <f aca="false">IF(H1190="IV",-0.2,"")</f>
        <v/>
      </c>
      <c r="K1190" s="14" t="n">
        <f aca="false">IF(H1190="IP",-0.1,"")</f>
        <v>-0.1</v>
      </c>
      <c r="L1190" s="14" t="str">
        <f aca="false">IF(H1190="IM",0.1,"")</f>
        <v/>
      </c>
      <c r="M1190" s="14" t="str">
        <f aca="false">IF(H1190="SC",0.2,"")</f>
        <v/>
      </c>
      <c r="N1190" s="15" t="str">
        <f aca="false">IF(H1190="???",0.2,"")</f>
        <v/>
      </c>
      <c r="O1190" s="40" t="s">
        <v>22</v>
      </c>
      <c r="P1190" s="17" t="str">
        <f aca="false">IF(SUM(Q1190:AI1190)&gt;0,"",IF(SUM(Q1190:AI1190)=0,IF(O1190&gt;0,1,"")))</f>
        <v/>
      </c>
      <c r="Q1190" s="16" t="n">
        <f aca="false">IF(O1190="🐭 Mouse",2,"")</f>
        <v>2</v>
      </c>
      <c r="R1190" s="16" t="str">
        <f aca="false">IF(O1190="🕊 Pigeon",7,"")</f>
        <v/>
      </c>
      <c r="S1190" s="16" t="str">
        <f aca="false">IF(O1190="🐇 Rabbit",6,"")</f>
        <v/>
      </c>
      <c r="T1190" s="16" t="str">
        <f aca="false">IF(O1190="🍼 Mammal",16,"")</f>
        <v/>
      </c>
      <c r="U1190" s="16" t="str">
        <f aca="false">IF(O1190="🐀 Rat",1,"")</f>
        <v/>
      </c>
      <c r="V1190" s="16" t="str">
        <f aca="false">IF(O1190="🐕 Dog",3,"")</f>
        <v/>
      </c>
      <c r="W1190" s="16" t="str">
        <f aca="false">IF(O1190="🐹 Guinea Pig",8,"")</f>
        <v/>
      </c>
      <c r="X1190" s="16" t="str">
        <f aca="false">IF(O1190="🐔 Chicken",9,"")</f>
        <v/>
      </c>
      <c r="Y1190" s="16" t="str">
        <f aca="false">IF(O1190="🐵 Monkey",5,"")</f>
        <v/>
      </c>
      <c r="Z1190" s="16" t="str">
        <f aca="false">IF(O1190="🐸 Frog",10,"")</f>
        <v/>
      </c>
      <c r="AA1190" s="16" t="str">
        <f aca="false">IF(O1190="🐈 Cat",4,"")</f>
        <v/>
      </c>
      <c r="AB1190" s="16" t="str">
        <f aca="false">IF(O1190="Gecko",15,"")</f>
        <v/>
      </c>
      <c r="AC1190" s="16" t="str">
        <f aca="false">IF(O1190="Skink",14,"")</f>
        <v/>
      </c>
      <c r="AD1190" s="16" t="str">
        <f aca="false">IF(O1190="🐄 Cattle",17,"")</f>
        <v/>
      </c>
      <c r="AE1190" s="16" t="str">
        <f aca="false">IF(O1190="🐷 Pig",19,"")</f>
        <v/>
      </c>
      <c r="AF1190" s="16" t="str">
        <f aca="false">IF(O1190="Squirrel",11,"")</f>
        <v/>
      </c>
      <c r="AG1190" s="16" t="str">
        <f aca="false">IF(O1190="🐝 Honey Bee",20,"")</f>
        <v/>
      </c>
      <c r="AH1190" s="16" t="str">
        <f aca="false">IF(O1190="🦆 Duck",12,"")</f>
        <v/>
      </c>
      <c r="AI1190" s="16" t="str">
        <f aca="false">IF(O1190="🐦 Bird",13,"")</f>
        <v/>
      </c>
      <c r="AJ1190" s="41" t="s">
        <v>337</v>
      </c>
      <c r="AK1190" s="40" t="s">
        <v>1182</v>
      </c>
      <c r="AL1190" s="42" t="s">
        <v>50</v>
      </c>
      <c r="AM1190" s="40" t="s">
        <v>51</v>
      </c>
      <c r="AN1190" s="40"/>
    </row>
    <row r="1191" customFormat="false" ht="30" hidden="false" customHeight="true" outlineLevel="0" collapsed="false">
      <c r="A1191" s="38" t="s">
        <v>1180</v>
      </c>
      <c r="B1191" s="38" t="n">
        <v>130</v>
      </c>
      <c r="C1191" s="32" t="n">
        <f aca="false">B1191+IF(H1191="IV",-0.2,IF(H1191="IP",-0.1,IF(H1191="IM",0.1,IF(H1191="SC",0.2,IF(H1191="IC (cerebral)",-0.3,0)))))</f>
        <v>130.2</v>
      </c>
      <c r="D1191" s="33" t="n">
        <f aca="false">VALUE(MID(AJ1191,1,FIND(" ",AJ1191)))</f>
        <v>0.338</v>
      </c>
      <c r="E1191" s="34" t="n">
        <f aca="false">IF(G1191="LD50 (median)",1,IF(G1191="LDLo (lowest)",0,IF(G1191="LD",-1,"")))</f>
        <v>1</v>
      </c>
      <c r="F1191" s="34" t="n">
        <f aca="false">IF(O1191="🐀 Rat",1,IF(O1191="🐭 Mouse",2,IF(O1191="🐕 Dog",3,IF(O1191="🐵 Monkey",5,IF(O1191="🐈 Cat",4,IF(O1191="🐇 Rabbit",6,IF(O1191="🕊 Pigeon",7,IF(O1191="🐹 Guinea Pig",8,IF(O1191="🐔 Chicken",9,IF(O1191="🐸 Frog",10,IF(O1191="🍼 Mammal",10,0)))))))))))</f>
        <v>2</v>
      </c>
      <c r="G1191" s="39" t="s">
        <v>47</v>
      </c>
      <c r="H1191" s="39" t="s">
        <v>18</v>
      </c>
      <c r="I1191" s="14" t="str">
        <f aca="false">IF(H1191="IC",-0.3,"")</f>
        <v/>
      </c>
      <c r="J1191" s="14" t="str">
        <f aca="false">IF(H1191="IV",-0.2,"")</f>
        <v/>
      </c>
      <c r="K1191" s="14" t="str">
        <f aca="false">IF(H1191="IP",-0.1,"")</f>
        <v/>
      </c>
      <c r="L1191" s="14" t="str">
        <f aca="false">IF(H1191="IM",0.1,"")</f>
        <v/>
      </c>
      <c r="M1191" s="14" t="n">
        <f aca="false">IF(H1191="SC",0.2,"")</f>
        <v>0.2</v>
      </c>
      <c r="N1191" s="15" t="str">
        <f aca="false">IF(H1191="???",0.2,"")</f>
        <v/>
      </c>
      <c r="O1191" s="40" t="s">
        <v>22</v>
      </c>
      <c r="P1191" s="17" t="str">
        <f aca="false">IF(SUM(Q1191:AI1191)&gt;0,"",IF(SUM(Q1191:AI1191)=0,IF(O1191&gt;0,1,"")))</f>
        <v/>
      </c>
      <c r="Q1191" s="16" t="n">
        <f aca="false">IF(O1191="🐭 Mouse",2,"")</f>
        <v>2</v>
      </c>
      <c r="R1191" s="16" t="str">
        <f aca="false">IF(O1191="🕊 Pigeon",7,"")</f>
        <v/>
      </c>
      <c r="S1191" s="16" t="str">
        <f aca="false">IF(O1191="🐇 Rabbit",6,"")</f>
        <v/>
      </c>
      <c r="T1191" s="16" t="str">
        <f aca="false">IF(O1191="🍼 Mammal",16,"")</f>
        <v/>
      </c>
      <c r="U1191" s="16" t="str">
        <f aca="false">IF(O1191="🐀 Rat",1,"")</f>
        <v/>
      </c>
      <c r="V1191" s="16" t="str">
        <f aca="false">IF(O1191="🐕 Dog",3,"")</f>
        <v/>
      </c>
      <c r="W1191" s="16" t="str">
        <f aca="false">IF(O1191="🐹 Guinea Pig",8,"")</f>
        <v/>
      </c>
      <c r="X1191" s="16" t="str">
        <f aca="false">IF(O1191="🐔 Chicken",9,"")</f>
        <v/>
      </c>
      <c r="Y1191" s="16" t="str">
        <f aca="false">IF(O1191="🐵 Monkey",5,"")</f>
        <v/>
      </c>
      <c r="Z1191" s="16" t="str">
        <f aca="false">IF(O1191="🐸 Frog",10,"")</f>
        <v/>
      </c>
      <c r="AA1191" s="16" t="str">
        <f aca="false">IF(O1191="🐈 Cat",4,"")</f>
        <v/>
      </c>
      <c r="AB1191" s="16" t="str">
        <f aca="false">IF(O1191="Gecko",15,"")</f>
        <v/>
      </c>
      <c r="AC1191" s="16" t="str">
        <f aca="false">IF(O1191="Skink",14,"")</f>
        <v/>
      </c>
      <c r="AD1191" s="16" t="str">
        <f aca="false">IF(O1191="🐄 Cattle",17,"")</f>
        <v/>
      </c>
      <c r="AE1191" s="16" t="str">
        <f aca="false">IF(O1191="🐷 Pig",19,"")</f>
        <v/>
      </c>
      <c r="AF1191" s="16" t="str">
        <f aca="false">IF(O1191="Squirrel",11,"")</f>
        <v/>
      </c>
      <c r="AG1191" s="16" t="str">
        <f aca="false">IF(O1191="🐝 Honey Bee",20,"")</f>
        <v/>
      </c>
      <c r="AH1191" s="16" t="str">
        <f aca="false">IF(O1191="🦆 Duck",12,"")</f>
        <v/>
      </c>
      <c r="AI1191" s="16" t="str">
        <f aca="false">IF(O1191="🐦 Bird",13,"")</f>
        <v/>
      </c>
      <c r="AJ1191" s="41" t="s">
        <v>94</v>
      </c>
      <c r="AK1191" s="40" t="s">
        <v>57</v>
      </c>
      <c r="AL1191" s="42" t="s">
        <v>58</v>
      </c>
      <c r="AM1191" s="40" t="s">
        <v>59</v>
      </c>
      <c r="AN1191" s="40" t="s">
        <v>60</v>
      </c>
    </row>
    <row r="1192" customFormat="false" ht="30" hidden="false" customHeight="true" outlineLevel="0" collapsed="false">
      <c r="A1192" s="38" t="s">
        <v>1180</v>
      </c>
      <c r="B1192" s="38" t="n">
        <v>130</v>
      </c>
      <c r="C1192" s="32" t="n">
        <f aca="false">B1192+IF(H1192="IV",-0.2,IF(H1192="IP",-0.1,IF(H1192="IM",0.1,IF(H1192="SC",0.2,IF(H1192="IC (cerebral)",-0.3,0)))))</f>
        <v>130.2</v>
      </c>
      <c r="D1192" s="33" t="n">
        <f aca="false">VALUE(MID(AJ1192,1,FIND(" ",AJ1192)))</f>
        <v>0.338</v>
      </c>
      <c r="E1192" s="34" t="n">
        <f aca="false">IF(G1192="LD50 (median)",1,IF(G1192="LDLo (lowest)",0,IF(G1192="LD",-1,"")))</f>
        <v>1</v>
      </c>
      <c r="F1192" s="34" t="n">
        <f aca="false">IF(O1192="🐀 Rat",1,IF(O1192="🐭 Mouse",2,IF(O1192="🐕 Dog",3,IF(O1192="🐵 Monkey",5,IF(O1192="🐈 Cat",4,IF(O1192="🐇 Rabbit",6,IF(O1192="🕊 Pigeon",7,IF(O1192="🐹 Guinea Pig",8,IF(O1192="🐔 Chicken",9,IF(O1192="🐸 Frog",10,IF(O1192="🍼 Mammal",10,0)))))))))))</f>
        <v>2</v>
      </c>
      <c r="G1192" s="39" t="s">
        <v>47</v>
      </c>
      <c r="H1192" s="39" t="s">
        <v>18</v>
      </c>
      <c r="I1192" s="14" t="str">
        <f aca="false">IF(H1192="IC",-0.3,"")</f>
        <v/>
      </c>
      <c r="J1192" s="14" t="str">
        <f aca="false">IF(H1192="IV",-0.2,"")</f>
        <v/>
      </c>
      <c r="K1192" s="14" t="str">
        <f aca="false">IF(H1192="IP",-0.1,"")</f>
        <v/>
      </c>
      <c r="L1192" s="14" t="str">
        <f aca="false">IF(H1192="IM",0.1,"")</f>
        <v/>
      </c>
      <c r="M1192" s="14" t="n">
        <f aca="false">IF(H1192="SC",0.2,"")</f>
        <v>0.2</v>
      </c>
      <c r="N1192" s="15" t="str">
        <f aca="false">IF(H1192="???",0.2,"")</f>
        <v/>
      </c>
      <c r="O1192" s="40" t="s">
        <v>22</v>
      </c>
      <c r="P1192" s="17" t="str">
        <f aca="false">IF(SUM(Q1192:AI1192)&gt;0,"",IF(SUM(Q1192:AI1192)=0,IF(O1192&gt;0,1,"")))</f>
        <v/>
      </c>
      <c r="Q1192" s="16" t="n">
        <f aca="false">IF(O1192="🐭 Mouse",2,"")</f>
        <v>2</v>
      </c>
      <c r="R1192" s="16" t="str">
        <f aca="false">IF(O1192="🕊 Pigeon",7,"")</f>
        <v/>
      </c>
      <c r="S1192" s="16" t="str">
        <f aca="false">IF(O1192="🐇 Rabbit",6,"")</f>
        <v/>
      </c>
      <c r="T1192" s="16" t="str">
        <f aca="false">IF(O1192="🍼 Mammal",16,"")</f>
        <v/>
      </c>
      <c r="U1192" s="16" t="str">
        <f aca="false">IF(O1192="🐀 Rat",1,"")</f>
        <v/>
      </c>
      <c r="V1192" s="16" t="str">
        <f aca="false">IF(O1192="🐕 Dog",3,"")</f>
        <v/>
      </c>
      <c r="W1192" s="16" t="str">
        <f aca="false">IF(O1192="🐹 Guinea Pig",8,"")</f>
        <v/>
      </c>
      <c r="X1192" s="16" t="str">
        <f aca="false">IF(O1192="🐔 Chicken",9,"")</f>
        <v/>
      </c>
      <c r="Y1192" s="16" t="str">
        <f aca="false">IF(O1192="🐵 Monkey",5,"")</f>
        <v/>
      </c>
      <c r="Z1192" s="16" t="str">
        <f aca="false">IF(O1192="🐸 Frog",10,"")</f>
        <v/>
      </c>
      <c r="AA1192" s="16" t="str">
        <f aca="false">IF(O1192="🐈 Cat",4,"")</f>
        <v/>
      </c>
      <c r="AB1192" s="16" t="str">
        <f aca="false">IF(O1192="Gecko",15,"")</f>
        <v/>
      </c>
      <c r="AC1192" s="16" t="str">
        <f aca="false">IF(O1192="Skink",14,"")</f>
        <v/>
      </c>
      <c r="AD1192" s="16" t="str">
        <f aca="false">IF(O1192="🐄 Cattle",17,"")</f>
        <v/>
      </c>
      <c r="AE1192" s="16" t="str">
        <f aca="false">IF(O1192="🐷 Pig",19,"")</f>
        <v/>
      </c>
      <c r="AF1192" s="16" t="str">
        <f aca="false">IF(O1192="Squirrel",11,"")</f>
        <v/>
      </c>
      <c r="AG1192" s="16" t="str">
        <f aca="false">IF(O1192="🐝 Honey Bee",20,"")</f>
        <v/>
      </c>
      <c r="AH1192" s="16" t="str">
        <f aca="false">IF(O1192="🦆 Duck",12,"")</f>
        <v/>
      </c>
      <c r="AI1192" s="16" t="str">
        <f aca="false">IF(O1192="🐦 Bird",13,"")</f>
        <v/>
      </c>
      <c r="AJ1192" s="41" t="s">
        <v>94</v>
      </c>
      <c r="AK1192" s="40" t="s">
        <v>61</v>
      </c>
      <c r="AL1192" s="42" t="s">
        <v>50</v>
      </c>
      <c r="AM1192" s="40" t="s">
        <v>51</v>
      </c>
      <c r="AN1192" s="40"/>
    </row>
    <row r="1193" customFormat="false" ht="30" hidden="false" customHeight="true" outlineLevel="0" collapsed="false">
      <c r="A1193" s="38" t="s">
        <v>1180</v>
      </c>
      <c r="B1193" s="38" t="n">
        <v>130</v>
      </c>
      <c r="C1193" s="32" t="n">
        <f aca="false">B1193+IF(H1193="IV",-0.2,IF(H1193="IP",-0.1,IF(H1193="IM",0.1,IF(H1193="SC",0.2,IF(H1193="IC (cerebral)",-0.3,0)))))</f>
        <v>130.2</v>
      </c>
      <c r="D1193" s="33" t="n">
        <f aca="false">VALUE(MID(AJ1193,1,FIND(" ",AJ1193)))</f>
        <v>0.4</v>
      </c>
      <c r="E1193" s="34" t="n">
        <f aca="false">IF(G1193="LD50 (median)",1,IF(G1193="LDLo (lowest)",0,IF(G1193="LD",-1,"")))</f>
        <v>1</v>
      </c>
      <c r="F1193" s="34" t="n">
        <f aca="false">IF(O1193="🐀 Rat",1,IF(O1193="🐭 Mouse",2,IF(O1193="🐕 Dog",3,IF(O1193="🐵 Monkey",5,IF(O1193="🐈 Cat",4,IF(O1193="🐇 Rabbit",6,IF(O1193="🕊 Pigeon",7,IF(O1193="🐹 Guinea Pig",8,IF(O1193="🐔 Chicken",9,IF(O1193="🐸 Frog",10,IF(O1193="🍼 Mammal",10,0)))))))))))</f>
        <v>2</v>
      </c>
      <c r="G1193" s="39" t="s">
        <v>47</v>
      </c>
      <c r="H1193" s="39" t="s">
        <v>18</v>
      </c>
      <c r="I1193" s="14" t="str">
        <f aca="false">IF(H1193="IC",-0.3,"")</f>
        <v/>
      </c>
      <c r="J1193" s="14" t="str">
        <f aca="false">IF(H1193="IV",-0.2,"")</f>
        <v/>
      </c>
      <c r="K1193" s="14" t="str">
        <f aca="false">IF(H1193="IP",-0.1,"")</f>
        <v/>
      </c>
      <c r="L1193" s="14" t="str">
        <f aca="false">IF(H1193="IM",0.1,"")</f>
        <v/>
      </c>
      <c r="M1193" s="14" t="n">
        <f aca="false">IF(H1193="SC",0.2,"")</f>
        <v>0.2</v>
      </c>
      <c r="N1193" s="15" t="str">
        <f aca="false">IF(H1193="???",0.2,"")</f>
        <v/>
      </c>
      <c r="O1193" s="40" t="s">
        <v>22</v>
      </c>
      <c r="P1193" s="17" t="str">
        <f aca="false">IF(SUM(Q1193:AI1193)&gt;0,"",IF(SUM(Q1193:AI1193)=0,IF(O1193&gt;0,1,"")))</f>
        <v/>
      </c>
      <c r="Q1193" s="16" t="n">
        <f aca="false">IF(O1193="🐭 Mouse",2,"")</f>
        <v>2</v>
      </c>
      <c r="R1193" s="16" t="str">
        <f aca="false">IF(O1193="🕊 Pigeon",7,"")</f>
        <v/>
      </c>
      <c r="S1193" s="16" t="str">
        <f aca="false">IF(O1193="🐇 Rabbit",6,"")</f>
        <v/>
      </c>
      <c r="T1193" s="16" t="str">
        <f aca="false">IF(O1193="🍼 Mammal",16,"")</f>
        <v/>
      </c>
      <c r="U1193" s="16" t="str">
        <f aca="false">IF(O1193="🐀 Rat",1,"")</f>
        <v/>
      </c>
      <c r="V1193" s="16" t="str">
        <f aca="false">IF(O1193="🐕 Dog",3,"")</f>
        <v/>
      </c>
      <c r="W1193" s="16" t="str">
        <f aca="false">IF(O1193="🐹 Guinea Pig",8,"")</f>
        <v/>
      </c>
      <c r="X1193" s="16" t="str">
        <f aca="false">IF(O1193="🐔 Chicken",9,"")</f>
        <v/>
      </c>
      <c r="Y1193" s="16" t="str">
        <f aca="false">IF(O1193="🐵 Monkey",5,"")</f>
        <v/>
      </c>
      <c r="Z1193" s="16" t="str">
        <f aca="false">IF(O1193="🐸 Frog",10,"")</f>
        <v/>
      </c>
      <c r="AA1193" s="16" t="str">
        <f aca="false">IF(O1193="🐈 Cat",4,"")</f>
        <v/>
      </c>
      <c r="AB1193" s="16" t="str">
        <f aca="false">IF(O1193="Gecko",15,"")</f>
        <v/>
      </c>
      <c r="AC1193" s="16" t="str">
        <f aca="false">IF(O1193="Skink",14,"")</f>
        <v/>
      </c>
      <c r="AD1193" s="16" t="str">
        <f aca="false">IF(O1193="🐄 Cattle",17,"")</f>
        <v/>
      </c>
      <c r="AE1193" s="16" t="str">
        <f aca="false">IF(O1193="🐷 Pig",19,"")</f>
        <v/>
      </c>
      <c r="AF1193" s="16" t="str">
        <f aca="false">IF(O1193="Squirrel",11,"")</f>
        <v/>
      </c>
      <c r="AG1193" s="16" t="str">
        <f aca="false">IF(O1193="🐝 Honey Bee",20,"")</f>
        <v/>
      </c>
      <c r="AH1193" s="16" t="str">
        <f aca="false">IF(O1193="🦆 Duck",12,"")</f>
        <v/>
      </c>
      <c r="AI1193" s="16" t="str">
        <f aca="false">IF(O1193="🐦 Bird",13,"")</f>
        <v/>
      </c>
      <c r="AJ1193" s="41" t="s">
        <v>198</v>
      </c>
      <c r="AK1193" s="40" t="s">
        <v>57</v>
      </c>
      <c r="AL1193" s="42" t="s">
        <v>58</v>
      </c>
      <c r="AM1193" s="40" t="s">
        <v>59</v>
      </c>
      <c r="AN1193" s="40" t="s">
        <v>63</v>
      </c>
    </row>
    <row r="1194" customFormat="false" ht="15.75" hidden="false" customHeight="false" outlineLevel="0" collapsed="false">
      <c r="C1194" s="32"/>
      <c r="D1194" s="33"/>
      <c r="E1194" s="34"/>
      <c r="F1194" s="34"/>
      <c r="G1194" s="0"/>
      <c r="H1194" s="0"/>
      <c r="I1194" s="14" t="str">
        <f aca="false">IF(H1194="IC",-0.3,"")</f>
        <v/>
      </c>
      <c r="J1194" s="14" t="str">
        <f aca="false">IF(H1194="IV",-0.2,"")</f>
        <v/>
      </c>
      <c r="K1194" s="14" t="str">
        <f aca="false">IF(H1194="IP",-0.1,"")</f>
        <v/>
      </c>
      <c r="L1194" s="14" t="str">
        <f aca="false">IF(H1194="IM",0.1,"")</f>
        <v/>
      </c>
      <c r="M1194" s="14" t="str">
        <f aca="false">IF(H1194="SC",0.2,"")</f>
        <v/>
      </c>
      <c r="N1194" s="15" t="str">
        <f aca="false">IF(H1194="???",0.2,"")</f>
        <v/>
      </c>
      <c r="O1194" s="0"/>
      <c r="P1194" s="17" t="str">
        <f aca="false">IF(SUM(Q1194:AI1194)&gt;0,"",IF(SUM(Q1194:AI1194)=0,IF(O1194&gt;0,1,"")))</f>
        <v/>
      </c>
      <c r="Q1194" s="16" t="str">
        <f aca="false">IF(O1194="🐭 Mouse",2,"")</f>
        <v/>
      </c>
      <c r="R1194" s="16" t="str">
        <f aca="false">IF(O1194="🕊 Pigeon",7,"")</f>
        <v/>
      </c>
      <c r="S1194" s="16" t="str">
        <f aca="false">IF(O1194="🐇 Rabbit",6,"")</f>
        <v/>
      </c>
      <c r="T1194" s="16" t="str">
        <f aca="false">IF(O1194="🍼 Mammal",16,"")</f>
        <v/>
      </c>
      <c r="U1194" s="16" t="str">
        <f aca="false">IF(O1194="🐀 Rat",1,"")</f>
        <v/>
      </c>
      <c r="V1194" s="16" t="str">
        <f aca="false">IF(O1194="🐕 Dog",3,"")</f>
        <v/>
      </c>
      <c r="W1194" s="16" t="str">
        <f aca="false">IF(O1194="🐹 Guinea Pig",8,"")</f>
        <v/>
      </c>
      <c r="X1194" s="16" t="str">
        <f aca="false">IF(O1194="🐔 Chicken",9,"")</f>
        <v/>
      </c>
      <c r="Y1194" s="16" t="str">
        <f aca="false">IF(O1194="🐵 Monkey",5,"")</f>
        <v/>
      </c>
      <c r="Z1194" s="16" t="str">
        <f aca="false">IF(O1194="🐸 Frog",10,"")</f>
        <v/>
      </c>
      <c r="AA1194" s="16" t="str">
        <f aca="false">IF(O1194="🐈 Cat",4,"")</f>
        <v/>
      </c>
      <c r="AB1194" s="16" t="str">
        <f aca="false">IF(O1194="Gecko",15,"")</f>
        <v/>
      </c>
      <c r="AC1194" s="16" t="str">
        <f aca="false">IF(O1194="Skink",14,"")</f>
        <v/>
      </c>
      <c r="AD1194" s="16" t="str">
        <f aca="false">IF(O1194="🐄 Cattle",17,"")</f>
        <v/>
      </c>
      <c r="AE1194" s="16" t="str">
        <f aca="false">IF(O1194="🐷 Pig",19,"")</f>
        <v/>
      </c>
      <c r="AF1194" s="16" t="str">
        <f aca="false">IF(O1194="Squirrel",11,"")</f>
        <v/>
      </c>
      <c r="AG1194" s="16" t="str">
        <f aca="false">IF(O1194="🐝 Honey Bee",20,"")</f>
        <v/>
      </c>
      <c r="AH1194" s="16" t="str">
        <f aca="false">IF(O1194="🦆 Duck",12,"")</f>
        <v/>
      </c>
      <c r="AI1194" s="16" t="str">
        <f aca="false">IF(O1194="🐦 Bird",13,"")</f>
        <v/>
      </c>
      <c r="AJ1194" s="0"/>
      <c r="AK1194" s="0"/>
      <c r="AL1194" s="0"/>
      <c r="AM1194" s="0"/>
      <c r="AN1194" s="0"/>
    </row>
    <row r="1195" customFormat="false" ht="15" hidden="false" customHeight="true" outlineLevel="0" collapsed="false">
      <c r="A1195" s="38" t="s">
        <v>1183</v>
      </c>
      <c r="B1195" s="38" t="n">
        <f aca="false">B1194</f>
        <v>0</v>
      </c>
      <c r="C1195" s="32" t="n">
        <f aca="false">B1195+IF(H1195="IV",-0.2,IF(H1195="IP",-0.1,IF(H1195="IM",0.1,IF(H1195="SC",0.2,IF(H1195="IC (cerebral)",-0.3,0)))))</f>
        <v>0.2</v>
      </c>
      <c r="D1195" s="33" t="n">
        <f aca="false">VALUE(MID(AJ1195,1,FIND(" ",AJ1195)))</f>
        <v>0.032</v>
      </c>
      <c r="E1195" s="34" t="n">
        <f aca="false">IF(G1195="LD50 (median)",1,IF(G1195="LDLo (lowest)",0,IF(G1195="LD",-1,"")))</f>
        <v>1</v>
      </c>
      <c r="F1195" s="34" t="n">
        <f aca="false">IF(O1195="🐀 Rat",1,IF(O1195="🐭 Mouse",2,IF(O1195="🐕 Dog",3,IF(O1195="🐵 Monkey",5,IF(O1195="🐈 Cat",4,IF(O1195="🐇 Rabbit",6,IF(O1195="🕊 Pigeon",7,IF(O1195="🐹 Guinea Pig",8,IF(O1195="🐔 Chicken",9,IF(O1195="🐸 Frog",10,IF(O1195="🍼 Mammal",10,0)))))))))))</f>
        <v>2</v>
      </c>
      <c r="G1195" s="39" t="s">
        <v>47</v>
      </c>
      <c r="H1195" s="39" t="s">
        <v>18</v>
      </c>
      <c r="I1195" s="14" t="str">
        <f aca="false">IF(H1195="IC",-0.3,"")</f>
        <v/>
      </c>
      <c r="J1195" s="14" t="str">
        <f aca="false">IF(H1195="IV",-0.2,"")</f>
        <v/>
      </c>
      <c r="K1195" s="14" t="str">
        <f aca="false">IF(H1195="IP",-0.1,"")</f>
        <v/>
      </c>
      <c r="L1195" s="14" t="str">
        <f aca="false">IF(H1195="IM",0.1,"")</f>
        <v/>
      </c>
      <c r="M1195" s="14" t="n">
        <f aca="false">IF(H1195="SC",0.2,"")</f>
        <v>0.2</v>
      </c>
      <c r="N1195" s="15" t="str">
        <f aca="false">IF(H1195="???",0.2,"")</f>
        <v/>
      </c>
      <c r="O1195" s="40" t="s">
        <v>22</v>
      </c>
      <c r="P1195" s="17" t="str">
        <f aca="false">IF(SUM(Q1195:AI1195)&gt;0,"",IF(SUM(Q1195:AI1195)=0,IF(O1195&gt;0,1,"")))</f>
        <v/>
      </c>
      <c r="Q1195" s="16" t="n">
        <f aca="false">IF(O1195="🐭 Mouse",2,"")</f>
        <v>2</v>
      </c>
      <c r="R1195" s="16" t="str">
        <f aca="false">IF(O1195="🕊 Pigeon",7,"")</f>
        <v/>
      </c>
      <c r="S1195" s="16" t="str">
        <f aca="false">IF(O1195="🐇 Rabbit",6,"")</f>
        <v/>
      </c>
      <c r="T1195" s="16" t="str">
        <f aca="false">IF(O1195="🍼 Mammal",16,"")</f>
        <v/>
      </c>
      <c r="U1195" s="16" t="str">
        <f aca="false">IF(O1195="🐀 Rat",1,"")</f>
        <v/>
      </c>
      <c r="V1195" s="16" t="str">
        <f aca="false">IF(O1195="🐕 Dog",3,"")</f>
        <v/>
      </c>
      <c r="W1195" s="16" t="str">
        <f aca="false">IF(O1195="🐹 Guinea Pig",8,"")</f>
        <v/>
      </c>
      <c r="X1195" s="16" t="str">
        <f aca="false">IF(O1195="🐔 Chicken",9,"")</f>
        <v/>
      </c>
      <c r="Y1195" s="16" t="str">
        <f aca="false">IF(O1195="🐵 Monkey",5,"")</f>
        <v/>
      </c>
      <c r="Z1195" s="16" t="str">
        <f aca="false">IF(O1195="🐸 Frog",10,"")</f>
        <v/>
      </c>
      <c r="AA1195" s="16" t="str">
        <f aca="false">IF(O1195="🐈 Cat",4,"")</f>
        <v/>
      </c>
      <c r="AB1195" s="16" t="str">
        <f aca="false">IF(O1195="Gecko",15,"")</f>
        <v/>
      </c>
      <c r="AC1195" s="16" t="str">
        <f aca="false">IF(O1195="Skink",14,"")</f>
        <v/>
      </c>
      <c r="AD1195" s="16" t="str">
        <f aca="false">IF(O1195="🐄 Cattle",17,"")</f>
        <v/>
      </c>
      <c r="AE1195" s="16" t="str">
        <f aca="false">IF(O1195="🐷 Pig",19,"")</f>
        <v/>
      </c>
      <c r="AF1195" s="16" t="str">
        <f aca="false">IF(O1195="Squirrel",11,"")</f>
        <v/>
      </c>
      <c r="AG1195" s="16" t="str">
        <f aca="false">IF(O1195="🐝 Honey Bee",20,"")</f>
        <v/>
      </c>
      <c r="AH1195" s="16" t="str">
        <f aca="false">IF(O1195="🦆 Duck",12,"")</f>
        <v/>
      </c>
      <c r="AI1195" s="16" t="str">
        <f aca="false">IF(O1195="🐦 Bird",13,"")</f>
        <v/>
      </c>
      <c r="AJ1195" s="41" t="s">
        <v>1184</v>
      </c>
      <c r="AK1195" s="40" t="s">
        <v>374</v>
      </c>
      <c r="AL1195" s="42" t="s">
        <v>375</v>
      </c>
      <c r="AM1195" s="40" t="s">
        <v>51</v>
      </c>
      <c r="AN1195" s="40"/>
    </row>
    <row r="1196" customFormat="false" ht="15" hidden="false" customHeight="true" outlineLevel="0" collapsed="false">
      <c r="A1196" s="38" t="s">
        <v>1183</v>
      </c>
      <c r="B1196" s="38" t="n">
        <f aca="false">B1195</f>
        <v>0</v>
      </c>
      <c r="C1196" s="32" t="n">
        <f aca="false">B1196+IF(H1196="IV",-0.2,IF(H1196="IP",-0.1,IF(H1196="IM",0.1,IF(H1196="SC",0.2,IF(H1196="IC (cerebral)",-0.3,0)))))</f>
        <v>0.2</v>
      </c>
      <c r="D1196" s="33" t="n">
        <f aca="false">VALUE(MID(AJ1196,1,FIND(" ",AJ1196)))</f>
        <v>0.044</v>
      </c>
      <c r="E1196" s="34" t="n">
        <f aca="false">IF(G1196="LD50 (median)",1,IF(G1196="LDLo (lowest)",0,IF(G1196="LD",-1,"")))</f>
        <v>1</v>
      </c>
      <c r="F1196" s="34" t="n">
        <f aca="false">IF(O1196="🐀 Rat",1,IF(O1196="🐭 Mouse",2,IF(O1196="🐕 Dog",3,IF(O1196="🐵 Monkey",5,IF(O1196="🐈 Cat",4,IF(O1196="🐇 Rabbit",6,IF(O1196="🕊 Pigeon",7,IF(O1196="🐹 Guinea Pig",8,IF(O1196="🐔 Chicken",9,IF(O1196="🐸 Frog",10,IF(O1196="🍼 Mammal",10,0)))))))))))</f>
        <v>2</v>
      </c>
      <c r="G1196" s="39" t="s">
        <v>47</v>
      </c>
      <c r="H1196" s="39" t="s">
        <v>18</v>
      </c>
      <c r="I1196" s="14" t="str">
        <f aca="false">IF(H1196="IC",-0.3,"")</f>
        <v/>
      </c>
      <c r="J1196" s="14" t="str">
        <f aca="false">IF(H1196="IV",-0.2,"")</f>
        <v/>
      </c>
      <c r="K1196" s="14" t="str">
        <f aca="false">IF(H1196="IP",-0.1,"")</f>
        <v/>
      </c>
      <c r="L1196" s="14" t="str">
        <f aca="false">IF(H1196="IM",0.1,"")</f>
        <v/>
      </c>
      <c r="M1196" s="14" t="n">
        <f aca="false">IF(H1196="SC",0.2,"")</f>
        <v>0.2</v>
      </c>
      <c r="N1196" s="15" t="str">
        <f aca="false">IF(H1196="???",0.2,"")</f>
        <v/>
      </c>
      <c r="O1196" s="40" t="s">
        <v>22</v>
      </c>
      <c r="P1196" s="17" t="str">
        <f aca="false">IF(SUM(Q1196:AI1196)&gt;0,"",IF(SUM(Q1196:AI1196)=0,IF(O1196&gt;0,1,"")))</f>
        <v/>
      </c>
      <c r="Q1196" s="16" t="n">
        <f aca="false">IF(O1196="🐭 Mouse",2,"")</f>
        <v>2</v>
      </c>
      <c r="R1196" s="16" t="str">
        <f aca="false">IF(O1196="🕊 Pigeon",7,"")</f>
        <v/>
      </c>
      <c r="S1196" s="16" t="str">
        <f aca="false">IF(O1196="🐇 Rabbit",6,"")</f>
        <v/>
      </c>
      <c r="T1196" s="16" t="str">
        <f aca="false">IF(O1196="🍼 Mammal",16,"")</f>
        <v/>
      </c>
      <c r="U1196" s="16" t="str">
        <f aca="false">IF(O1196="🐀 Rat",1,"")</f>
        <v/>
      </c>
      <c r="V1196" s="16" t="str">
        <f aca="false">IF(O1196="🐕 Dog",3,"")</f>
        <v/>
      </c>
      <c r="W1196" s="16" t="str">
        <f aca="false">IF(O1196="🐹 Guinea Pig",8,"")</f>
        <v/>
      </c>
      <c r="X1196" s="16" t="str">
        <f aca="false">IF(O1196="🐔 Chicken",9,"")</f>
        <v/>
      </c>
      <c r="Y1196" s="16" t="str">
        <f aca="false">IF(O1196="🐵 Monkey",5,"")</f>
        <v/>
      </c>
      <c r="Z1196" s="16" t="str">
        <f aca="false">IF(O1196="🐸 Frog",10,"")</f>
        <v/>
      </c>
      <c r="AA1196" s="16" t="str">
        <f aca="false">IF(O1196="🐈 Cat",4,"")</f>
        <v/>
      </c>
      <c r="AB1196" s="16" t="str">
        <f aca="false">IF(O1196="Gecko",15,"")</f>
        <v/>
      </c>
      <c r="AC1196" s="16" t="str">
        <f aca="false">IF(O1196="Skink",14,"")</f>
        <v/>
      </c>
      <c r="AD1196" s="16" t="str">
        <f aca="false">IF(O1196="🐄 Cattle",17,"")</f>
        <v/>
      </c>
      <c r="AE1196" s="16" t="str">
        <f aca="false">IF(O1196="🐷 Pig",19,"")</f>
        <v/>
      </c>
      <c r="AF1196" s="16" t="str">
        <f aca="false">IF(O1196="Squirrel",11,"")</f>
        <v/>
      </c>
      <c r="AG1196" s="16" t="str">
        <f aca="false">IF(O1196="🐝 Honey Bee",20,"")</f>
        <v/>
      </c>
      <c r="AH1196" s="16" t="str">
        <f aca="false">IF(O1196="🦆 Duck",12,"")</f>
        <v/>
      </c>
      <c r="AI1196" s="16" t="str">
        <f aca="false">IF(O1196="🐦 Bird",13,"")</f>
        <v/>
      </c>
      <c r="AJ1196" s="41" t="s">
        <v>1185</v>
      </c>
      <c r="AK1196" s="40" t="s">
        <v>1186</v>
      </c>
      <c r="AL1196" s="42" t="s">
        <v>50</v>
      </c>
      <c r="AM1196" s="40" t="s">
        <v>51</v>
      </c>
      <c r="AN1196" s="40"/>
    </row>
    <row r="1197" customFormat="false" ht="30" hidden="false" customHeight="true" outlineLevel="0" collapsed="false">
      <c r="A1197" s="38" t="s">
        <v>1183</v>
      </c>
      <c r="B1197" s="38" t="n">
        <v>131</v>
      </c>
      <c r="C1197" s="32" t="n">
        <f aca="false">B1197+IF(H1197="IV",-0.2,IF(H1197="IP",-0.1,IF(H1197="IM",0.1,IF(H1197="SC",0.2,IF(H1197="IC (cerebral)",-0.3,0)))))</f>
        <v>131.2</v>
      </c>
      <c r="D1197" s="33" t="n">
        <f aca="false">VALUE(MID(AJ1197,1,FIND(" ",AJ1197)))</f>
        <v>0.052</v>
      </c>
      <c r="E1197" s="34" t="n">
        <f aca="false">IF(G1197="LD50 (median)",1,IF(G1197="LDLo (lowest)",0,IF(G1197="LD",-1,"")))</f>
        <v>1</v>
      </c>
      <c r="F1197" s="34" t="n">
        <f aca="false">IF(O1197="🐀 Rat",1,IF(O1197="🐭 Mouse",2,IF(O1197="🐕 Dog",3,IF(O1197="🐵 Monkey",5,IF(O1197="🐈 Cat",4,IF(O1197="🐇 Rabbit",6,IF(O1197="🕊 Pigeon",7,IF(O1197="🐹 Guinea Pig",8,IF(O1197="🐔 Chicken",9,IF(O1197="🐸 Frog",10,IF(O1197="🍼 Mammal",10,0)))))))))))</f>
        <v>2</v>
      </c>
      <c r="G1197" s="39" t="s">
        <v>47</v>
      </c>
      <c r="H1197" s="39" t="s">
        <v>18</v>
      </c>
      <c r="I1197" s="14" t="str">
        <f aca="false">IF(H1197="IC",-0.3,"")</f>
        <v/>
      </c>
      <c r="J1197" s="14" t="str">
        <f aca="false">IF(H1197="IV",-0.2,"")</f>
        <v/>
      </c>
      <c r="K1197" s="14" t="str">
        <f aca="false">IF(H1197="IP",-0.1,"")</f>
        <v/>
      </c>
      <c r="L1197" s="14" t="str">
        <f aca="false">IF(H1197="IM",0.1,"")</f>
        <v/>
      </c>
      <c r="M1197" s="14" t="n">
        <f aca="false">IF(H1197="SC",0.2,"")</f>
        <v>0.2</v>
      </c>
      <c r="N1197" s="15" t="str">
        <f aca="false">IF(H1197="???",0.2,"")</f>
        <v/>
      </c>
      <c r="O1197" s="40" t="s">
        <v>22</v>
      </c>
      <c r="P1197" s="17" t="str">
        <f aca="false">IF(SUM(Q1197:AI1197)&gt;0,"",IF(SUM(Q1197:AI1197)=0,IF(O1197&gt;0,1,"")))</f>
        <v/>
      </c>
      <c r="Q1197" s="16" t="n">
        <f aca="false">IF(O1197="🐭 Mouse",2,"")</f>
        <v>2</v>
      </c>
      <c r="R1197" s="16" t="str">
        <f aca="false">IF(O1197="🕊 Pigeon",7,"")</f>
        <v/>
      </c>
      <c r="S1197" s="16" t="str">
        <f aca="false">IF(O1197="🐇 Rabbit",6,"")</f>
        <v/>
      </c>
      <c r="T1197" s="16" t="str">
        <f aca="false">IF(O1197="🍼 Mammal",16,"")</f>
        <v/>
      </c>
      <c r="U1197" s="16" t="str">
        <f aca="false">IF(O1197="🐀 Rat",1,"")</f>
        <v/>
      </c>
      <c r="V1197" s="16" t="str">
        <f aca="false">IF(O1197="🐕 Dog",3,"")</f>
        <v/>
      </c>
      <c r="W1197" s="16" t="str">
        <f aca="false">IF(O1197="🐹 Guinea Pig",8,"")</f>
        <v/>
      </c>
      <c r="X1197" s="16" t="str">
        <f aca="false">IF(O1197="🐔 Chicken",9,"")</f>
        <v/>
      </c>
      <c r="Y1197" s="16" t="str">
        <f aca="false">IF(O1197="🐵 Monkey",5,"")</f>
        <v/>
      </c>
      <c r="Z1197" s="16" t="str">
        <f aca="false">IF(O1197="🐸 Frog",10,"")</f>
        <v/>
      </c>
      <c r="AA1197" s="16" t="str">
        <f aca="false">IF(O1197="🐈 Cat",4,"")</f>
        <v/>
      </c>
      <c r="AB1197" s="16" t="str">
        <f aca="false">IF(O1197="Gecko",15,"")</f>
        <v/>
      </c>
      <c r="AC1197" s="16" t="str">
        <f aca="false">IF(O1197="Skink",14,"")</f>
        <v/>
      </c>
      <c r="AD1197" s="16" t="str">
        <f aca="false">IF(O1197="🐄 Cattle",17,"")</f>
        <v/>
      </c>
      <c r="AE1197" s="16" t="str">
        <f aca="false">IF(O1197="🐷 Pig",19,"")</f>
        <v/>
      </c>
      <c r="AF1197" s="16" t="str">
        <f aca="false">IF(O1197="Squirrel",11,"")</f>
        <v/>
      </c>
      <c r="AG1197" s="16" t="str">
        <f aca="false">IF(O1197="🐝 Honey Bee",20,"")</f>
        <v/>
      </c>
      <c r="AH1197" s="16" t="str">
        <f aca="false">IF(O1197="🦆 Duck",12,"")</f>
        <v/>
      </c>
      <c r="AI1197" s="16" t="str">
        <f aca="false">IF(O1197="🐦 Bird",13,"")</f>
        <v/>
      </c>
      <c r="AJ1197" s="41" t="s">
        <v>1187</v>
      </c>
      <c r="AK1197" s="40" t="s">
        <v>374</v>
      </c>
      <c r="AL1197" s="42" t="s">
        <v>375</v>
      </c>
      <c r="AM1197" s="40" t="s">
        <v>51</v>
      </c>
      <c r="AN1197" s="40"/>
    </row>
    <row r="1198" customFormat="false" ht="15.75" hidden="false" customHeight="false" outlineLevel="0" collapsed="false">
      <c r="B1198" s="38"/>
      <c r="C1198" s="32"/>
      <c r="D1198" s="33"/>
      <c r="E1198" s="34"/>
      <c r="F1198" s="34"/>
      <c r="G1198" s="0"/>
      <c r="H1198" s="0"/>
      <c r="I1198" s="14" t="str">
        <f aca="false">IF(H1198="IC",-0.3,"")</f>
        <v/>
      </c>
      <c r="J1198" s="14" t="str">
        <f aca="false">IF(H1198="IV",-0.2,"")</f>
        <v/>
      </c>
      <c r="K1198" s="14" t="str">
        <f aca="false">IF(H1198="IP",-0.1,"")</f>
        <v/>
      </c>
      <c r="L1198" s="14" t="str">
        <f aca="false">IF(H1198="IM",0.1,"")</f>
        <v/>
      </c>
      <c r="M1198" s="14" t="str">
        <f aca="false">IF(H1198="SC",0.2,"")</f>
        <v/>
      </c>
      <c r="N1198" s="15" t="str">
        <f aca="false">IF(H1198="???",0.2,"")</f>
        <v/>
      </c>
      <c r="O1198" s="0"/>
      <c r="P1198" s="17" t="str">
        <f aca="false">IF(SUM(Q1198:AI1198)&gt;0,"",IF(SUM(Q1198:AI1198)=0,IF(O1198&gt;0,1,"")))</f>
        <v/>
      </c>
      <c r="Q1198" s="16" t="str">
        <f aca="false">IF(O1198="🐭 Mouse",2,"")</f>
        <v/>
      </c>
      <c r="R1198" s="16" t="str">
        <f aca="false">IF(O1198="🕊 Pigeon",7,"")</f>
        <v/>
      </c>
      <c r="S1198" s="16" t="str">
        <f aca="false">IF(O1198="🐇 Rabbit",6,"")</f>
        <v/>
      </c>
      <c r="T1198" s="16" t="str">
        <f aca="false">IF(O1198="🍼 Mammal",16,"")</f>
        <v/>
      </c>
      <c r="U1198" s="16" t="str">
        <f aca="false">IF(O1198="🐀 Rat",1,"")</f>
        <v/>
      </c>
      <c r="V1198" s="16" t="str">
        <f aca="false">IF(O1198="🐕 Dog",3,"")</f>
        <v/>
      </c>
      <c r="W1198" s="16" t="str">
        <f aca="false">IF(O1198="🐹 Guinea Pig",8,"")</f>
        <v/>
      </c>
      <c r="X1198" s="16" t="str">
        <f aca="false">IF(O1198="🐔 Chicken",9,"")</f>
        <v/>
      </c>
      <c r="Y1198" s="16" t="str">
        <f aca="false">IF(O1198="🐵 Monkey",5,"")</f>
        <v/>
      </c>
      <c r="Z1198" s="16" t="str">
        <f aca="false">IF(O1198="🐸 Frog",10,"")</f>
        <v/>
      </c>
      <c r="AA1198" s="16" t="str">
        <f aca="false">IF(O1198="🐈 Cat",4,"")</f>
        <v/>
      </c>
      <c r="AB1198" s="16" t="str">
        <f aca="false">IF(O1198="Gecko",15,"")</f>
        <v/>
      </c>
      <c r="AC1198" s="16" t="str">
        <f aca="false">IF(O1198="Skink",14,"")</f>
        <v/>
      </c>
      <c r="AD1198" s="16" t="str">
        <f aca="false">IF(O1198="🐄 Cattle",17,"")</f>
        <v/>
      </c>
      <c r="AE1198" s="16" t="str">
        <f aca="false">IF(O1198="🐷 Pig",19,"")</f>
        <v/>
      </c>
      <c r="AF1198" s="16" t="str">
        <f aca="false">IF(O1198="Squirrel",11,"")</f>
        <v/>
      </c>
      <c r="AG1198" s="16" t="str">
        <f aca="false">IF(O1198="🐝 Honey Bee",20,"")</f>
        <v/>
      </c>
      <c r="AH1198" s="16" t="str">
        <f aca="false">IF(O1198="🦆 Duck",12,"")</f>
        <v/>
      </c>
      <c r="AI1198" s="16" t="str">
        <f aca="false">IF(O1198="🐦 Bird",13,"")</f>
        <v/>
      </c>
      <c r="AJ1198" s="0"/>
      <c r="AK1198" s="0"/>
      <c r="AL1198" s="0"/>
      <c r="AM1198" s="0"/>
      <c r="AN1198" s="0"/>
    </row>
    <row r="1199" customFormat="false" ht="15" hidden="false" customHeight="true" outlineLevel="0" collapsed="false">
      <c r="A1199" s="38" t="s">
        <v>1188</v>
      </c>
      <c r="B1199" s="38" t="n">
        <f aca="false">B1198</f>
        <v>0</v>
      </c>
      <c r="C1199" s="32" t="n">
        <f aca="false">B1199+IF(H1199="IV",-0.2,IF(H1199="IP",-0.1,IF(H1199="IM",0.1,IF(H1199="SC",0.2,IF(H1199="IC (cerebral)",-0.3,0)))))</f>
        <v>-0.1</v>
      </c>
      <c r="D1199" s="33" t="n">
        <f aca="false">VALUE(MID(AJ1199,1,FIND(" ",AJ1199)))</f>
        <v>0.28</v>
      </c>
      <c r="E1199" s="34" t="n">
        <f aca="false">IF(G1199="LD50 (median)",1,IF(G1199="LDLo (lowest)",0,IF(G1199="LD",-1,"")))</f>
        <v>1</v>
      </c>
      <c r="F1199" s="34" t="n">
        <f aca="false">IF(O1199="🐀 Rat",1,IF(O1199="🐭 Mouse",2,IF(O1199="🐕 Dog",3,IF(O1199="🐵 Monkey",5,IF(O1199="🐈 Cat",4,IF(O1199="🐇 Rabbit",6,IF(O1199="🕊 Pigeon",7,IF(O1199="🐹 Guinea Pig",8,IF(O1199="🐔 Chicken",9,IF(O1199="🐸 Frog",10,IF(O1199="🍼 Mammal",10,0)))))))))))</f>
        <v>2</v>
      </c>
      <c r="G1199" s="39" t="s">
        <v>47</v>
      </c>
      <c r="H1199" s="39" t="s">
        <v>16</v>
      </c>
      <c r="I1199" s="14" t="str">
        <f aca="false">IF(H1199="IC",-0.3,"")</f>
        <v/>
      </c>
      <c r="J1199" s="14" t="str">
        <f aca="false">IF(H1199="IV",-0.2,"")</f>
        <v/>
      </c>
      <c r="K1199" s="14" t="n">
        <f aca="false">IF(H1199="IP",-0.1,"")</f>
        <v>-0.1</v>
      </c>
      <c r="L1199" s="14" t="str">
        <f aca="false">IF(H1199="IM",0.1,"")</f>
        <v/>
      </c>
      <c r="M1199" s="14" t="str">
        <f aca="false">IF(H1199="SC",0.2,"")</f>
        <v/>
      </c>
      <c r="N1199" s="15" t="str">
        <f aca="false">IF(H1199="???",0.2,"")</f>
        <v/>
      </c>
      <c r="O1199" s="40" t="s">
        <v>22</v>
      </c>
      <c r="P1199" s="17" t="str">
        <f aca="false">IF(SUM(Q1199:AI1199)&gt;0,"",IF(SUM(Q1199:AI1199)=0,IF(O1199&gt;0,1,"")))</f>
        <v/>
      </c>
      <c r="Q1199" s="16" t="n">
        <f aca="false">IF(O1199="🐭 Mouse",2,"")</f>
        <v>2</v>
      </c>
      <c r="R1199" s="16" t="str">
        <f aca="false">IF(O1199="🕊 Pigeon",7,"")</f>
        <v/>
      </c>
      <c r="S1199" s="16" t="str">
        <f aca="false">IF(O1199="🐇 Rabbit",6,"")</f>
        <v/>
      </c>
      <c r="T1199" s="16" t="str">
        <f aca="false">IF(O1199="🍼 Mammal",16,"")</f>
        <v/>
      </c>
      <c r="U1199" s="16" t="str">
        <f aca="false">IF(O1199="🐀 Rat",1,"")</f>
        <v/>
      </c>
      <c r="V1199" s="16" t="str">
        <f aca="false">IF(O1199="🐕 Dog",3,"")</f>
        <v/>
      </c>
      <c r="W1199" s="16" t="str">
        <f aca="false">IF(O1199="🐹 Guinea Pig",8,"")</f>
        <v/>
      </c>
      <c r="X1199" s="16" t="str">
        <f aca="false">IF(O1199="🐔 Chicken",9,"")</f>
        <v/>
      </c>
      <c r="Y1199" s="16" t="str">
        <f aca="false">IF(O1199="🐵 Monkey",5,"")</f>
        <v/>
      </c>
      <c r="Z1199" s="16" t="str">
        <f aca="false">IF(O1199="🐸 Frog",10,"")</f>
        <v/>
      </c>
      <c r="AA1199" s="16" t="str">
        <f aca="false">IF(O1199="🐈 Cat",4,"")</f>
        <v/>
      </c>
      <c r="AB1199" s="16" t="str">
        <f aca="false">IF(O1199="Gecko",15,"")</f>
        <v/>
      </c>
      <c r="AC1199" s="16" t="str">
        <f aca="false">IF(O1199="Skink",14,"")</f>
        <v/>
      </c>
      <c r="AD1199" s="16" t="str">
        <f aca="false">IF(O1199="🐄 Cattle",17,"")</f>
        <v/>
      </c>
      <c r="AE1199" s="16" t="str">
        <f aca="false">IF(O1199="🐷 Pig",19,"")</f>
        <v/>
      </c>
      <c r="AF1199" s="16" t="str">
        <f aca="false">IF(O1199="Squirrel",11,"")</f>
        <v/>
      </c>
      <c r="AG1199" s="16" t="str">
        <f aca="false">IF(O1199="🐝 Honey Bee",20,"")</f>
        <v/>
      </c>
      <c r="AH1199" s="16" t="str">
        <f aca="false">IF(O1199="🦆 Duck",12,"")</f>
        <v/>
      </c>
      <c r="AI1199" s="16" t="str">
        <f aca="false">IF(O1199="🐦 Bird",13,"")</f>
        <v/>
      </c>
      <c r="AJ1199" s="41" t="s">
        <v>620</v>
      </c>
      <c r="AK1199" s="40" t="s">
        <v>1189</v>
      </c>
      <c r="AL1199" s="42" t="s">
        <v>50</v>
      </c>
      <c r="AM1199" s="40" t="s">
        <v>51</v>
      </c>
      <c r="AN1199" s="40"/>
    </row>
    <row r="1200" customFormat="false" ht="15" hidden="false" customHeight="true" outlineLevel="0" collapsed="false">
      <c r="A1200" s="38" t="s">
        <v>1188</v>
      </c>
      <c r="B1200" s="38" t="n">
        <f aca="false">B1199</f>
        <v>0</v>
      </c>
      <c r="C1200" s="32" t="n">
        <f aca="false">B1200+IF(H1200="IV",-0.2,IF(H1200="IP",-0.1,IF(H1200="IM",0.1,IF(H1200="SC",0.2,IF(H1200="IC (cerebral)",-0.3,0)))))</f>
        <v>0.1</v>
      </c>
      <c r="D1200" s="33" t="n">
        <f aca="false">VALUE(MID(AJ1200,1,FIND(" ",AJ1200)))</f>
        <v>0.4</v>
      </c>
      <c r="E1200" s="34" t="n">
        <f aca="false">IF(G1200="LD50 (median)",1,IF(G1200="LDLo (lowest)",0,IF(G1200="LD",-1,"")))</f>
        <v>0</v>
      </c>
      <c r="F1200" s="34" t="n">
        <f aca="false">IF(O1200="🐀 Rat",1,IF(O1200="🐭 Mouse",2,IF(O1200="🐕 Dog",3,IF(O1200="🐵 Monkey",5,IF(O1200="🐈 Cat",4,IF(O1200="🐇 Rabbit",6,IF(O1200="🕊 Pigeon",7,IF(O1200="🐹 Guinea Pig",8,IF(O1200="🐔 Chicken",9,IF(O1200="🐸 Frog",10,IF(O1200="🍼 Mammal",10,0)))))))))))</f>
        <v>10</v>
      </c>
      <c r="G1200" s="39" t="s">
        <v>53</v>
      </c>
      <c r="H1200" s="39" t="s">
        <v>17</v>
      </c>
      <c r="I1200" s="14" t="str">
        <f aca="false">IF(H1200="IC",-0.3,"")</f>
        <v/>
      </c>
      <c r="J1200" s="14" t="str">
        <f aca="false">IF(H1200="IV",-0.2,"")</f>
        <v/>
      </c>
      <c r="K1200" s="14" t="str">
        <f aca="false">IF(H1200="IP",-0.1,"")</f>
        <v/>
      </c>
      <c r="L1200" s="14" t="n">
        <f aca="false">IF(H1200="IM",0.1,"")</f>
        <v>0.1</v>
      </c>
      <c r="M1200" s="14" t="str">
        <f aca="false">IF(H1200="SC",0.2,"")</f>
        <v/>
      </c>
      <c r="N1200" s="15" t="str">
        <f aca="false">IF(H1200="???",0.2,"")</f>
        <v/>
      </c>
      <c r="O1200" s="40" t="s">
        <v>31</v>
      </c>
      <c r="P1200" s="17" t="str">
        <f aca="false">IF(SUM(Q1200:AI1200)&gt;0,"",IF(SUM(Q1200:AI1200)=0,IF(O1200&gt;0,1,"")))</f>
        <v/>
      </c>
      <c r="Q1200" s="16" t="str">
        <f aca="false">IF(O1200="🐭 Mouse",2,"")</f>
        <v/>
      </c>
      <c r="R1200" s="16" t="str">
        <f aca="false">IF(O1200="🕊 Pigeon",7,"")</f>
        <v/>
      </c>
      <c r="S1200" s="16" t="str">
        <f aca="false">IF(O1200="🐇 Rabbit",6,"")</f>
        <v/>
      </c>
      <c r="T1200" s="16" t="str">
        <f aca="false">IF(O1200="🍼 Mammal",16,"")</f>
        <v/>
      </c>
      <c r="U1200" s="16" t="str">
        <f aca="false">IF(O1200="🐀 Rat",1,"")</f>
        <v/>
      </c>
      <c r="V1200" s="16" t="str">
        <f aca="false">IF(O1200="🐕 Dog",3,"")</f>
        <v/>
      </c>
      <c r="W1200" s="16" t="str">
        <f aca="false">IF(O1200="🐹 Guinea Pig",8,"")</f>
        <v/>
      </c>
      <c r="X1200" s="16" t="str">
        <f aca="false">IF(O1200="🐔 Chicken",9,"")</f>
        <v/>
      </c>
      <c r="Y1200" s="16" t="str">
        <f aca="false">IF(O1200="🐵 Monkey",5,"")</f>
        <v/>
      </c>
      <c r="Z1200" s="16" t="n">
        <f aca="false">IF(O1200="🐸 Frog",10,"")</f>
        <v>10</v>
      </c>
      <c r="AA1200" s="16" t="str">
        <f aca="false">IF(O1200="🐈 Cat",4,"")</f>
        <v/>
      </c>
      <c r="AB1200" s="16" t="str">
        <f aca="false">IF(O1200="Gecko",15,"")</f>
        <v/>
      </c>
      <c r="AC1200" s="16" t="str">
        <f aca="false">IF(O1200="Skink",14,"")</f>
        <v/>
      </c>
      <c r="AD1200" s="16" t="str">
        <f aca="false">IF(O1200="🐄 Cattle",17,"")</f>
        <v/>
      </c>
      <c r="AE1200" s="16" t="str">
        <f aca="false">IF(O1200="🐷 Pig",19,"")</f>
        <v/>
      </c>
      <c r="AF1200" s="16" t="str">
        <f aca="false">IF(O1200="Squirrel",11,"")</f>
        <v/>
      </c>
      <c r="AG1200" s="16" t="str">
        <f aca="false">IF(O1200="🐝 Honey Bee",20,"")</f>
        <v/>
      </c>
      <c r="AH1200" s="16" t="str">
        <f aca="false">IF(O1200="🦆 Duck",12,"")</f>
        <v/>
      </c>
      <c r="AI1200" s="16" t="str">
        <f aca="false">IF(O1200="🐦 Bird",13,"")</f>
        <v/>
      </c>
      <c r="AJ1200" s="41" t="s">
        <v>198</v>
      </c>
      <c r="AK1200" s="40" t="s">
        <v>67</v>
      </c>
      <c r="AL1200" s="42" t="s">
        <v>50</v>
      </c>
      <c r="AM1200" s="40" t="s">
        <v>51</v>
      </c>
      <c r="AN1200" s="40"/>
    </row>
    <row r="1201" customFormat="false" ht="30" hidden="false" customHeight="true" outlineLevel="0" collapsed="false">
      <c r="A1201" s="38" t="s">
        <v>1188</v>
      </c>
      <c r="B1201" s="38" t="n">
        <v>132</v>
      </c>
      <c r="C1201" s="32" t="n">
        <f aca="false">B1201+IF(H1201="IV",-0.2,IF(H1201="IP",-0.1,IF(H1201="IM",0.1,IF(H1201="SC",0.2,IF(H1201="IC (cerebral)",-0.3,0)))))</f>
        <v>132.2</v>
      </c>
      <c r="D1201" s="33" t="n">
        <f aca="false">VALUE(MID(AJ1201,1,FIND(" ",AJ1201)))</f>
        <v>0.5</v>
      </c>
      <c r="E1201" s="34" t="n">
        <f aca="false">IF(G1201="LD50 (median)",1,IF(G1201="LDLo (lowest)",0,IF(G1201="LD",-1,"")))</f>
        <v>1</v>
      </c>
      <c r="F1201" s="34" t="n">
        <f aca="false">IF(O1201="🐀 Rat",1,IF(O1201="🐭 Mouse",2,IF(O1201="🐕 Dog",3,IF(O1201="🐵 Monkey",5,IF(O1201="🐈 Cat",4,IF(O1201="🐇 Rabbit",6,IF(O1201="🕊 Pigeon",7,IF(O1201="🐹 Guinea Pig",8,IF(O1201="🐔 Chicken",9,IF(O1201="🐸 Frog",10,IF(O1201="🍼 Mammal",10,0)))))))))))</f>
        <v>2</v>
      </c>
      <c r="G1201" s="39" t="s">
        <v>47</v>
      </c>
      <c r="H1201" s="39" t="s">
        <v>18</v>
      </c>
      <c r="I1201" s="14" t="str">
        <f aca="false">IF(H1201="IC",-0.3,"")</f>
        <v/>
      </c>
      <c r="J1201" s="14" t="str">
        <f aca="false">IF(H1201="IV",-0.2,"")</f>
        <v/>
      </c>
      <c r="K1201" s="14" t="str">
        <f aca="false">IF(H1201="IP",-0.1,"")</f>
        <v/>
      </c>
      <c r="L1201" s="14" t="str">
        <f aca="false">IF(H1201="IM",0.1,"")</f>
        <v/>
      </c>
      <c r="M1201" s="14" t="n">
        <f aca="false">IF(H1201="SC",0.2,"")</f>
        <v>0.2</v>
      </c>
      <c r="N1201" s="15" t="str">
        <f aca="false">IF(H1201="???",0.2,"")</f>
        <v/>
      </c>
      <c r="O1201" s="40" t="s">
        <v>22</v>
      </c>
      <c r="P1201" s="17" t="str">
        <f aca="false">IF(SUM(Q1201:AI1201)&gt;0,"",IF(SUM(Q1201:AI1201)=0,IF(O1201&gt;0,1,"")))</f>
        <v/>
      </c>
      <c r="Q1201" s="16" t="n">
        <f aca="false">IF(O1201="🐭 Mouse",2,"")</f>
        <v>2</v>
      </c>
      <c r="R1201" s="16" t="str">
        <f aca="false">IF(O1201="🕊 Pigeon",7,"")</f>
        <v/>
      </c>
      <c r="S1201" s="16" t="str">
        <f aca="false">IF(O1201="🐇 Rabbit",6,"")</f>
        <v/>
      </c>
      <c r="T1201" s="16" t="str">
        <f aca="false">IF(O1201="🍼 Mammal",16,"")</f>
        <v/>
      </c>
      <c r="U1201" s="16" t="str">
        <f aca="false">IF(O1201="🐀 Rat",1,"")</f>
        <v/>
      </c>
      <c r="V1201" s="16" t="str">
        <f aca="false">IF(O1201="🐕 Dog",3,"")</f>
        <v/>
      </c>
      <c r="W1201" s="16" t="str">
        <f aca="false">IF(O1201="🐹 Guinea Pig",8,"")</f>
        <v/>
      </c>
      <c r="X1201" s="16" t="str">
        <f aca="false">IF(O1201="🐔 Chicken",9,"")</f>
        <v/>
      </c>
      <c r="Y1201" s="16" t="str">
        <f aca="false">IF(O1201="🐵 Monkey",5,"")</f>
        <v/>
      </c>
      <c r="Z1201" s="16" t="str">
        <f aca="false">IF(O1201="🐸 Frog",10,"")</f>
        <v/>
      </c>
      <c r="AA1201" s="16" t="str">
        <f aca="false">IF(O1201="🐈 Cat",4,"")</f>
        <v/>
      </c>
      <c r="AB1201" s="16" t="str">
        <f aca="false">IF(O1201="Gecko",15,"")</f>
        <v/>
      </c>
      <c r="AC1201" s="16" t="str">
        <f aca="false">IF(O1201="Skink",14,"")</f>
        <v/>
      </c>
      <c r="AD1201" s="16" t="str">
        <f aca="false">IF(O1201="🐄 Cattle",17,"")</f>
        <v/>
      </c>
      <c r="AE1201" s="16" t="str">
        <f aca="false">IF(O1201="🐷 Pig",19,"")</f>
        <v/>
      </c>
      <c r="AF1201" s="16" t="str">
        <f aca="false">IF(O1201="Squirrel",11,"")</f>
        <v/>
      </c>
      <c r="AG1201" s="16" t="str">
        <f aca="false">IF(O1201="🐝 Honey Bee",20,"")</f>
        <v/>
      </c>
      <c r="AH1201" s="16" t="str">
        <f aca="false">IF(O1201="🦆 Duck",12,"")</f>
        <v/>
      </c>
      <c r="AI1201" s="16" t="str">
        <f aca="false">IF(O1201="🐦 Bird",13,"")</f>
        <v/>
      </c>
      <c r="AJ1201" s="41" t="s">
        <v>66</v>
      </c>
      <c r="AK1201" s="40" t="s">
        <v>57</v>
      </c>
      <c r="AL1201" s="42" t="s">
        <v>58</v>
      </c>
      <c r="AM1201" s="40" t="s">
        <v>158</v>
      </c>
      <c r="AN1201" s="40" t="s">
        <v>60</v>
      </c>
    </row>
    <row r="1202" customFormat="false" ht="30" hidden="false" customHeight="true" outlineLevel="0" collapsed="false">
      <c r="A1202" s="38" t="s">
        <v>1188</v>
      </c>
      <c r="B1202" s="38" t="n">
        <f aca="false">B1201</f>
        <v>132</v>
      </c>
      <c r="C1202" s="32" t="n">
        <f aca="false">B1202+IF(H1202="IV",-0.2,IF(H1202="IP",-0.1,IF(H1202="IM",0.1,IF(H1202="SC",0.2,IF(H1202="IC (cerebral)",-0.3,0)))))</f>
        <v>132.2</v>
      </c>
      <c r="D1202" s="33" t="n">
        <f aca="false">VALUE(MID(AJ1202,1,FIND(" ",AJ1202)))</f>
        <v>0.56</v>
      </c>
      <c r="E1202" s="34" t="n">
        <f aca="false">IF(G1202="LD50 (median)",1,IF(G1202="LDLo (lowest)",0,IF(G1202="LD",-1,"")))</f>
        <v>1</v>
      </c>
      <c r="F1202" s="34" t="n">
        <f aca="false">IF(O1202="🐀 Rat",1,IF(O1202="🐭 Mouse",2,IF(O1202="🐕 Dog",3,IF(O1202="🐵 Monkey",5,IF(O1202="🐈 Cat",4,IF(O1202="🐇 Rabbit",6,IF(O1202="🕊 Pigeon",7,IF(O1202="🐹 Guinea Pig",8,IF(O1202="🐔 Chicken",9,IF(O1202="🐸 Frog",10,IF(O1202="🍼 Mammal",10,0)))))))))))</f>
        <v>2</v>
      </c>
      <c r="G1202" s="39" t="s">
        <v>47</v>
      </c>
      <c r="H1202" s="39" t="s">
        <v>18</v>
      </c>
      <c r="I1202" s="14" t="str">
        <f aca="false">IF(H1202="IC",-0.3,"")</f>
        <v/>
      </c>
      <c r="J1202" s="14" t="str">
        <f aca="false">IF(H1202="IV",-0.2,"")</f>
        <v/>
      </c>
      <c r="K1202" s="14" t="str">
        <f aca="false">IF(H1202="IP",-0.1,"")</f>
        <v/>
      </c>
      <c r="L1202" s="14" t="str">
        <f aca="false">IF(H1202="IM",0.1,"")</f>
        <v/>
      </c>
      <c r="M1202" s="14" t="n">
        <f aca="false">IF(H1202="SC",0.2,"")</f>
        <v>0.2</v>
      </c>
      <c r="N1202" s="15" t="str">
        <f aca="false">IF(H1202="???",0.2,"")</f>
        <v/>
      </c>
      <c r="O1202" s="40" t="s">
        <v>22</v>
      </c>
      <c r="P1202" s="17" t="str">
        <f aca="false">IF(SUM(Q1202:AI1202)&gt;0,"",IF(SUM(Q1202:AI1202)=0,IF(O1202&gt;0,1,"")))</f>
        <v/>
      </c>
      <c r="Q1202" s="16" t="n">
        <f aca="false">IF(O1202="🐭 Mouse",2,"")</f>
        <v>2</v>
      </c>
      <c r="R1202" s="16" t="str">
        <f aca="false">IF(O1202="🕊 Pigeon",7,"")</f>
        <v/>
      </c>
      <c r="S1202" s="16" t="str">
        <f aca="false">IF(O1202="🐇 Rabbit",6,"")</f>
        <v/>
      </c>
      <c r="T1202" s="16" t="str">
        <f aca="false">IF(O1202="🍼 Mammal",16,"")</f>
        <v/>
      </c>
      <c r="U1202" s="16" t="str">
        <f aca="false">IF(O1202="🐀 Rat",1,"")</f>
        <v/>
      </c>
      <c r="V1202" s="16" t="str">
        <f aca="false">IF(O1202="🐕 Dog",3,"")</f>
        <v/>
      </c>
      <c r="W1202" s="16" t="str">
        <f aca="false">IF(O1202="🐹 Guinea Pig",8,"")</f>
        <v/>
      </c>
      <c r="X1202" s="16" t="str">
        <f aca="false">IF(O1202="🐔 Chicken",9,"")</f>
        <v/>
      </c>
      <c r="Y1202" s="16" t="str">
        <f aca="false">IF(O1202="🐵 Monkey",5,"")</f>
        <v/>
      </c>
      <c r="Z1202" s="16" t="str">
        <f aca="false">IF(O1202="🐸 Frog",10,"")</f>
        <v/>
      </c>
      <c r="AA1202" s="16" t="str">
        <f aca="false">IF(O1202="🐈 Cat",4,"")</f>
        <v/>
      </c>
      <c r="AB1202" s="16" t="str">
        <f aca="false">IF(O1202="Gecko",15,"")</f>
        <v/>
      </c>
      <c r="AC1202" s="16" t="str">
        <f aca="false">IF(O1202="Skink",14,"")</f>
        <v/>
      </c>
      <c r="AD1202" s="16" t="str">
        <f aca="false">IF(O1202="🐄 Cattle",17,"")</f>
        <v/>
      </c>
      <c r="AE1202" s="16" t="str">
        <f aca="false">IF(O1202="🐷 Pig",19,"")</f>
        <v/>
      </c>
      <c r="AF1202" s="16" t="str">
        <f aca="false">IF(O1202="Squirrel",11,"")</f>
        <v/>
      </c>
      <c r="AG1202" s="16" t="str">
        <f aca="false">IF(O1202="🐝 Honey Bee",20,"")</f>
        <v/>
      </c>
      <c r="AH1202" s="16" t="str">
        <f aca="false">IF(O1202="🦆 Duck",12,"")</f>
        <v/>
      </c>
      <c r="AI1202" s="16" t="str">
        <f aca="false">IF(O1202="🐦 Bird",13,"")</f>
        <v/>
      </c>
      <c r="AJ1202" s="41" t="s">
        <v>704</v>
      </c>
      <c r="AK1202" s="40" t="s">
        <v>57</v>
      </c>
      <c r="AL1202" s="42" t="s">
        <v>58</v>
      </c>
      <c r="AM1202" s="40" t="s">
        <v>59</v>
      </c>
      <c r="AN1202" s="40" t="s">
        <v>63</v>
      </c>
    </row>
    <row r="1203" customFormat="false" ht="30" hidden="false" customHeight="true" outlineLevel="0" collapsed="false">
      <c r="A1203" s="38" t="s">
        <v>1188</v>
      </c>
      <c r="B1203" s="38" t="n">
        <f aca="false">B1202</f>
        <v>132</v>
      </c>
      <c r="C1203" s="32" t="n">
        <f aca="false">B1203+IF(H1203="IV",-0.2,IF(H1203="IP",-0.1,IF(H1203="IM",0.1,IF(H1203="SC",0.2,IF(H1203="IC (cerebral)",-0.3,0)))))</f>
        <v>132.2</v>
      </c>
      <c r="D1203" s="33" t="n">
        <f aca="false">VALUE(MID(AJ1203,1,FIND(" ",AJ1203)))</f>
        <v>6.2</v>
      </c>
      <c r="E1203" s="34" t="n">
        <f aca="false">IF(G1203="LD50 (median)",1,IF(G1203="LDLo (lowest)",0,IF(G1203="LD",-1,"")))</f>
        <v>1</v>
      </c>
      <c r="F1203" s="34" t="n">
        <f aca="false">IF(O1203="🐀 Rat",1,IF(O1203="🐭 Mouse",2,IF(O1203="🐕 Dog",3,IF(O1203="🐵 Monkey",5,IF(O1203="🐈 Cat",4,IF(O1203="🐇 Rabbit",6,IF(O1203="🕊 Pigeon",7,IF(O1203="🐹 Guinea Pig",8,IF(O1203="🐔 Chicken",9,IF(O1203="🐸 Frog",10,IF(O1203="🍼 Mammal",10,0)))))))))))</f>
        <v>2</v>
      </c>
      <c r="G1203" s="39" t="s">
        <v>47</v>
      </c>
      <c r="H1203" s="39" t="s">
        <v>18</v>
      </c>
      <c r="I1203" s="14" t="str">
        <f aca="false">IF(H1203="IC",-0.3,"")</f>
        <v/>
      </c>
      <c r="J1203" s="14" t="str">
        <f aca="false">IF(H1203="IV",-0.2,"")</f>
        <v/>
      </c>
      <c r="K1203" s="14" t="str">
        <f aca="false">IF(H1203="IP",-0.1,"")</f>
        <v/>
      </c>
      <c r="L1203" s="14" t="str">
        <f aca="false">IF(H1203="IM",0.1,"")</f>
        <v/>
      </c>
      <c r="M1203" s="14" t="n">
        <f aca="false">IF(H1203="SC",0.2,"")</f>
        <v>0.2</v>
      </c>
      <c r="N1203" s="15" t="str">
        <f aca="false">IF(H1203="???",0.2,"")</f>
        <v/>
      </c>
      <c r="O1203" s="40" t="s">
        <v>22</v>
      </c>
      <c r="P1203" s="17" t="str">
        <f aca="false">IF(SUM(Q1203:AI1203)&gt;0,"",IF(SUM(Q1203:AI1203)=0,IF(O1203&gt;0,1,"")))</f>
        <v/>
      </c>
      <c r="Q1203" s="16" t="n">
        <f aca="false">IF(O1203="🐭 Mouse",2,"")</f>
        <v>2</v>
      </c>
      <c r="R1203" s="16" t="str">
        <f aca="false">IF(O1203="🕊 Pigeon",7,"")</f>
        <v/>
      </c>
      <c r="S1203" s="16" t="str">
        <f aca="false">IF(O1203="🐇 Rabbit",6,"")</f>
        <v/>
      </c>
      <c r="T1203" s="16" t="str">
        <f aca="false">IF(O1203="🍼 Mammal",16,"")</f>
        <v/>
      </c>
      <c r="U1203" s="16" t="str">
        <f aca="false">IF(O1203="🐀 Rat",1,"")</f>
        <v/>
      </c>
      <c r="V1203" s="16" t="str">
        <f aca="false">IF(O1203="🐕 Dog",3,"")</f>
        <v/>
      </c>
      <c r="W1203" s="16" t="str">
        <f aca="false">IF(O1203="🐹 Guinea Pig",8,"")</f>
        <v/>
      </c>
      <c r="X1203" s="16" t="str">
        <f aca="false">IF(O1203="🐔 Chicken",9,"")</f>
        <v/>
      </c>
      <c r="Y1203" s="16" t="str">
        <f aca="false">IF(O1203="🐵 Monkey",5,"")</f>
        <v/>
      </c>
      <c r="Z1203" s="16" t="str">
        <f aca="false">IF(O1203="🐸 Frog",10,"")</f>
        <v/>
      </c>
      <c r="AA1203" s="16" t="str">
        <f aca="false">IF(O1203="🐈 Cat",4,"")</f>
        <v/>
      </c>
      <c r="AB1203" s="16" t="str">
        <f aca="false">IF(O1203="Gecko",15,"")</f>
        <v/>
      </c>
      <c r="AC1203" s="16" t="str">
        <f aca="false">IF(O1203="Skink",14,"")</f>
        <v/>
      </c>
      <c r="AD1203" s="16" t="str">
        <f aca="false">IF(O1203="🐄 Cattle",17,"")</f>
        <v/>
      </c>
      <c r="AE1203" s="16" t="str">
        <f aca="false">IF(O1203="🐷 Pig",19,"")</f>
        <v/>
      </c>
      <c r="AF1203" s="16" t="str">
        <f aca="false">IF(O1203="Squirrel",11,"")</f>
        <v/>
      </c>
      <c r="AG1203" s="16" t="str">
        <f aca="false">IF(O1203="🐝 Honey Bee",20,"")</f>
        <v/>
      </c>
      <c r="AH1203" s="16" t="str">
        <f aca="false">IF(O1203="🦆 Duck",12,"")</f>
        <v/>
      </c>
      <c r="AI1203" s="16" t="str">
        <f aca="false">IF(O1203="🐦 Bird",13,"")</f>
        <v/>
      </c>
      <c r="AJ1203" s="41" t="s">
        <v>841</v>
      </c>
      <c r="AK1203" s="40" t="s">
        <v>1190</v>
      </c>
      <c r="AL1203" s="42" t="s">
        <v>50</v>
      </c>
      <c r="AM1203" s="40" t="s">
        <v>51</v>
      </c>
      <c r="AN1203" s="40"/>
    </row>
    <row r="1204" customFormat="false" ht="15.75" hidden="false" customHeight="false" outlineLevel="0" collapsed="false">
      <c r="B1204" s="38"/>
      <c r="C1204" s="32"/>
      <c r="D1204" s="33"/>
      <c r="E1204" s="34"/>
      <c r="F1204" s="34"/>
      <c r="G1204" s="0"/>
      <c r="H1204" s="0"/>
      <c r="I1204" s="14" t="str">
        <f aca="false">IF(H1204="IC",-0.3,"")</f>
        <v/>
      </c>
      <c r="J1204" s="14" t="str">
        <f aca="false">IF(H1204="IV",-0.2,"")</f>
        <v/>
      </c>
      <c r="K1204" s="14" t="str">
        <f aca="false">IF(H1204="IP",-0.1,"")</f>
        <v/>
      </c>
      <c r="L1204" s="14" t="str">
        <f aca="false">IF(H1204="IM",0.1,"")</f>
        <v/>
      </c>
      <c r="M1204" s="14" t="str">
        <f aca="false">IF(H1204="SC",0.2,"")</f>
        <v/>
      </c>
      <c r="N1204" s="15" t="str">
        <f aca="false">IF(H1204="???",0.2,"")</f>
        <v/>
      </c>
      <c r="O1204" s="0"/>
      <c r="P1204" s="17" t="str">
        <f aca="false">IF(SUM(Q1204:AI1204)&gt;0,"",IF(SUM(Q1204:AI1204)=0,IF(O1204&gt;0,1,"")))</f>
        <v/>
      </c>
      <c r="Q1204" s="16" t="str">
        <f aca="false">IF(O1204="🐭 Mouse",2,"")</f>
        <v/>
      </c>
      <c r="R1204" s="16" t="str">
        <f aca="false">IF(O1204="🕊 Pigeon",7,"")</f>
        <v/>
      </c>
      <c r="S1204" s="16" t="str">
        <f aca="false">IF(O1204="🐇 Rabbit",6,"")</f>
        <v/>
      </c>
      <c r="T1204" s="16" t="str">
        <f aca="false">IF(O1204="🍼 Mammal",16,"")</f>
        <v/>
      </c>
      <c r="U1204" s="16" t="str">
        <f aca="false">IF(O1204="🐀 Rat",1,"")</f>
        <v/>
      </c>
      <c r="V1204" s="16" t="str">
        <f aca="false">IF(O1204="🐕 Dog",3,"")</f>
        <v/>
      </c>
      <c r="W1204" s="16" t="str">
        <f aca="false">IF(O1204="🐹 Guinea Pig",8,"")</f>
        <v/>
      </c>
      <c r="X1204" s="16" t="str">
        <f aca="false">IF(O1204="🐔 Chicken",9,"")</f>
        <v/>
      </c>
      <c r="Y1204" s="16" t="str">
        <f aca="false">IF(O1204="🐵 Monkey",5,"")</f>
        <v/>
      </c>
      <c r="Z1204" s="16" t="str">
        <f aca="false">IF(O1204="🐸 Frog",10,"")</f>
        <v/>
      </c>
      <c r="AA1204" s="16" t="str">
        <f aca="false">IF(O1204="🐈 Cat",4,"")</f>
        <v/>
      </c>
      <c r="AB1204" s="16" t="str">
        <f aca="false">IF(O1204="Gecko",15,"")</f>
        <v/>
      </c>
      <c r="AC1204" s="16" t="str">
        <f aca="false">IF(O1204="Skink",14,"")</f>
        <v/>
      </c>
      <c r="AD1204" s="16" t="str">
        <f aca="false">IF(O1204="🐄 Cattle",17,"")</f>
        <v/>
      </c>
      <c r="AE1204" s="16" t="str">
        <f aca="false">IF(O1204="🐷 Pig",19,"")</f>
        <v/>
      </c>
      <c r="AF1204" s="16" t="str">
        <f aca="false">IF(O1204="Squirrel",11,"")</f>
        <v/>
      </c>
      <c r="AG1204" s="16" t="str">
        <f aca="false">IF(O1204="🐝 Honey Bee",20,"")</f>
        <v/>
      </c>
      <c r="AH1204" s="16" t="str">
        <f aca="false">IF(O1204="🦆 Duck",12,"")</f>
        <v/>
      </c>
      <c r="AI1204" s="16" t="str">
        <f aca="false">IF(O1204="🐦 Bird",13,"")</f>
        <v/>
      </c>
      <c r="AJ1204" s="0"/>
      <c r="AK1204" s="0"/>
      <c r="AL1204" s="0"/>
      <c r="AM1204" s="0"/>
      <c r="AN1204" s="0"/>
    </row>
    <row r="1205" customFormat="false" ht="15" hidden="false" customHeight="true" outlineLevel="0" collapsed="false">
      <c r="A1205" s="38" t="s">
        <v>1191</v>
      </c>
      <c r="B1205" s="38" t="n">
        <f aca="false">B1204</f>
        <v>0</v>
      </c>
      <c r="C1205" s="32" t="n">
        <f aca="false">B1205+IF(H1205="IV",-0.2,IF(H1205="IP",-0.1,IF(H1205="IM",0.1,IF(H1205="SC",0.2,IF(H1205="IC (cerebral)",-0.3,0)))))</f>
        <v>0.2</v>
      </c>
      <c r="D1205" s="33" t="n">
        <f aca="false">VALUE(MID(AJ1205,1,FIND(" ",AJ1205)))</f>
        <v>1.36</v>
      </c>
      <c r="E1205" s="34" t="n">
        <f aca="false">IF(G1205="LD50 (median)",1,IF(G1205="LDLo (lowest)",0,IF(G1205="LD",-1,"")))</f>
        <v>1</v>
      </c>
      <c r="F1205" s="34" t="n">
        <f aca="false">IF(O1205="🐀 Rat",1,IF(O1205="🐭 Mouse",2,IF(O1205="🐕 Dog",3,IF(O1205="🐵 Monkey",5,IF(O1205="🐈 Cat",4,IF(O1205="🐇 Rabbit",6,IF(O1205="🕊 Pigeon",7,IF(O1205="🐹 Guinea Pig",8,IF(O1205="🐔 Chicken",9,IF(O1205="🐸 Frog",10,IF(O1205="🍼 Mammal",10,0)))))))))))</f>
        <v>2</v>
      </c>
      <c r="G1205" s="39" t="s">
        <v>47</v>
      </c>
      <c r="H1205" s="39" t="s">
        <v>18</v>
      </c>
      <c r="I1205" s="14" t="str">
        <f aca="false">IF(H1205="IC",-0.3,"")</f>
        <v/>
      </c>
      <c r="J1205" s="14" t="str">
        <f aca="false">IF(H1205="IV",-0.2,"")</f>
        <v/>
      </c>
      <c r="K1205" s="14" t="str">
        <f aca="false">IF(H1205="IP",-0.1,"")</f>
        <v/>
      </c>
      <c r="L1205" s="14" t="str">
        <f aca="false">IF(H1205="IM",0.1,"")</f>
        <v/>
      </c>
      <c r="M1205" s="14" t="n">
        <f aca="false">IF(H1205="SC",0.2,"")</f>
        <v>0.2</v>
      </c>
      <c r="N1205" s="15" t="str">
        <f aca="false">IF(H1205="???",0.2,"")</f>
        <v/>
      </c>
      <c r="O1205" s="40" t="s">
        <v>22</v>
      </c>
      <c r="P1205" s="17" t="str">
        <f aca="false">IF(SUM(Q1205:AI1205)&gt;0,"",IF(SUM(Q1205:AI1205)=0,IF(O1205&gt;0,1,"")))</f>
        <v/>
      </c>
      <c r="Q1205" s="16" t="n">
        <f aca="false">IF(O1205="🐭 Mouse",2,"")</f>
        <v>2</v>
      </c>
      <c r="R1205" s="16" t="str">
        <f aca="false">IF(O1205="🕊 Pigeon",7,"")</f>
        <v/>
      </c>
      <c r="S1205" s="16" t="str">
        <f aca="false">IF(O1205="🐇 Rabbit",6,"")</f>
        <v/>
      </c>
      <c r="T1205" s="16" t="str">
        <f aca="false">IF(O1205="🍼 Mammal",16,"")</f>
        <v/>
      </c>
      <c r="U1205" s="16" t="str">
        <f aca="false">IF(O1205="🐀 Rat",1,"")</f>
        <v/>
      </c>
      <c r="V1205" s="16" t="str">
        <f aca="false">IF(O1205="🐕 Dog",3,"")</f>
        <v/>
      </c>
      <c r="W1205" s="16" t="str">
        <f aca="false">IF(O1205="🐹 Guinea Pig",8,"")</f>
        <v/>
      </c>
      <c r="X1205" s="16" t="str">
        <f aca="false">IF(O1205="🐔 Chicken",9,"")</f>
        <v/>
      </c>
      <c r="Y1205" s="16" t="str">
        <f aca="false">IF(O1205="🐵 Monkey",5,"")</f>
        <v/>
      </c>
      <c r="Z1205" s="16" t="str">
        <f aca="false">IF(O1205="🐸 Frog",10,"")</f>
        <v/>
      </c>
      <c r="AA1205" s="16" t="str">
        <f aca="false">IF(O1205="🐈 Cat",4,"")</f>
        <v/>
      </c>
      <c r="AB1205" s="16" t="str">
        <f aca="false">IF(O1205="Gecko",15,"")</f>
        <v/>
      </c>
      <c r="AC1205" s="16" t="str">
        <f aca="false">IF(O1205="Skink",14,"")</f>
        <v/>
      </c>
      <c r="AD1205" s="16" t="str">
        <f aca="false">IF(O1205="🐄 Cattle",17,"")</f>
        <v/>
      </c>
      <c r="AE1205" s="16" t="str">
        <f aca="false">IF(O1205="🐷 Pig",19,"")</f>
        <v/>
      </c>
      <c r="AF1205" s="16" t="str">
        <f aca="false">IF(O1205="Squirrel",11,"")</f>
        <v/>
      </c>
      <c r="AG1205" s="16" t="str">
        <f aca="false">IF(O1205="🐝 Honey Bee",20,"")</f>
        <v/>
      </c>
      <c r="AH1205" s="16" t="str">
        <f aca="false">IF(O1205="🦆 Duck",12,"")</f>
        <v/>
      </c>
      <c r="AI1205" s="16" t="str">
        <f aca="false">IF(O1205="🐦 Bird",13,"")</f>
        <v/>
      </c>
      <c r="AJ1205" s="41" t="s">
        <v>749</v>
      </c>
      <c r="AK1205" s="40" t="s">
        <v>57</v>
      </c>
      <c r="AL1205" s="42" t="s">
        <v>58</v>
      </c>
      <c r="AM1205" s="40" t="s">
        <v>59</v>
      </c>
      <c r="AN1205" s="40" t="s">
        <v>63</v>
      </c>
    </row>
    <row r="1206" customFormat="false" ht="15" hidden="false" customHeight="true" outlineLevel="0" collapsed="false">
      <c r="A1206" s="38" t="s">
        <v>1191</v>
      </c>
      <c r="B1206" s="38" t="n">
        <v>133</v>
      </c>
      <c r="C1206" s="32" t="n">
        <f aca="false">B1206+IF(H1206="IV",-0.2,IF(H1206="IP",-0.1,IF(H1206="IM",0.1,IF(H1206="SC",0.2,IF(H1206="IC (cerebral)",-0.3,0)))))</f>
        <v>133.2</v>
      </c>
      <c r="D1206" s="33" t="n">
        <f aca="false">VALUE(MID(AJ1206,1,FIND(" ",AJ1206)))</f>
        <v>1.44</v>
      </c>
      <c r="E1206" s="34" t="n">
        <f aca="false">IF(G1206="LD50 (median)",1,IF(G1206="LDLo (lowest)",0,IF(G1206="LD",-1,"")))</f>
        <v>1</v>
      </c>
      <c r="F1206" s="34" t="n">
        <f aca="false">IF(O1206="🐀 Rat",1,IF(O1206="🐭 Mouse",2,IF(O1206="🐕 Dog",3,IF(O1206="🐵 Monkey",5,IF(O1206="🐈 Cat",4,IF(O1206="🐇 Rabbit",6,IF(O1206="🕊 Pigeon",7,IF(O1206="🐹 Guinea Pig",8,IF(O1206="🐔 Chicken",9,IF(O1206="🐸 Frog",10,IF(O1206="🍼 Mammal",10,0)))))))))))</f>
        <v>2</v>
      </c>
      <c r="G1206" s="39" t="s">
        <v>47</v>
      </c>
      <c r="H1206" s="39" t="s">
        <v>18</v>
      </c>
      <c r="I1206" s="14" t="str">
        <f aca="false">IF(H1206="IC",-0.3,"")</f>
        <v/>
      </c>
      <c r="J1206" s="14" t="str">
        <f aca="false">IF(H1206="IV",-0.2,"")</f>
        <v/>
      </c>
      <c r="K1206" s="14" t="str">
        <f aca="false">IF(H1206="IP",-0.1,"")</f>
        <v/>
      </c>
      <c r="L1206" s="14" t="str">
        <f aca="false">IF(H1206="IM",0.1,"")</f>
        <v/>
      </c>
      <c r="M1206" s="14" t="n">
        <f aca="false">IF(H1206="SC",0.2,"")</f>
        <v>0.2</v>
      </c>
      <c r="N1206" s="15" t="str">
        <f aca="false">IF(H1206="???",0.2,"")</f>
        <v/>
      </c>
      <c r="O1206" s="40" t="s">
        <v>22</v>
      </c>
      <c r="P1206" s="17" t="str">
        <f aca="false">IF(SUM(Q1206:AI1206)&gt;0,"",IF(SUM(Q1206:AI1206)=0,IF(O1206&gt;0,1,"")))</f>
        <v/>
      </c>
      <c r="Q1206" s="16" t="n">
        <f aca="false">IF(O1206="🐭 Mouse",2,"")</f>
        <v>2</v>
      </c>
      <c r="R1206" s="16" t="str">
        <f aca="false">IF(O1206="🕊 Pigeon",7,"")</f>
        <v/>
      </c>
      <c r="S1206" s="16" t="str">
        <f aca="false">IF(O1206="🐇 Rabbit",6,"")</f>
        <v/>
      </c>
      <c r="T1206" s="16" t="str">
        <f aca="false">IF(O1206="🍼 Mammal",16,"")</f>
        <v/>
      </c>
      <c r="U1206" s="16" t="str">
        <f aca="false">IF(O1206="🐀 Rat",1,"")</f>
        <v/>
      </c>
      <c r="V1206" s="16" t="str">
        <f aca="false">IF(O1206="🐕 Dog",3,"")</f>
        <v/>
      </c>
      <c r="W1206" s="16" t="str">
        <f aca="false">IF(O1206="🐹 Guinea Pig",8,"")</f>
        <v/>
      </c>
      <c r="X1206" s="16" t="str">
        <f aca="false">IF(O1206="🐔 Chicken",9,"")</f>
        <v/>
      </c>
      <c r="Y1206" s="16" t="str">
        <f aca="false">IF(O1206="🐵 Monkey",5,"")</f>
        <v/>
      </c>
      <c r="Z1206" s="16" t="str">
        <f aca="false">IF(O1206="🐸 Frog",10,"")</f>
        <v/>
      </c>
      <c r="AA1206" s="16" t="str">
        <f aca="false">IF(O1206="🐈 Cat",4,"")</f>
        <v/>
      </c>
      <c r="AB1206" s="16" t="str">
        <f aca="false">IF(O1206="Gecko",15,"")</f>
        <v/>
      </c>
      <c r="AC1206" s="16" t="str">
        <f aca="false">IF(O1206="Skink",14,"")</f>
        <v/>
      </c>
      <c r="AD1206" s="16" t="str">
        <f aca="false">IF(O1206="🐄 Cattle",17,"")</f>
        <v/>
      </c>
      <c r="AE1206" s="16" t="str">
        <f aca="false">IF(O1206="🐷 Pig",19,"")</f>
        <v/>
      </c>
      <c r="AF1206" s="16" t="str">
        <f aca="false">IF(O1206="Squirrel",11,"")</f>
        <v/>
      </c>
      <c r="AG1206" s="16" t="str">
        <f aca="false">IF(O1206="🐝 Honey Bee",20,"")</f>
        <v/>
      </c>
      <c r="AH1206" s="16" t="str">
        <f aca="false">IF(O1206="🦆 Duck",12,"")</f>
        <v/>
      </c>
      <c r="AI1206" s="16" t="str">
        <f aca="false">IF(O1206="🐦 Bird",13,"")</f>
        <v/>
      </c>
      <c r="AJ1206" s="41" t="s">
        <v>1192</v>
      </c>
      <c r="AK1206" s="40" t="s">
        <v>57</v>
      </c>
      <c r="AL1206" s="42" t="s">
        <v>58</v>
      </c>
      <c r="AM1206" s="40" t="s">
        <v>59</v>
      </c>
      <c r="AN1206" s="40" t="s">
        <v>60</v>
      </c>
    </row>
    <row r="1207" customFormat="false" ht="15.75" hidden="false" customHeight="false" outlineLevel="0" collapsed="false">
      <c r="B1207" s="38"/>
      <c r="C1207" s="32"/>
      <c r="D1207" s="33"/>
      <c r="E1207" s="34"/>
      <c r="F1207" s="34"/>
      <c r="G1207" s="0"/>
      <c r="H1207" s="0"/>
      <c r="I1207" s="14" t="str">
        <f aca="false">IF(H1207="IC",-0.3,"")</f>
        <v/>
      </c>
      <c r="J1207" s="14" t="str">
        <f aca="false">IF(H1207="IV",-0.2,"")</f>
        <v/>
      </c>
      <c r="K1207" s="14" t="str">
        <f aca="false">IF(H1207="IP",-0.1,"")</f>
        <v/>
      </c>
      <c r="L1207" s="14" t="str">
        <f aca="false">IF(H1207="IM",0.1,"")</f>
        <v/>
      </c>
      <c r="M1207" s="14" t="str">
        <f aca="false">IF(H1207="SC",0.2,"")</f>
        <v/>
      </c>
      <c r="N1207" s="15" t="str">
        <f aca="false">IF(H1207="???",0.2,"")</f>
        <v/>
      </c>
      <c r="O1207" s="0"/>
      <c r="P1207" s="17" t="str">
        <f aca="false">IF(SUM(Q1207:AI1207)&gt;0,"",IF(SUM(Q1207:AI1207)=0,IF(O1207&gt;0,1,"")))</f>
        <v/>
      </c>
      <c r="Q1207" s="16" t="str">
        <f aca="false">IF(O1207="🐭 Mouse",2,"")</f>
        <v/>
      </c>
      <c r="R1207" s="16" t="str">
        <f aca="false">IF(O1207="🕊 Pigeon",7,"")</f>
        <v/>
      </c>
      <c r="S1207" s="16" t="str">
        <f aca="false">IF(O1207="🐇 Rabbit",6,"")</f>
        <v/>
      </c>
      <c r="T1207" s="16" t="str">
        <f aca="false">IF(O1207="🍼 Mammal",16,"")</f>
        <v/>
      </c>
      <c r="U1207" s="16" t="str">
        <f aca="false">IF(O1207="🐀 Rat",1,"")</f>
        <v/>
      </c>
      <c r="V1207" s="16" t="str">
        <f aca="false">IF(O1207="🐕 Dog",3,"")</f>
        <v/>
      </c>
      <c r="W1207" s="16" t="str">
        <f aca="false">IF(O1207="🐹 Guinea Pig",8,"")</f>
        <v/>
      </c>
      <c r="X1207" s="16" t="str">
        <f aca="false">IF(O1207="🐔 Chicken",9,"")</f>
        <v/>
      </c>
      <c r="Y1207" s="16" t="str">
        <f aca="false">IF(O1207="🐵 Monkey",5,"")</f>
        <v/>
      </c>
      <c r="Z1207" s="16" t="str">
        <f aca="false">IF(O1207="🐸 Frog",10,"")</f>
        <v/>
      </c>
      <c r="AA1207" s="16" t="str">
        <f aca="false">IF(O1207="🐈 Cat",4,"")</f>
        <v/>
      </c>
      <c r="AB1207" s="16" t="str">
        <f aca="false">IF(O1207="Gecko",15,"")</f>
        <v/>
      </c>
      <c r="AC1207" s="16" t="str">
        <f aca="false">IF(O1207="Skink",14,"")</f>
        <v/>
      </c>
      <c r="AD1207" s="16" t="str">
        <f aca="false">IF(O1207="🐄 Cattle",17,"")</f>
        <v/>
      </c>
      <c r="AE1207" s="16" t="str">
        <f aca="false">IF(O1207="🐷 Pig",19,"")</f>
        <v/>
      </c>
      <c r="AF1207" s="16" t="str">
        <f aca="false">IF(O1207="Squirrel",11,"")</f>
        <v/>
      </c>
      <c r="AG1207" s="16" t="str">
        <f aca="false">IF(O1207="🐝 Honey Bee",20,"")</f>
        <v/>
      </c>
      <c r="AH1207" s="16" t="str">
        <f aca="false">IF(O1207="🦆 Duck",12,"")</f>
        <v/>
      </c>
      <c r="AI1207" s="16" t="str">
        <f aca="false">IF(O1207="🐦 Bird",13,"")</f>
        <v/>
      </c>
      <c r="AJ1207" s="0"/>
      <c r="AK1207" s="0"/>
      <c r="AL1207" s="0"/>
      <c r="AM1207" s="0"/>
      <c r="AN1207" s="0"/>
    </row>
    <row r="1208" customFormat="false" ht="15" hidden="false" customHeight="true" outlineLevel="0" collapsed="false">
      <c r="A1208" s="38" t="s">
        <v>1193</v>
      </c>
      <c r="B1208" s="38" t="n">
        <f aca="false">B1207</f>
        <v>0</v>
      </c>
      <c r="C1208" s="32" t="n">
        <f aca="false">B1208+IF(H1208="IV",-0.2,IF(H1208="IP",-0.1,IF(H1208="IM",0.1,IF(H1208="SC",0.2,IF(H1208="IC (cerebral)",-0.3,0)))))</f>
        <v>0.2</v>
      </c>
      <c r="D1208" s="33" t="n">
        <f aca="false">VALUE(MID(AJ1208,1,FIND(" ",AJ1208)))</f>
        <v>0.062</v>
      </c>
      <c r="E1208" s="34" t="n">
        <f aca="false">IF(G1208="LD50 (median)",1,IF(G1208="LDLo (lowest)",0,IF(G1208="LD",-1,"")))</f>
        <v>1</v>
      </c>
      <c r="F1208" s="34" t="n">
        <f aca="false">IF(O1208="🐀 Rat",1,IF(O1208="🐭 Mouse",2,IF(O1208="🐕 Dog",3,IF(O1208="🐵 Monkey",5,IF(O1208="🐈 Cat",4,IF(O1208="🐇 Rabbit",6,IF(O1208="🕊 Pigeon",7,IF(O1208="🐹 Guinea Pig",8,IF(O1208="🐔 Chicken",9,IF(O1208="🐸 Frog",10,IF(O1208="🍼 Mammal",10,0)))))))))))</f>
        <v>2</v>
      </c>
      <c r="G1208" s="39" t="s">
        <v>47</v>
      </c>
      <c r="H1208" s="39" t="s">
        <v>18</v>
      </c>
      <c r="I1208" s="14" t="str">
        <f aca="false">IF(H1208="IC",-0.3,"")</f>
        <v/>
      </c>
      <c r="J1208" s="14" t="str">
        <f aca="false">IF(H1208="IV",-0.2,"")</f>
        <v/>
      </c>
      <c r="K1208" s="14" t="str">
        <f aca="false">IF(H1208="IP",-0.1,"")</f>
        <v/>
      </c>
      <c r="L1208" s="14" t="str">
        <f aca="false">IF(H1208="IM",0.1,"")</f>
        <v/>
      </c>
      <c r="M1208" s="14" t="n">
        <f aca="false">IF(H1208="SC",0.2,"")</f>
        <v>0.2</v>
      </c>
      <c r="N1208" s="15" t="str">
        <f aca="false">IF(H1208="???",0.2,"")</f>
        <v/>
      </c>
      <c r="O1208" s="40" t="s">
        <v>22</v>
      </c>
      <c r="P1208" s="17" t="str">
        <f aca="false">IF(SUM(Q1208:AI1208)&gt;0,"",IF(SUM(Q1208:AI1208)=0,IF(O1208&gt;0,1,"")))</f>
        <v/>
      </c>
      <c r="Q1208" s="16" t="n">
        <f aca="false">IF(O1208="🐭 Mouse",2,"")</f>
        <v>2</v>
      </c>
      <c r="R1208" s="16" t="str">
        <f aca="false">IF(O1208="🕊 Pigeon",7,"")</f>
        <v/>
      </c>
      <c r="S1208" s="16" t="str">
        <f aca="false">IF(O1208="🐇 Rabbit",6,"")</f>
        <v/>
      </c>
      <c r="T1208" s="16" t="str">
        <f aca="false">IF(O1208="🍼 Mammal",16,"")</f>
        <v/>
      </c>
      <c r="U1208" s="16" t="str">
        <f aca="false">IF(O1208="🐀 Rat",1,"")</f>
        <v/>
      </c>
      <c r="V1208" s="16" t="str">
        <f aca="false">IF(O1208="🐕 Dog",3,"")</f>
        <v/>
      </c>
      <c r="W1208" s="16" t="str">
        <f aca="false">IF(O1208="🐹 Guinea Pig",8,"")</f>
        <v/>
      </c>
      <c r="X1208" s="16" t="str">
        <f aca="false">IF(O1208="🐔 Chicken",9,"")</f>
        <v/>
      </c>
      <c r="Y1208" s="16" t="str">
        <f aca="false">IF(O1208="🐵 Monkey",5,"")</f>
        <v/>
      </c>
      <c r="Z1208" s="16" t="str">
        <f aca="false">IF(O1208="🐸 Frog",10,"")</f>
        <v/>
      </c>
      <c r="AA1208" s="16" t="str">
        <f aca="false">IF(O1208="🐈 Cat",4,"")</f>
        <v/>
      </c>
      <c r="AB1208" s="16" t="str">
        <f aca="false">IF(O1208="Gecko",15,"")</f>
        <v/>
      </c>
      <c r="AC1208" s="16" t="str">
        <f aca="false">IF(O1208="Skink",14,"")</f>
        <v/>
      </c>
      <c r="AD1208" s="16" t="str">
        <f aca="false">IF(O1208="🐄 Cattle",17,"")</f>
        <v/>
      </c>
      <c r="AE1208" s="16" t="str">
        <f aca="false">IF(O1208="🐷 Pig",19,"")</f>
        <v/>
      </c>
      <c r="AF1208" s="16" t="str">
        <f aca="false">IF(O1208="Squirrel",11,"")</f>
        <v/>
      </c>
      <c r="AG1208" s="16" t="str">
        <f aca="false">IF(O1208="🐝 Honey Bee",20,"")</f>
        <v/>
      </c>
      <c r="AH1208" s="16" t="str">
        <f aca="false">IF(O1208="🦆 Duck",12,"")</f>
        <v/>
      </c>
      <c r="AI1208" s="16" t="str">
        <f aca="false">IF(O1208="🐦 Bird",13,"")</f>
        <v/>
      </c>
      <c r="AJ1208" s="41" t="s">
        <v>1194</v>
      </c>
      <c r="AK1208" s="40" t="s">
        <v>374</v>
      </c>
      <c r="AL1208" s="42" t="s">
        <v>375</v>
      </c>
      <c r="AM1208" s="40" t="s">
        <v>51</v>
      </c>
      <c r="AN1208" s="40"/>
    </row>
    <row r="1209" customFormat="false" ht="15" hidden="false" customHeight="true" outlineLevel="0" collapsed="false">
      <c r="A1209" s="38" t="s">
        <v>1193</v>
      </c>
      <c r="B1209" s="38" t="n">
        <f aca="false">B1208</f>
        <v>0</v>
      </c>
      <c r="C1209" s="32" t="n">
        <f aca="false">B1209+IF(H1209="IV",-0.2,IF(H1209="IP",-0.1,IF(H1209="IM",0.1,IF(H1209="SC",0.2,IF(H1209="IC (cerebral)",-0.3,0)))))</f>
        <v>0.2</v>
      </c>
      <c r="D1209" s="33" t="n">
        <f aca="false">VALUE(MID(AJ1209,1,FIND(" ",AJ1209)))</f>
        <v>0.079</v>
      </c>
      <c r="E1209" s="34" t="n">
        <f aca="false">IF(G1209="LD50 (median)",1,IF(G1209="LDLo (lowest)",0,IF(G1209="LD",-1,"")))</f>
        <v>1</v>
      </c>
      <c r="F1209" s="34" t="n">
        <f aca="false">IF(O1209="🐀 Rat",1,IF(O1209="🐭 Mouse",2,IF(O1209="🐕 Dog",3,IF(O1209="🐵 Monkey",5,IF(O1209="🐈 Cat",4,IF(O1209="🐇 Rabbit",6,IF(O1209="🕊 Pigeon",7,IF(O1209="🐹 Guinea Pig",8,IF(O1209="🐔 Chicken",9,IF(O1209="🐸 Frog",10,IF(O1209="🍼 Mammal",10,0)))))))))))</f>
        <v>2</v>
      </c>
      <c r="G1209" s="39" t="s">
        <v>47</v>
      </c>
      <c r="H1209" s="39" t="s">
        <v>18</v>
      </c>
      <c r="I1209" s="14" t="str">
        <f aca="false">IF(H1209="IC",-0.3,"")</f>
        <v/>
      </c>
      <c r="J1209" s="14" t="str">
        <f aca="false">IF(H1209="IV",-0.2,"")</f>
        <v/>
      </c>
      <c r="K1209" s="14" t="str">
        <f aca="false">IF(H1209="IP",-0.1,"")</f>
        <v/>
      </c>
      <c r="L1209" s="14" t="str">
        <f aca="false">IF(H1209="IM",0.1,"")</f>
        <v/>
      </c>
      <c r="M1209" s="14" t="n">
        <f aca="false">IF(H1209="SC",0.2,"")</f>
        <v>0.2</v>
      </c>
      <c r="N1209" s="15" t="str">
        <f aca="false">IF(H1209="???",0.2,"")</f>
        <v/>
      </c>
      <c r="O1209" s="40" t="s">
        <v>22</v>
      </c>
      <c r="P1209" s="17" t="str">
        <f aca="false">IF(SUM(Q1209:AI1209)&gt;0,"",IF(SUM(Q1209:AI1209)=0,IF(O1209&gt;0,1,"")))</f>
        <v/>
      </c>
      <c r="Q1209" s="16" t="n">
        <f aca="false">IF(O1209="🐭 Mouse",2,"")</f>
        <v>2</v>
      </c>
      <c r="R1209" s="16" t="str">
        <f aca="false">IF(O1209="🕊 Pigeon",7,"")</f>
        <v/>
      </c>
      <c r="S1209" s="16" t="str">
        <f aca="false">IF(O1209="🐇 Rabbit",6,"")</f>
        <v/>
      </c>
      <c r="T1209" s="16" t="str">
        <f aca="false">IF(O1209="🍼 Mammal",16,"")</f>
        <v/>
      </c>
      <c r="U1209" s="16" t="str">
        <f aca="false">IF(O1209="🐀 Rat",1,"")</f>
        <v/>
      </c>
      <c r="V1209" s="16" t="str">
        <f aca="false">IF(O1209="🐕 Dog",3,"")</f>
        <v/>
      </c>
      <c r="W1209" s="16" t="str">
        <f aca="false">IF(O1209="🐹 Guinea Pig",8,"")</f>
        <v/>
      </c>
      <c r="X1209" s="16" t="str">
        <f aca="false">IF(O1209="🐔 Chicken",9,"")</f>
        <v/>
      </c>
      <c r="Y1209" s="16" t="str">
        <f aca="false">IF(O1209="🐵 Monkey",5,"")</f>
        <v/>
      </c>
      <c r="Z1209" s="16" t="str">
        <f aca="false">IF(O1209="🐸 Frog",10,"")</f>
        <v/>
      </c>
      <c r="AA1209" s="16" t="str">
        <f aca="false">IF(O1209="🐈 Cat",4,"")</f>
        <v/>
      </c>
      <c r="AB1209" s="16" t="str">
        <f aca="false">IF(O1209="Gecko",15,"")</f>
        <v/>
      </c>
      <c r="AC1209" s="16" t="str">
        <f aca="false">IF(O1209="Skink",14,"")</f>
        <v/>
      </c>
      <c r="AD1209" s="16" t="str">
        <f aca="false">IF(O1209="🐄 Cattle",17,"")</f>
        <v/>
      </c>
      <c r="AE1209" s="16" t="str">
        <f aca="false">IF(O1209="🐷 Pig",19,"")</f>
        <v/>
      </c>
      <c r="AF1209" s="16" t="str">
        <f aca="false">IF(O1209="Squirrel",11,"")</f>
        <v/>
      </c>
      <c r="AG1209" s="16" t="str">
        <f aca="false">IF(O1209="🐝 Honey Bee",20,"")</f>
        <v/>
      </c>
      <c r="AH1209" s="16" t="str">
        <f aca="false">IF(O1209="🦆 Duck",12,"")</f>
        <v/>
      </c>
      <c r="AI1209" s="16" t="str">
        <f aca="false">IF(O1209="🐦 Bird",13,"")</f>
        <v/>
      </c>
      <c r="AJ1209" s="41" t="s">
        <v>1195</v>
      </c>
      <c r="AK1209" s="40" t="s">
        <v>1186</v>
      </c>
      <c r="AL1209" s="42" t="s">
        <v>50</v>
      </c>
      <c r="AM1209" s="40" t="s">
        <v>51</v>
      </c>
      <c r="AN1209" s="40"/>
    </row>
    <row r="1210" customFormat="false" ht="30" hidden="false" customHeight="true" outlineLevel="0" collapsed="false">
      <c r="A1210" s="38" t="s">
        <v>1193</v>
      </c>
      <c r="B1210" s="38" t="n">
        <v>134</v>
      </c>
      <c r="C1210" s="32" t="n">
        <f aca="false">B1210+IF(H1210="IV",-0.2,IF(H1210="IP",-0.1,IF(H1210="IM",0.1,IF(H1210="SC",0.2,IF(H1210="IC (cerebral)",-0.3,0)))))</f>
        <v>134.2</v>
      </c>
      <c r="D1210" s="33" t="n">
        <f aca="false">VALUE(MID(AJ1210,1,FIND(" ",AJ1210)))</f>
        <v>0.101</v>
      </c>
      <c r="E1210" s="34" t="n">
        <f aca="false">IF(G1210="LD50 (median)",1,IF(G1210="LDLo (lowest)",0,IF(G1210="LD",-1,"")))</f>
        <v>1</v>
      </c>
      <c r="F1210" s="34" t="n">
        <f aca="false">IF(O1210="🐀 Rat",1,IF(O1210="🐭 Mouse",2,IF(O1210="🐕 Dog",3,IF(O1210="🐵 Monkey",5,IF(O1210="🐈 Cat",4,IF(O1210="🐇 Rabbit",6,IF(O1210="🕊 Pigeon",7,IF(O1210="🐹 Guinea Pig",8,IF(O1210="🐔 Chicken",9,IF(O1210="🐸 Frog",10,IF(O1210="🍼 Mammal",10,0)))))))))))</f>
        <v>2</v>
      </c>
      <c r="G1210" s="39" t="s">
        <v>47</v>
      </c>
      <c r="H1210" s="39" t="s">
        <v>18</v>
      </c>
      <c r="I1210" s="14" t="str">
        <f aca="false">IF(H1210="IC",-0.3,"")</f>
        <v/>
      </c>
      <c r="J1210" s="14" t="str">
        <f aca="false">IF(H1210="IV",-0.2,"")</f>
        <v/>
      </c>
      <c r="K1210" s="14" t="str">
        <f aca="false">IF(H1210="IP",-0.1,"")</f>
        <v/>
      </c>
      <c r="L1210" s="14" t="str">
        <f aca="false">IF(H1210="IM",0.1,"")</f>
        <v/>
      </c>
      <c r="M1210" s="14" t="n">
        <f aca="false">IF(H1210="SC",0.2,"")</f>
        <v>0.2</v>
      </c>
      <c r="N1210" s="15" t="str">
        <f aca="false">IF(H1210="???",0.2,"")</f>
        <v/>
      </c>
      <c r="O1210" s="40" t="s">
        <v>22</v>
      </c>
      <c r="P1210" s="17" t="str">
        <f aca="false">IF(SUM(Q1210:AI1210)&gt;0,"",IF(SUM(Q1210:AI1210)=0,IF(O1210&gt;0,1,"")))</f>
        <v/>
      </c>
      <c r="Q1210" s="16" t="n">
        <f aca="false">IF(O1210="🐭 Mouse",2,"")</f>
        <v>2</v>
      </c>
      <c r="R1210" s="16" t="str">
        <f aca="false">IF(O1210="🕊 Pigeon",7,"")</f>
        <v/>
      </c>
      <c r="S1210" s="16" t="str">
        <f aca="false">IF(O1210="🐇 Rabbit",6,"")</f>
        <v/>
      </c>
      <c r="T1210" s="16" t="str">
        <f aca="false">IF(O1210="🍼 Mammal",16,"")</f>
        <v/>
      </c>
      <c r="U1210" s="16" t="str">
        <f aca="false">IF(O1210="🐀 Rat",1,"")</f>
        <v/>
      </c>
      <c r="V1210" s="16" t="str">
        <f aca="false">IF(O1210="🐕 Dog",3,"")</f>
        <v/>
      </c>
      <c r="W1210" s="16" t="str">
        <f aca="false">IF(O1210="🐹 Guinea Pig",8,"")</f>
        <v/>
      </c>
      <c r="X1210" s="16" t="str">
        <f aca="false">IF(O1210="🐔 Chicken",9,"")</f>
        <v/>
      </c>
      <c r="Y1210" s="16" t="str">
        <f aca="false">IF(O1210="🐵 Monkey",5,"")</f>
        <v/>
      </c>
      <c r="Z1210" s="16" t="str">
        <f aca="false">IF(O1210="🐸 Frog",10,"")</f>
        <v/>
      </c>
      <c r="AA1210" s="16" t="str">
        <f aca="false">IF(O1210="🐈 Cat",4,"")</f>
        <v/>
      </c>
      <c r="AB1210" s="16" t="str">
        <f aca="false">IF(O1210="Gecko",15,"")</f>
        <v/>
      </c>
      <c r="AC1210" s="16" t="str">
        <f aca="false">IF(O1210="Skink",14,"")</f>
        <v/>
      </c>
      <c r="AD1210" s="16" t="str">
        <f aca="false">IF(O1210="🐄 Cattle",17,"")</f>
        <v/>
      </c>
      <c r="AE1210" s="16" t="str">
        <f aca="false">IF(O1210="🐷 Pig",19,"")</f>
        <v/>
      </c>
      <c r="AF1210" s="16" t="str">
        <f aca="false">IF(O1210="Squirrel",11,"")</f>
        <v/>
      </c>
      <c r="AG1210" s="16" t="str">
        <f aca="false">IF(O1210="🐝 Honey Bee",20,"")</f>
        <v/>
      </c>
      <c r="AH1210" s="16" t="str">
        <f aca="false">IF(O1210="🦆 Duck",12,"")</f>
        <v/>
      </c>
      <c r="AI1210" s="16" t="str">
        <f aca="false">IF(O1210="🐦 Bird",13,"")</f>
        <v/>
      </c>
      <c r="AJ1210" s="41" t="s">
        <v>1196</v>
      </c>
      <c r="AK1210" s="40" t="s">
        <v>374</v>
      </c>
      <c r="AL1210" s="42" t="s">
        <v>375</v>
      </c>
      <c r="AM1210" s="40" t="s">
        <v>51</v>
      </c>
      <c r="AN1210" s="40"/>
    </row>
    <row r="1211" customFormat="false" ht="15.75" hidden="false" customHeight="false" outlineLevel="0" collapsed="false">
      <c r="B1211" s="38"/>
      <c r="C1211" s="32"/>
      <c r="D1211" s="33"/>
      <c r="E1211" s="34"/>
      <c r="F1211" s="34"/>
      <c r="G1211" s="0"/>
      <c r="H1211" s="0"/>
      <c r="I1211" s="14" t="str">
        <f aca="false">IF(H1211="IC",-0.3,"")</f>
        <v/>
      </c>
      <c r="J1211" s="14" t="str">
        <f aca="false">IF(H1211="IV",-0.2,"")</f>
        <v/>
      </c>
      <c r="K1211" s="14" t="str">
        <f aca="false">IF(H1211="IP",-0.1,"")</f>
        <v/>
      </c>
      <c r="L1211" s="14" t="str">
        <f aca="false">IF(H1211="IM",0.1,"")</f>
        <v/>
      </c>
      <c r="M1211" s="14" t="str">
        <f aca="false">IF(H1211="SC",0.2,"")</f>
        <v/>
      </c>
      <c r="N1211" s="15" t="str">
        <f aca="false">IF(H1211="???",0.2,"")</f>
        <v/>
      </c>
      <c r="O1211" s="0"/>
      <c r="P1211" s="17" t="str">
        <f aca="false">IF(SUM(Q1211:AI1211)&gt;0,"",IF(SUM(Q1211:AI1211)=0,IF(O1211&gt;0,1,"")))</f>
        <v/>
      </c>
      <c r="Q1211" s="16" t="str">
        <f aca="false">IF(O1211="🐭 Mouse",2,"")</f>
        <v/>
      </c>
      <c r="R1211" s="16" t="str">
        <f aca="false">IF(O1211="🕊 Pigeon",7,"")</f>
        <v/>
      </c>
      <c r="S1211" s="16" t="str">
        <f aca="false">IF(O1211="🐇 Rabbit",6,"")</f>
        <v/>
      </c>
      <c r="T1211" s="16" t="str">
        <f aca="false">IF(O1211="🍼 Mammal",16,"")</f>
        <v/>
      </c>
      <c r="U1211" s="16" t="str">
        <f aca="false">IF(O1211="🐀 Rat",1,"")</f>
        <v/>
      </c>
      <c r="V1211" s="16" t="str">
        <f aca="false">IF(O1211="🐕 Dog",3,"")</f>
        <v/>
      </c>
      <c r="W1211" s="16" t="str">
        <f aca="false">IF(O1211="🐹 Guinea Pig",8,"")</f>
        <v/>
      </c>
      <c r="X1211" s="16" t="str">
        <f aca="false">IF(O1211="🐔 Chicken",9,"")</f>
        <v/>
      </c>
      <c r="Y1211" s="16" t="str">
        <f aca="false">IF(O1211="🐵 Monkey",5,"")</f>
        <v/>
      </c>
      <c r="Z1211" s="16" t="str">
        <f aca="false">IF(O1211="🐸 Frog",10,"")</f>
        <v/>
      </c>
      <c r="AA1211" s="16" t="str">
        <f aca="false">IF(O1211="🐈 Cat",4,"")</f>
        <v/>
      </c>
      <c r="AB1211" s="16" t="str">
        <f aca="false">IF(O1211="Gecko",15,"")</f>
        <v/>
      </c>
      <c r="AC1211" s="16" t="str">
        <f aca="false">IF(O1211="Skink",14,"")</f>
        <v/>
      </c>
      <c r="AD1211" s="16" t="str">
        <f aca="false">IF(O1211="🐄 Cattle",17,"")</f>
        <v/>
      </c>
      <c r="AE1211" s="16" t="str">
        <f aca="false">IF(O1211="🐷 Pig",19,"")</f>
        <v/>
      </c>
      <c r="AF1211" s="16" t="str">
        <f aca="false">IF(O1211="Squirrel",11,"")</f>
        <v/>
      </c>
      <c r="AG1211" s="16" t="str">
        <f aca="false">IF(O1211="🐝 Honey Bee",20,"")</f>
        <v/>
      </c>
      <c r="AH1211" s="16" t="str">
        <f aca="false">IF(O1211="🦆 Duck",12,"")</f>
        <v/>
      </c>
      <c r="AI1211" s="16" t="str">
        <f aca="false">IF(O1211="🐦 Bird",13,"")</f>
        <v/>
      </c>
      <c r="AJ1211" s="0"/>
      <c r="AK1211" s="0"/>
      <c r="AL1211" s="0"/>
      <c r="AM1211" s="0"/>
      <c r="AN1211" s="0"/>
    </row>
    <row r="1212" customFormat="false" ht="30" hidden="false" customHeight="true" outlineLevel="0" collapsed="false">
      <c r="A1212" s="38" t="s">
        <v>1197</v>
      </c>
      <c r="B1212" s="38" t="n">
        <f aca="false">B1211</f>
        <v>0</v>
      </c>
      <c r="C1212" s="32" t="n">
        <f aca="false">B1212+IF(H1212="IV",-0.2,IF(H1212="IP",-0.1,IF(H1212="IM",0.1,IF(H1212="SC",0.2,IF(H1212="IC (cerebral)",-0.3,0)))))</f>
        <v>-0.1</v>
      </c>
      <c r="D1212" s="33" t="n">
        <f aca="false">VALUE(MID(AJ1212,1,FIND(" ",AJ1212)))</f>
        <v>0.25</v>
      </c>
      <c r="E1212" s="34" t="n">
        <f aca="false">IF(G1212="LD50 (median)",1,IF(G1212="LDLo (lowest)",0,IF(G1212="LD",-1,"")))</f>
        <v>1</v>
      </c>
      <c r="F1212" s="34" t="n">
        <f aca="false">IF(O1212="🐀 Rat",1,IF(O1212="🐭 Mouse",2,IF(O1212="🐕 Dog",3,IF(O1212="🐵 Monkey",5,IF(O1212="🐈 Cat",4,IF(O1212="🐇 Rabbit",6,IF(O1212="🕊 Pigeon",7,IF(O1212="🐹 Guinea Pig",8,IF(O1212="🐔 Chicken",9,IF(O1212="🐸 Frog",10,IF(O1212="🍼 Mammal",10,0)))))))))))</f>
        <v>2</v>
      </c>
      <c r="G1212" s="39" t="s">
        <v>47</v>
      </c>
      <c r="H1212" s="39" t="s">
        <v>16</v>
      </c>
      <c r="I1212" s="14" t="str">
        <f aca="false">IF(H1212="IC",-0.3,"")</f>
        <v/>
      </c>
      <c r="J1212" s="14" t="str">
        <f aca="false">IF(H1212="IV",-0.2,"")</f>
        <v/>
      </c>
      <c r="K1212" s="14" t="n">
        <f aca="false">IF(H1212="IP",-0.1,"")</f>
        <v>-0.1</v>
      </c>
      <c r="L1212" s="14" t="str">
        <f aca="false">IF(H1212="IM",0.1,"")</f>
        <v/>
      </c>
      <c r="M1212" s="14" t="str">
        <f aca="false">IF(H1212="SC",0.2,"")</f>
        <v/>
      </c>
      <c r="N1212" s="15" t="str">
        <f aca="false">IF(H1212="???",0.2,"")</f>
        <v/>
      </c>
      <c r="O1212" s="40" t="s">
        <v>22</v>
      </c>
      <c r="P1212" s="17" t="str">
        <f aca="false">IF(SUM(Q1212:AI1212)&gt;0,"",IF(SUM(Q1212:AI1212)=0,IF(O1212&gt;0,1,"")))</f>
        <v/>
      </c>
      <c r="Q1212" s="16" t="n">
        <f aca="false">IF(O1212="🐭 Mouse",2,"")</f>
        <v>2</v>
      </c>
      <c r="R1212" s="16" t="str">
        <f aca="false">IF(O1212="🕊 Pigeon",7,"")</f>
        <v/>
      </c>
      <c r="S1212" s="16" t="str">
        <f aca="false">IF(O1212="🐇 Rabbit",6,"")</f>
        <v/>
      </c>
      <c r="T1212" s="16" t="str">
        <f aca="false">IF(O1212="🍼 Mammal",16,"")</f>
        <v/>
      </c>
      <c r="U1212" s="16" t="str">
        <f aca="false">IF(O1212="🐀 Rat",1,"")</f>
        <v/>
      </c>
      <c r="V1212" s="16" t="str">
        <f aca="false">IF(O1212="🐕 Dog",3,"")</f>
        <v/>
      </c>
      <c r="W1212" s="16" t="str">
        <f aca="false">IF(O1212="🐹 Guinea Pig",8,"")</f>
        <v/>
      </c>
      <c r="X1212" s="16" t="str">
        <f aca="false">IF(O1212="🐔 Chicken",9,"")</f>
        <v/>
      </c>
      <c r="Y1212" s="16" t="str">
        <f aca="false">IF(O1212="🐵 Monkey",5,"")</f>
        <v/>
      </c>
      <c r="Z1212" s="16" t="str">
        <f aca="false">IF(O1212="🐸 Frog",10,"")</f>
        <v/>
      </c>
      <c r="AA1212" s="16" t="str">
        <f aca="false">IF(O1212="🐈 Cat",4,"")</f>
        <v/>
      </c>
      <c r="AB1212" s="16" t="str">
        <f aca="false">IF(O1212="Gecko",15,"")</f>
        <v/>
      </c>
      <c r="AC1212" s="16" t="str">
        <f aca="false">IF(O1212="Skink",14,"")</f>
        <v/>
      </c>
      <c r="AD1212" s="16" t="str">
        <f aca="false">IF(O1212="🐄 Cattle",17,"")</f>
        <v/>
      </c>
      <c r="AE1212" s="16" t="str">
        <f aca="false">IF(O1212="🐷 Pig",19,"")</f>
        <v/>
      </c>
      <c r="AF1212" s="16" t="str">
        <f aca="false">IF(O1212="Squirrel",11,"")</f>
        <v/>
      </c>
      <c r="AG1212" s="16" t="str">
        <f aca="false">IF(O1212="🐝 Honey Bee",20,"")</f>
        <v/>
      </c>
      <c r="AH1212" s="16" t="str">
        <f aca="false">IF(O1212="🦆 Duck",12,"")</f>
        <v/>
      </c>
      <c r="AI1212" s="16" t="str">
        <f aca="false">IF(O1212="🐦 Bird",13,"")</f>
        <v/>
      </c>
      <c r="AJ1212" s="41" t="s">
        <v>241</v>
      </c>
      <c r="AK1212" s="40" t="s">
        <v>392</v>
      </c>
      <c r="AL1212" s="42" t="s">
        <v>50</v>
      </c>
      <c r="AM1212" s="40" t="s">
        <v>51</v>
      </c>
      <c r="AN1212" s="40"/>
    </row>
    <row r="1213" customFormat="false" ht="30" hidden="false" customHeight="true" outlineLevel="0" collapsed="false">
      <c r="A1213" s="38" t="s">
        <v>1197</v>
      </c>
      <c r="B1213" s="38" t="n">
        <v>135</v>
      </c>
      <c r="C1213" s="32" t="n">
        <f aca="false">B1213+IF(H1213="IV",-0.2,IF(H1213="IP",-0.1,IF(H1213="IM",0.1,IF(H1213="SC",0.2,IF(H1213="IC (cerebral)",-0.3,0)))))</f>
        <v>135.2</v>
      </c>
      <c r="D1213" s="33" t="n">
        <f aca="false">VALUE(MID(AJ1213,1,FIND(" ",AJ1213)))</f>
        <v>0.6</v>
      </c>
      <c r="E1213" s="34" t="n">
        <f aca="false">IF(G1213="LD50 (median)",1,IF(G1213="LDLo (lowest)",0,IF(G1213="LD",-1,"")))</f>
        <v>0</v>
      </c>
      <c r="F1213" s="34" t="n">
        <f aca="false">IF(O1213="🐀 Rat",1,IF(O1213="🐭 Mouse",2,IF(O1213="🐕 Dog",3,IF(O1213="🐵 Monkey",5,IF(O1213="🐈 Cat",4,IF(O1213="🐇 Rabbit",6,IF(O1213="🕊 Pigeon",7,IF(O1213="🐹 Guinea Pig",8,IF(O1213="🐔 Chicken",9,IF(O1213="🐸 Frog",10,IF(O1213="🍼 Mammal",10,0)))))))))))</f>
        <v>2</v>
      </c>
      <c r="G1213" s="39" t="s">
        <v>53</v>
      </c>
      <c r="H1213" s="39" t="s">
        <v>18</v>
      </c>
      <c r="I1213" s="14" t="str">
        <f aca="false">IF(H1213="IC",-0.3,"")</f>
        <v/>
      </c>
      <c r="J1213" s="14" t="str">
        <f aca="false">IF(H1213="IV",-0.2,"")</f>
        <v/>
      </c>
      <c r="K1213" s="14" t="str">
        <f aca="false">IF(H1213="IP",-0.1,"")</f>
        <v/>
      </c>
      <c r="L1213" s="14" t="str">
        <f aca="false">IF(H1213="IM",0.1,"")</f>
        <v/>
      </c>
      <c r="M1213" s="14" t="n">
        <f aca="false">IF(H1213="SC",0.2,"")</f>
        <v>0.2</v>
      </c>
      <c r="N1213" s="15" t="str">
        <f aca="false">IF(H1213="???",0.2,"")</f>
        <v/>
      </c>
      <c r="O1213" s="40" t="s">
        <v>22</v>
      </c>
      <c r="P1213" s="17" t="str">
        <f aca="false">IF(SUM(Q1213:AI1213)&gt;0,"",IF(SUM(Q1213:AI1213)=0,IF(O1213&gt;0,1,"")))</f>
        <v/>
      </c>
      <c r="Q1213" s="16" t="n">
        <f aca="false">IF(O1213="🐭 Mouse",2,"")</f>
        <v>2</v>
      </c>
      <c r="R1213" s="16" t="str">
        <f aca="false">IF(O1213="🕊 Pigeon",7,"")</f>
        <v/>
      </c>
      <c r="S1213" s="16" t="str">
        <f aca="false">IF(O1213="🐇 Rabbit",6,"")</f>
        <v/>
      </c>
      <c r="T1213" s="16" t="str">
        <f aca="false">IF(O1213="🍼 Mammal",16,"")</f>
        <v/>
      </c>
      <c r="U1213" s="16" t="str">
        <f aca="false">IF(O1213="🐀 Rat",1,"")</f>
        <v/>
      </c>
      <c r="V1213" s="16" t="str">
        <f aca="false">IF(O1213="🐕 Dog",3,"")</f>
        <v/>
      </c>
      <c r="W1213" s="16" t="str">
        <f aca="false">IF(O1213="🐹 Guinea Pig",8,"")</f>
        <v/>
      </c>
      <c r="X1213" s="16" t="str">
        <f aca="false">IF(O1213="🐔 Chicken",9,"")</f>
        <v/>
      </c>
      <c r="Y1213" s="16" t="str">
        <f aca="false">IF(O1213="🐵 Monkey",5,"")</f>
        <v/>
      </c>
      <c r="Z1213" s="16" t="str">
        <f aca="false">IF(O1213="🐸 Frog",10,"")</f>
        <v/>
      </c>
      <c r="AA1213" s="16" t="str">
        <f aca="false">IF(O1213="🐈 Cat",4,"")</f>
        <v/>
      </c>
      <c r="AB1213" s="16" t="str">
        <f aca="false">IF(O1213="Gecko",15,"")</f>
        <v/>
      </c>
      <c r="AC1213" s="16" t="str">
        <f aca="false">IF(O1213="Skink",14,"")</f>
        <v/>
      </c>
      <c r="AD1213" s="16" t="str">
        <f aca="false">IF(O1213="🐄 Cattle",17,"")</f>
        <v/>
      </c>
      <c r="AE1213" s="16" t="str">
        <f aca="false">IF(O1213="🐷 Pig",19,"")</f>
        <v/>
      </c>
      <c r="AF1213" s="16" t="str">
        <f aca="false">IF(O1213="Squirrel",11,"")</f>
        <v/>
      </c>
      <c r="AG1213" s="16" t="str">
        <f aca="false">IF(O1213="🐝 Honey Bee",20,"")</f>
        <v/>
      </c>
      <c r="AH1213" s="16" t="str">
        <f aca="false">IF(O1213="🦆 Duck",12,"")</f>
        <v/>
      </c>
      <c r="AI1213" s="16" t="str">
        <f aca="false">IF(O1213="🐦 Bird",13,"")</f>
        <v/>
      </c>
      <c r="AJ1213" s="41" t="s">
        <v>293</v>
      </c>
      <c r="AK1213" s="40" t="s">
        <v>1198</v>
      </c>
      <c r="AL1213" s="42" t="s">
        <v>50</v>
      </c>
      <c r="AM1213" s="40" t="s">
        <v>51</v>
      </c>
      <c r="AN1213" s="40"/>
    </row>
    <row r="1214" customFormat="false" ht="30" hidden="false" customHeight="true" outlineLevel="0" collapsed="false">
      <c r="A1214" s="38"/>
      <c r="B1214" s="38"/>
      <c r="C1214" s="32"/>
      <c r="D1214" s="33"/>
      <c r="E1214" s="34"/>
      <c r="F1214" s="34"/>
      <c r="G1214" s="39"/>
      <c r="H1214" s="39"/>
      <c r="I1214" s="14" t="str">
        <f aca="false">IF(H1214="IC",-0.3,"")</f>
        <v/>
      </c>
      <c r="J1214" s="14" t="str">
        <f aca="false">IF(H1214="IV",-0.2,"")</f>
        <v/>
      </c>
      <c r="K1214" s="14" t="str">
        <f aca="false">IF(H1214="IP",-0.1,"")</f>
        <v/>
      </c>
      <c r="L1214" s="14" t="str">
        <f aca="false">IF(H1214="IM",0.1,"")</f>
        <v/>
      </c>
      <c r="M1214" s="14" t="str">
        <f aca="false">IF(H1214="SC",0.2,"")</f>
        <v/>
      </c>
      <c r="N1214" s="15" t="str">
        <f aca="false">IF(H1214="???",0.2,"")</f>
        <v/>
      </c>
      <c r="O1214" s="40"/>
      <c r="P1214" s="17" t="str">
        <f aca="false">IF(SUM(Q1214:AI1214)&gt;0,"",IF(SUM(Q1214:AI1214)=0,IF(O1214&gt;0,1,"")))</f>
        <v/>
      </c>
      <c r="Q1214" s="16" t="str">
        <f aca="false">IF(O1214="🐭 Mouse",2,"")</f>
        <v/>
      </c>
      <c r="R1214" s="16" t="str">
        <f aca="false">IF(O1214="🕊 Pigeon",7,"")</f>
        <v/>
      </c>
      <c r="S1214" s="16" t="str">
        <f aca="false">IF(O1214="🐇 Rabbit",6,"")</f>
        <v/>
      </c>
      <c r="T1214" s="16" t="str">
        <f aca="false">IF(O1214="🍼 Mammal",16,"")</f>
        <v/>
      </c>
      <c r="U1214" s="16" t="str">
        <f aca="false">IF(O1214="🐀 Rat",1,"")</f>
        <v/>
      </c>
      <c r="V1214" s="16" t="str">
        <f aca="false">IF(O1214="🐕 Dog",3,"")</f>
        <v/>
      </c>
      <c r="W1214" s="16" t="str">
        <f aca="false">IF(O1214="🐹 Guinea Pig",8,"")</f>
        <v/>
      </c>
      <c r="X1214" s="16" t="str">
        <f aca="false">IF(O1214="🐔 Chicken",9,"")</f>
        <v/>
      </c>
      <c r="Y1214" s="16" t="str">
        <f aca="false">IF(O1214="🐵 Monkey",5,"")</f>
        <v/>
      </c>
      <c r="Z1214" s="16" t="str">
        <f aca="false">IF(O1214="🐸 Frog",10,"")</f>
        <v/>
      </c>
      <c r="AA1214" s="16" t="str">
        <f aca="false">IF(O1214="🐈 Cat",4,"")</f>
        <v/>
      </c>
      <c r="AB1214" s="16" t="str">
        <f aca="false">IF(O1214="Gecko",15,"")</f>
        <v/>
      </c>
      <c r="AC1214" s="16" t="str">
        <f aca="false">IF(O1214="Skink",14,"")</f>
        <v/>
      </c>
      <c r="AD1214" s="16" t="str">
        <f aca="false">IF(O1214="🐄 Cattle",17,"")</f>
        <v/>
      </c>
      <c r="AE1214" s="16" t="str">
        <f aca="false">IF(O1214="🐷 Pig",19,"")</f>
        <v/>
      </c>
      <c r="AF1214" s="16" t="str">
        <f aca="false">IF(O1214="Squirrel",11,"")</f>
        <v/>
      </c>
      <c r="AG1214" s="16" t="str">
        <f aca="false">IF(O1214="🐝 Honey Bee",20,"")</f>
        <v/>
      </c>
      <c r="AH1214" s="16" t="str">
        <f aca="false">IF(O1214="🦆 Duck",12,"")</f>
        <v/>
      </c>
      <c r="AI1214" s="16" t="str">
        <f aca="false">IF(O1214="🐦 Bird",13,"")</f>
        <v/>
      </c>
      <c r="AJ1214" s="41"/>
      <c r="AK1214" s="40"/>
      <c r="AL1214" s="42"/>
      <c r="AM1214" s="40"/>
      <c r="AN1214" s="40"/>
    </row>
    <row r="1215" customFormat="false" ht="15" hidden="false" customHeight="true" outlineLevel="0" collapsed="false">
      <c r="A1215" s="49" t="s">
        <v>1199</v>
      </c>
      <c r="B1215" s="38" t="n">
        <f aca="false">B1213</f>
        <v>135</v>
      </c>
      <c r="C1215" s="32" t="n">
        <f aca="false">B1215+IF(H1215="IV",-0.2,IF(H1215="IP",-0.1,IF(H1215="IM",0.1,IF(H1215="SC",0.2,IF(H1215="IC (cerebral)",-0.3,0)))))</f>
        <v>135.2</v>
      </c>
      <c r="D1215" s="33" t="n">
        <f aca="false">VALUE(MID(AJ1215,1,FIND(" ",AJ1215)))</f>
        <v>0.173</v>
      </c>
      <c r="E1215" s="34" t="n">
        <f aca="false">IF(G1215="LD50 (median)",1,IF(G1215="LDLo (lowest)",0,IF(G1215="LD",-1,"")))</f>
        <v>1</v>
      </c>
      <c r="F1215" s="34" t="n">
        <f aca="false">IF(O1215="🐀 Rat",1,IF(O1215="🐭 Mouse",2,IF(O1215="🐕 Dog",3,IF(O1215="🐵 Monkey",5,IF(O1215="🐈 Cat",4,IF(O1215="🐇 Rabbit",6,IF(O1215="🕊 Pigeon",7,IF(O1215="🐹 Guinea Pig",8,IF(O1215="🐔 Chicken",9,IF(O1215="🐸 Frog",10,IF(O1215="🍼 Mammal",10,0)))))))))))</f>
        <v>2</v>
      </c>
      <c r="G1215" s="39" t="s">
        <v>47</v>
      </c>
      <c r="H1215" s="39" t="s">
        <v>18</v>
      </c>
      <c r="I1215" s="14" t="str">
        <f aca="false">IF(H1215="IC",-0.3,"")</f>
        <v/>
      </c>
      <c r="J1215" s="14" t="str">
        <f aca="false">IF(H1215="IV",-0.2,"")</f>
        <v/>
      </c>
      <c r="K1215" s="14" t="str">
        <f aca="false">IF(H1215="IP",-0.1,"")</f>
        <v/>
      </c>
      <c r="L1215" s="14" t="str">
        <f aca="false">IF(H1215="IM",0.1,"")</f>
        <v/>
      </c>
      <c r="M1215" s="14" t="n">
        <f aca="false">IF(H1215="SC",0.2,"")</f>
        <v>0.2</v>
      </c>
      <c r="N1215" s="15" t="str">
        <f aca="false">IF(H1215="???",0.2,"")</f>
        <v/>
      </c>
      <c r="O1215" s="40" t="s">
        <v>22</v>
      </c>
      <c r="P1215" s="17" t="str">
        <f aca="false">IF(SUM(Q1215:AI1215)&gt;0,"",IF(SUM(Q1215:AI1215)=0,IF(O1215&gt;0,1,"")))</f>
        <v/>
      </c>
      <c r="Q1215" s="16" t="n">
        <f aca="false">IF(O1215="🐭 Mouse",2,"")</f>
        <v>2</v>
      </c>
      <c r="R1215" s="16" t="str">
        <f aca="false">IF(O1215="🕊 Pigeon",7,"")</f>
        <v/>
      </c>
      <c r="S1215" s="16" t="str">
        <f aca="false">IF(O1215="🐇 Rabbit",6,"")</f>
        <v/>
      </c>
      <c r="T1215" s="16" t="str">
        <f aca="false">IF(O1215="🍼 Mammal",16,"")</f>
        <v/>
      </c>
      <c r="U1215" s="16" t="str">
        <f aca="false">IF(O1215="🐀 Rat",1,"")</f>
        <v/>
      </c>
      <c r="V1215" s="16" t="str">
        <f aca="false">IF(O1215="🐕 Dog",3,"")</f>
        <v/>
      </c>
      <c r="W1215" s="16" t="str">
        <f aca="false">IF(O1215="🐹 Guinea Pig",8,"")</f>
        <v/>
      </c>
      <c r="X1215" s="16" t="str">
        <f aca="false">IF(O1215="🐔 Chicken",9,"")</f>
        <v/>
      </c>
      <c r="Y1215" s="16" t="str">
        <f aca="false">IF(O1215="🐵 Monkey",5,"")</f>
        <v/>
      </c>
      <c r="Z1215" s="16" t="str">
        <f aca="false">IF(O1215="🐸 Frog",10,"")</f>
        <v/>
      </c>
      <c r="AA1215" s="16" t="str">
        <f aca="false">IF(O1215="🐈 Cat",4,"")</f>
        <v/>
      </c>
      <c r="AB1215" s="16" t="str">
        <f aca="false">IF(O1215="Gecko",15,"")</f>
        <v/>
      </c>
      <c r="AC1215" s="16" t="str">
        <f aca="false">IF(O1215="Skink",14,"")</f>
        <v/>
      </c>
      <c r="AD1215" s="16" t="str">
        <f aca="false">IF(O1215="🐄 Cattle",17,"")</f>
        <v/>
      </c>
      <c r="AE1215" s="16" t="str">
        <f aca="false">IF(O1215="🐷 Pig",19,"")</f>
        <v/>
      </c>
      <c r="AF1215" s="16" t="str">
        <f aca="false">IF(O1215="Squirrel",11,"")</f>
        <v/>
      </c>
      <c r="AG1215" s="16" t="str">
        <f aca="false">IF(O1215="🐝 Honey Bee",20,"")</f>
        <v/>
      </c>
      <c r="AH1215" s="16" t="str">
        <f aca="false">IF(O1215="🦆 Duck",12,"")</f>
        <v/>
      </c>
      <c r="AI1215" s="16" t="str">
        <f aca="false">IF(O1215="🐦 Bird",13,"")</f>
        <v/>
      </c>
      <c r="AJ1215" s="41" t="s">
        <v>1200</v>
      </c>
      <c r="AK1215" s="40" t="s">
        <v>57</v>
      </c>
      <c r="AL1215" s="42" t="s">
        <v>58</v>
      </c>
      <c r="AM1215" s="40" t="s">
        <v>59</v>
      </c>
      <c r="AN1215" s="40" t="s">
        <v>60</v>
      </c>
    </row>
    <row r="1216" customFormat="false" ht="15" hidden="false" customHeight="true" outlineLevel="0" collapsed="false">
      <c r="A1216" s="38" t="s">
        <v>1199</v>
      </c>
      <c r="B1216" s="38" t="n">
        <f aca="false">B1215</f>
        <v>135</v>
      </c>
      <c r="C1216" s="32" t="n">
        <f aca="false">B1216+IF(H1216="IV",-0.2,IF(H1216="IP",-0.1,IF(H1216="IM",0.1,IF(H1216="SC",0.2,IF(H1216="IC (cerebral)",-0.3,0)))))</f>
        <v>135</v>
      </c>
      <c r="D1216" s="33" t="n">
        <f aca="false">VALUE(MID(AJ1216,1,FIND(" ",AJ1216)))</f>
        <v>0.01</v>
      </c>
      <c r="E1216" s="34" t="n">
        <f aca="false">IF(G1216="LD50 (median)",1,IF(G1216="LDLo (lowest)",0,IF(G1216="LD",-1,"")))</f>
        <v>1</v>
      </c>
      <c r="F1216" s="34" t="n">
        <f aca="false">IF(O1216="🐀 Rat",1,IF(O1216="🐭 Mouse",2,IF(O1216="🐕 Dog",3,IF(O1216="🐵 Monkey",5,IF(O1216="🐈 Cat",4,IF(O1216="🐇 Rabbit",6,IF(O1216="🕊 Pigeon",7,IF(O1216="🐹 Guinea Pig",8,IF(O1216="🐔 Chicken",9,IF(O1216="🐸 Frog",10,IF(O1216="🍼 Mammal",10,0)))))))))))</f>
        <v>2</v>
      </c>
      <c r="G1216" s="39" t="s">
        <v>47</v>
      </c>
      <c r="H1216" s="39" t="s">
        <v>93</v>
      </c>
      <c r="I1216" s="14" t="str">
        <f aca="false">IF(H1216="IC",-0.3,"")</f>
        <v/>
      </c>
      <c r="J1216" s="14" t="str">
        <f aca="false">IF(H1216="IV",-0.2,"")</f>
        <v/>
      </c>
      <c r="K1216" s="14" t="str">
        <f aca="false">IF(H1216="IP",-0.1,"")</f>
        <v/>
      </c>
      <c r="L1216" s="14" t="str">
        <f aca="false">IF(H1216="IM",0.1,"")</f>
        <v/>
      </c>
      <c r="M1216" s="14" t="str">
        <f aca="false">IF(H1216="SC",0.2,"")</f>
        <v/>
      </c>
      <c r="N1216" s="15" t="n">
        <f aca="false">IF(H1216="???",0.2,"")</f>
        <v>0.2</v>
      </c>
      <c r="O1216" s="40" t="s">
        <v>22</v>
      </c>
      <c r="P1216" s="17" t="str">
        <f aca="false">IF(SUM(Q1216:AI1216)&gt;0,"",IF(SUM(Q1216:AI1216)=0,IF(O1216&gt;0,1,"")))</f>
        <v/>
      </c>
      <c r="Q1216" s="16" t="n">
        <f aca="false">IF(O1216="🐭 Mouse",2,"")</f>
        <v>2</v>
      </c>
      <c r="R1216" s="16" t="str">
        <f aca="false">IF(O1216="🕊 Pigeon",7,"")</f>
        <v/>
      </c>
      <c r="S1216" s="16" t="str">
        <f aca="false">IF(O1216="🐇 Rabbit",6,"")</f>
        <v/>
      </c>
      <c r="T1216" s="16" t="str">
        <f aca="false">IF(O1216="🍼 Mammal",16,"")</f>
        <v/>
      </c>
      <c r="U1216" s="16" t="str">
        <f aca="false">IF(O1216="🐀 Rat",1,"")</f>
        <v/>
      </c>
      <c r="V1216" s="16" t="str">
        <f aca="false">IF(O1216="🐕 Dog",3,"")</f>
        <v/>
      </c>
      <c r="W1216" s="16" t="str">
        <f aca="false">IF(O1216="🐹 Guinea Pig",8,"")</f>
        <v/>
      </c>
      <c r="X1216" s="16" t="str">
        <f aca="false">IF(O1216="🐔 Chicken",9,"")</f>
        <v/>
      </c>
      <c r="Y1216" s="16" t="str">
        <f aca="false">IF(O1216="🐵 Monkey",5,"")</f>
        <v/>
      </c>
      <c r="Z1216" s="16" t="str">
        <f aca="false">IF(O1216="🐸 Frog",10,"")</f>
        <v/>
      </c>
      <c r="AA1216" s="16" t="str">
        <f aca="false">IF(O1216="🐈 Cat",4,"")</f>
        <v/>
      </c>
      <c r="AB1216" s="16" t="str">
        <f aca="false">IF(O1216="Gecko",15,"")</f>
        <v/>
      </c>
      <c r="AC1216" s="16" t="str">
        <f aca="false">IF(O1216="Skink",14,"")</f>
        <v/>
      </c>
      <c r="AD1216" s="16" t="str">
        <f aca="false">IF(O1216="🐄 Cattle",17,"")</f>
        <v/>
      </c>
      <c r="AE1216" s="16" t="str">
        <f aca="false">IF(O1216="🐷 Pig",19,"")</f>
        <v/>
      </c>
      <c r="AF1216" s="16" t="str">
        <f aca="false">IF(O1216="Squirrel",11,"")</f>
        <v/>
      </c>
      <c r="AG1216" s="16" t="str">
        <f aca="false">IF(O1216="🐝 Honey Bee",20,"")</f>
        <v/>
      </c>
      <c r="AH1216" s="16" t="str">
        <f aca="false">IF(O1216="🦆 Duck",12,"")</f>
        <v/>
      </c>
      <c r="AI1216" s="16" t="str">
        <f aca="false">IF(O1216="🐦 Bird",13,"")</f>
        <v/>
      </c>
      <c r="AJ1216" s="41" t="s">
        <v>70</v>
      </c>
      <c r="AK1216" s="40"/>
      <c r="AL1216" s="42" t="s">
        <v>1201</v>
      </c>
      <c r="AM1216" s="40" t="s">
        <v>51</v>
      </c>
      <c r="AN1216" s="40" t="s">
        <v>1202</v>
      </c>
    </row>
    <row r="1217" customFormat="false" ht="15" hidden="false" customHeight="true" outlineLevel="0" collapsed="false">
      <c r="A1217" s="38" t="s">
        <v>1199</v>
      </c>
      <c r="B1217" s="38" t="n">
        <f aca="false">B1216</f>
        <v>135</v>
      </c>
      <c r="C1217" s="32" t="n">
        <f aca="false">B1217+IF(H1217="IV",-0.2,IF(H1217="IP",-0.1,IF(H1217="IM",0.1,IF(H1217="SC",0.2,IF(H1217="IC (cerebral)",-0.3,0)))))</f>
        <v>135.2</v>
      </c>
      <c r="D1217" s="33" t="n">
        <f aca="false">VALUE(MID(AJ1217,1,FIND(" ",AJ1217)))</f>
        <v>0.164</v>
      </c>
      <c r="E1217" s="34" t="n">
        <f aca="false">IF(G1217="LD50 (median)",1,IF(G1217="LDLo (lowest)",0,IF(G1217="LD",-1,"")))</f>
        <v>1</v>
      </c>
      <c r="F1217" s="34" t="n">
        <f aca="false">IF(O1217="🐀 Rat",1,IF(O1217="🐭 Mouse",2,IF(O1217="🐕 Dog",3,IF(O1217="🐵 Monkey",5,IF(O1217="🐈 Cat",4,IF(O1217="🐇 Rabbit",6,IF(O1217="🕊 Pigeon",7,IF(O1217="🐹 Guinea Pig",8,IF(O1217="🐔 Chicken",9,IF(O1217="🐸 Frog",10,IF(O1217="🍼 Mammal",10,0)))))))))))</f>
        <v>2</v>
      </c>
      <c r="G1217" s="39" t="s">
        <v>47</v>
      </c>
      <c r="H1217" s="39" t="s">
        <v>18</v>
      </c>
      <c r="I1217" s="14" t="str">
        <f aca="false">IF(H1217="IC",-0.3,"")</f>
        <v/>
      </c>
      <c r="J1217" s="14" t="str">
        <f aca="false">IF(H1217="IV",-0.2,"")</f>
        <v/>
      </c>
      <c r="K1217" s="14" t="str">
        <f aca="false">IF(H1217="IP",-0.1,"")</f>
        <v/>
      </c>
      <c r="L1217" s="14" t="str">
        <f aca="false">IF(H1217="IM",0.1,"")</f>
        <v/>
      </c>
      <c r="M1217" s="14" t="n">
        <f aca="false">IF(H1217="SC",0.2,"")</f>
        <v>0.2</v>
      </c>
      <c r="N1217" s="15" t="str">
        <f aca="false">IF(H1217="???",0.2,"")</f>
        <v/>
      </c>
      <c r="O1217" s="40" t="s">
        <v>22</v>
      </c>
      <c r="P1217" s="17" t="str">
        <f aca="false">IF(SUM(Q1217:AI1217)&gt;0,"",IF(SUM(Q1217:AI1217)=0,IF(O1217&gt;0,1,"")))</f>
        <v/>
      </c>
      <c r="Q1217" s="16" t="n">
        <f aca="false">IF(O1217="🐭 Mouse",2,"")</f>
        <v>2</v>
      </c>
      <c r="R1217" s="16" t="str">
        <f aca="false">IF(O1217="🕊 Pigeon",7,"")</f>
        <v/>
      </c>
      <c r="S1217" s="16" t="str">
        <f aca="false">IF(O1217="🐇 Rabbit",6,"")</f>
        <v/>
      </c>
      <c r="T1217" s="16" t="str">
        <f aca="false">IF(O1217="🍼 Mammal",16,"")</f>
        <v/>
      </c>
      <c r="U1217" s="16" t="str">
        <f aca="false">IF(O1217="🐀 Rat",1,"")</f>
        <v/>
      </c>
      <c r="V1217" s="16" t="str">
        <f aca="false">IF(O1217="🐕 Dog",3,"")</f>
        <v/>
      </c>
      <c r="W1217" s="16" t="str">
        <f aca="false">IF(O1217="🐹 Guinea Pig",8,"")</f>
        <v/>
      </c>
      <c r="X1217" s="16" t="str">
        <f aca="false">IF(O1217="🐔 Chicken",9,"")</f>
        <v/>
      </c>
      <c r="Y1217" s="16" t="str">
        <f aca="false">IF(O1217="🐵 Monkey",5,"")</f>
        <v/>
      </c>
      <c r="Z1217" s="16" t="str">
        <f aca="false">IF(O1217="🐸 Frog",10,"")</f>
        <v/>
      </c>
      <c r="AA1217" s="16" t="str">
        <f aca="false">IF(O1217="🐈 Cat",4,"")</f>
        <v/>
      </c>
      <c r="AB1217" s="16" t="str">
        <f aca="false">IF(O1217="Gecko",15,"")</f>
        <v/>
      </c>
      <c r="AC1217" s="16" t="str">
        <f aca="false">IF(O1217="Skink",14,"")</f>
        <v/>
      </c>
      <c r="AD1217" s="16" t="str">
        <f aca="false">IF(O1217="🐄 Cattle",17,"")</f>
        <v/>
      </c>
      <c r="AE1217" s="16" t="str">
        <f aca="false">IF(O1217="🐷 Pig",19,"")</f>
        <v/>
      </c>
      <c r="AF1217" s="16" t="str">
        <f aca="false">IF(O1217="Squirrel",11,"")</f>
        <v/>
      </c>
      <c r="AG1217" s="16" t="str">
        <f aca="false">IF(O1217="🐝 Honey Bee",20,"")</f>
        <v/>
      </c>
      <c r="AH1217" s="16" t="str">
        <f aca="false">IF(O1217="🦆 Duck",12,"")</f>
        <v/>
      </c>
      <c r="AI1217" s="16" t="str">
        <f aca="false">IF(O1217="🐦 Bird",13,"")</f>
        <v/>
      </c>
      <c r="AJ1217" s="41" t="s">
        <v>518</v>
      </c>
      <c r="AK1217" s="40" t="s">
        <v>57</v>
      </c>
      <c r="AL1217" s="42" t="s">
        <v>58</v>
      </c>
      <c r="AM1217" s="40" t="s">
        <v>59</v>
      </c>
      <c r="AN1217" s="40" t="s">
        <v>63</v>
      </c>
    </row>
    <row r="1218" customFormat="false" ht="15.75" hidden="false" customHeight="false" outlineLevel="0" collapsed="false">
      <c r="B1218" s="38"/>
      <c r="C1218" s="32"/>
      <c r="D1218" s="33"/>
      <c r="E1218" s="34"/>
      <c r="F1218" s="34"/>
      <c r="G1218" s="0"/>
      <c r="H1218" s="0"/>
      <c r="I1218" s="14" t="str">
        <f aca="false">IF(H1218="IC",-0.3,"")</f>
        <v/>
      </c>
      <c r="J1218" s="14" t="str">
        <f aca="false">IF(H1218="IV",-0.2,"")</f>
        <v/>
      </c>
      <c r="K1218" s="14" t="str">
        <f aca="false">IF(H1218="IP",-0.1,"")</f>
        <v/>
      </c>
      <c r="L1218" s="14" t="str">
        <f aca="false">IF(H1218="IM",0.1,"")</f>
        <v/>
      </c>
      <c r="M1218" s="14" t="str">
        <f aca="false">IF(H1218="SC",0.2,"")</f>
        <v/>
      </c>
      <c r="N1218" s="15" t="str">
        <f aca="false">IF(H1218="???",0.2,"")</f>
        <v/>
      </c>
      <c r="O1218" s="0"/>
      <c r="P1218" s="17" t="str">
        <f aca="false">IF(SUM(Q1218:AI1218)&gt;0,"",IF(SUM(Q1218:AI1218)=0,IF(O1218&gt;0,1,"")))</f>
        <v/>
      </c>
      <c r="Q1218" s="16" t="str">
        <f aca="false">IF(O1218="🐭 Mouse",2,"")</f>
        <v/>
      </c>
      <c r="R1218" s="16" t="str">
        <f aca="false">IF(O1218="🕊 Pigeon",7,"")</f>
        <v/>
      </c>
      <c r="S1218" s="16" t="str">
        <f aca="false">IF(O1218="🐇 Rabbit",6,"")</f>
        <v/>
      </c>
      <c r="T1218" s="16" t="str">
        <f aca="false">IF(O1218="🍼 Mammal",16,"")</f>
        <v/>
      </c>
      <c r="U1218" s="16" t="str">
        <f aca="false">IF(O1218="🐀 Rat",1,"")</f>
        <v/>
      </c>
      <c r="V1218" s="16" t="str">
        <f aca="false">IF(O1218="🐕 Dog",3,"")</f>
        <v/>
      </c>
      <c r="W1218" s="16" t="str">
        <f aca="false">IF(O1218="🐹 Guinea Pig",8,"")</f>
        <v/>
      </c>
      <c r="X1218" s="16" t="str">
        <f aca="false">IF(O1218="🐔 Chicken",9,"")</f>
        <v/>
      </c>
      <c r="Y1218" s="16" t="str">
        <f aca="false">IF(O1218="🐵 Monkey",5,"")</f>
        <v/>
      </c>
      <c r="Z1218" s="16" t="str">
        <f aca="false">IF(O1218="🐸 Frog",10,"")</f>
        <v/>
      </c>
      <c r="AA1218" s="16" t="str">
        <f aca="false">IF(O1218="🐈 Cat",4,"")</f>
        <v/>
      </c>
      <c r="AB1218" s="16" t="str">
        <f aca="false">IF(O1218="Gecko",15,"")</f>
        <v/>
      </c>
      <c r="AC1218" s="16" t="str">
        <f aca="false">IF(O1218="Skink",14,"")</f>
        <v/>
      </c>
      <c r="AD1218" s="16" t="str">
        <f aca="false">IF(O1218="🐄 Cattle",17,"")</f>
        <v/>
      </c>
      <c r="AE1218" s="16" t="str">
        <f aca="false">IF(O1218="🐷 Pig",19,"")</f>
        <v/>
      </c>
      <c r="AF1218" s="16" t="str">
        <f aca="false">IF(O1218="Squirrel",11,"")</f>
        <v/>
      </c>
      <c r="AG1218" s="16" t="str">
        <f aca="false">IF(O1218="🐝 Honey Bee",20,"")</f>
        <v/>
      </c>
      <c r="AH1218" s="16" t="str">
        <f aca="false">IF(O1218="🦆 Duck",12,"")</f>
        <v/>
      </c>
      <c r="AI1218" s="16" t="str">
        <f aca="false">IF(O1218="🐦 Bird",13,"")</f>
        <v/>
      </c>
      <c r="AJ1218" s="0"/>
      <c r="AK1218" s="0"/>
      <c r="AL1218" s="0"/>
      <c r="AM1218" s="0"/>
      <c r="AN1218" s="0"/>
    </row>
    <row r="1219" customFormat="false" ht="15" hidden="false" customHeight="true" outlineLevel="0" collapsed="false">
      <c r="A1219" s="38" t="s">
        <v>1203</v>
      </c>
      <c r="B1219" s="38" t="n">
        <v>136</v>
      </c>
      <c r="C1219" s="32" t="n">
        <f aca="false">B1219+IF(H1219="IV",-0.2,IF(H1219="IP",-0.1,IF(H1219="IM",0.1,IF(H1219="SC",0.2,IF(H1219="IC (cerebral)",-0.3,0)))))</f>
        <v>136.2</v>
      </c>
      <c r="D1219" s="33" t="n">
        <f aca="false">VALUE(MID(AJ1219,1,FIND(" ",AJ1219)))</f>
        <v>0.01</v>
      </c>
      <c r="E1219" s="34" t="n">
        <f aca="false">IF(G1219="LD50 (median)",1,IF(G1219="LDLo (lowest)",0,IF(G1219="LD",-1,"")))</f>
        <v>1</v>
      </c>
      <c r="F1219" s="34" t="n">
        <f aca="false">IF(O1219="🐀 Rat",1,IF(O1219="🐭 Mouse",2,IF(O1219="🐕 Dog",3,IF(O1219="🐵 Monkey",5,IF(O1219="🐈 Cat",4,IF(O1219="🐇 Rabbit",6,IF(O1219="🕊 Pigeon",7,IF(O1219="🐹 Guinea Pig",8,IF(O1219="🐔 Chicken",9,IF(O1219="🐸 Frog",10,IF(O1219="🍼 Mammal",10,0)))))))))))</f>
        <v>2</v>
      </c>
      <c r="G1219" s="39" t="s">
        <v>47</v>
      </c>
      <c r="H1219" s="39" t="s">
        <v>18</v>
      </c>
      <c r="I1219" s="14" t="str">
        <f aca="false">IF(H1219="IC",-0.3,"")</f>
        <v/>
      </c>
      <c r="J1219" s="14" t="str">
        <f aca="false">IF(H1219="IV",-0.2,"")</f>
        <v/>
      </c>
      <c r="K1219" s="14" t="str">
        <f aca="false">IF(H1219="IP",-0.1,"")</f>
        <v/>
      </c>
      <c r="L1219" s="14" t="str">
        <f aca="false">IF(H1219="IM",0.1,"")</f>
        <v/>
      </c>
      <c r="M1219" s="14" t="n">
        <f aca="false">IF(H1219="SC",0.2,"")</f>
        <v>0.2</v>
      </c>
      <c r="N1219" s="15" t="str">
        <f aca="false">IF(H1219="???",0.2,"")</f>
        <v/>
      </c>
      <c r="O1219" s="40" t="s">
        <v>22</v>
      </c>
      <c r="P1219" s="17" t="str">
        <f aca="false">IF(SUM(Q1219:AI1219)&gt;0,"",IF(SUM(Q1219:AI1219)=0,IF(O1219&gt;0,1,"")))</f>
        <v/>
      </c>
      <c r="Q1219" s="16" t="n">
        <f aca="false">IF(O1219="🐭 Mouse",2,"")</f>
        <v>2</v>
      </c>
      <c r="R1219" s="16" t="str">
        <f aca="false">IF(O1219="🕊 Pigeon",7,"")</f>
        <v/>
      </c>
      <c r="S1219" s="16" t="str">
        <f aca="false">IF(O1219="🐇 Rabbit",6,"")</f>
        <v/>
      </c>
      <c r="T1219" s="16" t="str">
        <f aca="false">IF(O1219="🍼 Mammal",16,"")</f>
        <v/>
      </c>
      <c r="U1219" s="16" t="str">
        <f aca="false">IF(O1219="🐀 Rat",1,"")</f>
        <v/>
      </c>
      <c r="V1219" s="16" t="str">
        <f aca="false">IF(O1219="🐕 Dog",3,"")</f>
        <v/>
      </c>
      <c r="W1219" s="16" t="str">
        <f aca="false">IF(O1219="🐹 Guinea Pig",8,"")</f>
        <v/>
      </c>
      <c r="X1219" s="16" t="str">
        <f aca="false">IF(O1219="🐔 Chicken",9,"")</f>
        <v/>
      </c>
      <c r="Y1219" s="16" t="str">
        <f aca="false">IF(O1219="🐵 Monkey",5,"")</f>
        <v/>
      </c>
      <c r="Z1219" s="16" t="str">
        <f aca="false">IF(O1219="🐸 Frog",10,"")</f>
        <v/>
      </c>
      <c r="AA1219" s="16" t="str">
        <f aca="false">IF(O1219="🐈 Cat",4,"")</f>
        <v/>
      </c>
      <c r="AB1219" s="16" t="str">
        <f aca="false">IF(O1219="Gecko",15,"")</f>
        <v/>
      </c>
      <c r="AC1219" s="16" t="str">
        <f aca="false">IF(O1219="Skink",14,"")</f>
        <v/>
      </c>
      <c r="AD1219" s="16" t="str">
        <f aca="false">IF(O1219="🐄 Cattle",17,"")</f>
        <v/>
      </c>
      <c r="AE1219" s="16" t="str">
        <f aca="false">IF(O1219="🐷 Pig",19,"")</f>
        <v/>
      </c>
      <c r="AF1219" s="16" t="str">
        <f aca="false">IF(O1219="Squirrel",11,"")</f>
        <v/>
      </c>
      <c r="AG1219" s="16" t="str">
        <f aca="false">IF(O1219="🐝 Honey Bee",20,"")</f>
        <v/>
      </c>
      <c r="AH1219" s="16" t="str">
        <f aca="false">IF(O1219="🦆 Duck",12,"")</f>
        <v/>
      </c>
      <c r="AI1219" s="16" t="str">
        <f aca="false">IF(O1219="🐦 Bird",13,"")</f>
        <v/>
      </c>
      <c r="AJ1219" s="41" t="s">
        <v>70</v>
      </c>
      <c r="AK1219" s="40" t="s">
        <v>57</v>
      </c>
      <c r="AL1219" s="42" t="s">
        <v>58</v>
      </c>
      <c r="AM1219" s="40" t="s">
        <v>59</v>
      </c>
      <c r="AN1219" s="40" t="s">
        <v>1204</v>
      </c>
    </row>
    <row r="1220" customFormat="false" ht="15" hidden="false" customHeight="true" outlineLevel="0" collapsed="false">
      <c r="A1220" s="38" t="s">
        <v>1203</v>
      </c>
      <c r="B1220" s="38" t="n">
        <f aca="false">B1219</f>
        <v>136</v>
      </c>
      <c r="C1220" s="32" t="n">
        <f aca="false">B1220+IF(H1220="IV",-0.2,IF(H1220="IP",-0.1,IF(H1220="IM",0.1,IF(H1220="SC",0.2,IF(H1220="IC (cerebral)",-0.3,0)))))</f>
        <v>136.2</v>
      </c>
      <c r="D1220" s="33" t="n">
        <f aca="false">VALUE(MID(AJ1220,1,FIND(" ",AJ1220)))</f>
        <v>0.01</v>
      </c>
      <c r="E1220" s="34" t="n">
        <f aca="false">IF(G1220="LD50 (median)",1,IF(G1220="LDLo (lowest)",0,IF(G1220="LD",-1,"")))</f>
        <v>1</v>
      </c>
      <c r="F1220" s="34" t="n">
        <f aca="false">IF(O1220="🐀 Rat",1,IF(O1220="🐭 Mouse",2,IF(O1220="🐕 Dog",3,IF(O1220="🐵 Monkey",5,IF(O1220="🐈 Cat",4,IF(O1220="🐇 Rabbit",6,IF(O1220="🕊 Pigeon",7,IF(O1220="🐹 Guinea Pig",8,IF(O1220="🐔 Chicken",9,IF(O1220="🐸 Frog",10,IF(O1220="🍼 Mammal",10,0)))))))))))</f>
        <v>2</v>
      </c>
      <c r="G1220" s="39" t="s">
        <v>47</v>
      </c>
      <c r="H1220" s="39" t="s">
        <v>18</v>
      </c>
      <c r="I1220" s="14" t="str">
        <f aca="false">IF(H1220="IC",-0.3,"")</f>
        <v/>
      </c>
      <c r="J1220" s="14" t="str">
        <f aca="false">IF(H1220="IV",-0.2,"")</f>
        <v/>
      </c>
      <c r="K1220" s="14" t="str">
        <f aca="false">IF(H1220="IP",-0.1,"")</f>
        <v/>
      </c>
      <c r="L1220" s="14" t="str">
        <f aca="false">IF(H1220="IM",0.1,"")</f>
        <v/>
      </c>
      <c r="M1220" s="14" t="n">
        <f aca="false">IF(H1220="SC",0.2,"")</f>
        <v>0.2</v>
      </c>
      <c r="N1220" s="15" t="str">
        <f aca="false">IF(H1220="???",0.2,"")</f>
        <v/>
      </c>
      <c r="O1220" s="40" t="s">
        <v>22</v>
      </c>
      <c r="P1220" s="17" t="str">
        <f aca="false">IF(SUM(Q1220:AI1220)&gt;0,"",IF(SUM(Q1220:AI1220)=0,IF(O1220&gt;0,1,"")))</f>
        <v/>
      </c>
      <c r="Q1220" s="16" t="n">
        <f aca="false">IF(O1220="🐭 Mouse",2,"")</f>
        <v>2</v>
      </c>
      <c r="R1220" s="16" t="str">
        <f aca="false">IF(O1220="🕊 Pigeon",7,"")</f>
        <v/>
      </c>
      <c r="S1220" s="16" t="str">
        <f aca="false">IF(O1220="🐇 Rabbit",6,"")</f>
        <v/>
      </c>
      <c r="T1220" s="16" t="str">
        <f aca="false">IF(O1220="🍼 Mammal",16,"")</f>
        <v/>
      </c>
      <c r="U1220" s="16" t="str">
        <f aca="false">IF(O1220="🐀 Rat",1,"")</f>
        <v/>
      </c>
      <c r="V1220" s="16" t="str">
        <f aca="false">IF(O1220="🐕 Dog",3,"")</f>
        <v/>
      </c>
      <c r="W1220" s="16" t="str">
        <f aca="false">IF(O1220="🐹 Guinea Pig",8,"")</f>
        <v/>
      </c>
      <c r="X1220" s="16" t="str">
        <f aca="false">IF(O1220="🐔 Chicken",9,"")</f>
        <v/>
      </c>
      <c r="Y1220" s="16" t="str">
        <f aca="false">IF(O1220="🐵 Monkey",5,"")</f>
        <v/>
      </c>
      <c r="Z1220" s="16" t="str">
        <f aca="false">IF(O1220="🐸 Frog",10,"")</f>
        <v/>
      </c>
      <c r="AA1220" s="16" t="str">
        <f aca="false">IF(O1220="🐈 Cat",4,"")</f>
        <v/>
      </c>
      <c r="AB1220" s="16" t="str">
        <f aca="false">IF(O1220="Gecko",15,"")</f>
        <v/>
      </c>
      <c r="AC1220" s="16" t="str">
        <f aca="false">IF(O1220="Skink",14,"")</f>
        <v/>
      </c>
      <c r="AD1220" s="16" t="str">
        <f aca="false">IF(O1220="🐄 Cattle",17,"")</f>
        <v/>
      </c>
      <c r="AE1220" s="16" t="str">
        <f aca="false">IF(O1220="🐷 Pig",19,"")</f>
        <v/>
      </c>
      <c r="AF1220" s="16" t="str">
        <f aca="false">IF(O1220="Squirrel",11,"")</f>
        <v/>
      </c>
      <c r="AG1220" s="16" t="str">
        <f aca="false">IF(O1220="🐝 Honey Bee",20,"")</f>
        <v/>
      </c>
      <c r="AH1220" s="16" t="str">
        <f aca="false">IF(O1220="🦆 Duck",12,"")</f>
        <v/>
      </c>
      <c r="AI1220" s="16" t="str">
        <f aca="false">IF(O1220="🐦 Bird",13,"")</f>
        <v/>
      </c>
      <c r="AJ1220" s="41" t="s">
        <v>70</v>
      </c>
      <c r="AK1220" s="40" t="s">
        <v>61</v>
      </c>
      <c r="AL1220" s="42" t="s">
        <v>50</v>
      </c>
      <c r="AM1220" s="40" t="s">
        <v>51</v>
      </c>
      <c r="AN1220" s="40"/>
    </row>
    <row r="1221" customFormat="false" ht="15" hidden="false" customHeight="true" outlineLevel="0" collapsed="false">
      <c r="A1221" s="38" t="s">
        <v>1203</v>
      </c>
      <c r="B1221" s="38" t="n">
        <f aca="false">B1220</f>
        <v>136</v>
      </c>
      <c r="C1221" s="32" t="n">
        <f aca="false">B1221+IF(H1221="IV",-0.2,IF(H1221="IP",-0.1,IF(H1221="IM",0.1,IF(H1221="SC",0.2,IF(H1221="IC (cerebral)",-0.3,0)))))</f>
        <v>135.9</v>
      </c>
      <c r="D1221" s="33" t="n">
        <f aca="false">VALUE(MID(AJ1221,1,FIND(" ",AJ1221)))</f>
        <v>0.0225</v>
      </c>
      <c r="E1221" s="34" t="n">
        <f aca="false">IF(G1221="LD50 (median)",1,IF(G1221="LDLo (lowest)",0,IF(G1221="LD",-1,"")))</f>
        <v>1</v>
      </c>
      <c r="F1221" s="34" t="n">
        <f aca="false">IF(O1221="🐀 Rat",1,IF(O1221="🐭 Mouse",2,IF(O1221="🐕 Dog",3,IF(O1221="🐵 Monkey",5,IF(O1221="🐈 Cat",4,IF(O1221="🐇 Rabbit",6,IF(O1221="🕊 Pigeon",7,IF(O1221="🐹 Guinea Pig",8,IF(O1221="🐔 Chicken",9,IF(O1221="🐸 Frog",10,IF(O1221="🍼 Mammal",10,0)))))))))))</f>
        <v>2</v>
      </c>
      <c r="G1221" s="39" t="s">
        <v>47</v>
      </c>
      <c r="H1221" s="39" t="s">
        <v>16</v>
      </c>
      <c r="I1221" s="14" t="str">
        <f aca="false">IF(H1221="IC",-0.3,"")</f>
        <v/>
      </c>
      <c r="J1221" s="14" t="str">
        <f aca="false">IF(H1221="IV",-0.2,"")</f>
        <v/>
      </c>
      <c r="K1221" s="14" t="n">
        <f aca="false">IF(H1221="IP",-0.1,"")</f>
        <v>-0.1</v>
      </c>
      <c r="L1221" s="14" t="str">
        <f aca="false">IF(H1221="IM",0.1,"")</f>
        <v/>
      </c>
      <c r="M1221" s="14" t="str">
        <f aca="false">IF(H1221="SC",0.2,"")</f>
        <v/>
      </c>
      <c r="N1221" s="15" t="str">
        <f aca="false">IF(H1221="???",0.2,"")</f>
        <v/>
      </c>
      <c r="O1221" s="40" t="s">
        <v>22</v>
      </c>
      <c r="P1221" s="17" t="str">
        <f aca="false">IF(SUM(Q1221:AI1221)&gt;0,"",IF(SUM(Q1221:AI1221)=0,IF(O1221&gt;0,1,"")))</f>
        <v/>
      </c>
      <c r="Q1221" s="16" t="n">
        <f aca="false">IF(O1221="🐭 Mouse",2,"")</f>
        <v>2</v>
      </c>
      <c r="R1221" s="16" t="str">
        <f aca="false">IF(O1221="🕊 Pigeon",7,"")</f>
        <v/>
      </c>
      <c r="S1221" s="16" t="str">
        <f aca="false">IF(O1221="🐇 Rabbit",6,"")</f>
        <v/>
      </c>
      <c r="T1221" s="16" t="str">
        <f aca="false">IF(O1221="🍼 Mammal",16,"")</f>
        <v/>
      </c>
      <c r="U1221" s="16" t="str">
        <f aca="false">IF(O1221="🐀 Rat",1,"")</f>
        <v/>
      </c>
      <c r="V1221" s="16" t="str">
        <f aca="false">IF(O1221="🐕 Dog",3,"")</f>
        <v/>
      </c>
      <c r="W1221" s="16" t="str">
        <f aca="false">IF(O1221="🐹 Guinea Pig",8,"")</f>
        <v/>
      </c>
      <c r="X1221" s="16" t="str">
        <f aca="false">IF(O1221="🐔 Chicken",9,"")</f>
        <v/>
      </c>
      <c r="Y1221" s="16" t="str">
        <f aca="false">IF(O1221="🐵 Monkey",5,"")</f>
        <v/>
      </c>
      <c r="Z1221" s="16" t="str">
        <f aca="false">IF(O1221="🐸 Frog",10,"")</f>
        <v/>
      </c>
      <c r="AA1221" s="16" t="str">
        <f aca="false">IF(O1221="🐈 Cat",4,"")</f>
        <v/>
      </c>
      <c r="AB1221" s="16" t="str">
        <f aca="false">IF(O1221="Gecko",15,"")</f>
        <v/>
      </c>
      <c r="AC1221" s="16" t="str">
        <f aca="false">IF(O1221="Skink",14,"")</f>
        <v/>
      </c>
      <c r="AD1221" s="16" t="str">
        <f aca="false">IF(O1221="🐄 Cattle",17,"")</f>
        <v/>
      </c>
      <c r="AE1221" s="16" t="str">
        <f aca="false">IF(O1221="🐷 Pig",19,"")</f>
        <v/>
      </c>
      <c r="AF1221" s="16" t="str">
        <f aca="false">IF(O1221="Squirrel",11,"")</f>
        <v/>
      </c>
      <c r="AG1221" s="16" t="str">
        <f aca="false">IF(O1221="🐝 Honey Bee",20,"")</f>
        <v/>
      </c>
      <c r="AH1221" s="16" t="str">
        <f aca="false">IF(O1221="🦆 Duck",12,"")</f>
        <v/>
      </c>
      <c r="AI1221" s="16" t="str">
        <f aca="false">IF(O1221="🐦 Bird",13,"")</f>
        <v/>
      </c>
      <c r="AJ1221" s="41" t="s">
        <v>1205</v>
      </c>
      <c r="AK1221" s="40"/>
      <c r="AL1221" s="42" t="s">
        <v>1206</v>
      </c>
      <c r="AM1221" s="40" t="s">
        <v>59</v>
      </c>
      <c r="AN1221" s="40"/>
    </row>
    <row r="1222" customFormat="false" ht="15" hidden="false" customHeight="true" outlineLevel="0" collapsed="false">
      <c r="A1222" s="38" t="s">
        <v>1203</v>
      </c>
      <c r="B1222" s="38" t="n">
        <f aca="false">B1221</f>
        <v>136</v>
      </c>
      <c r="C1222" s="32" t="n">
        <f aca="false">B1222+IF(H1222="IV",-0.2,IF(H1222="IP",-0.1,IF(H1222="IM",0.1,IF(H1222="SC",0.2,IF(H1222="IC (cerebral)",-0.3,0)))))</f>
        <v>136.2</v>
      </c>
      <c r="D1222" s="33" t="n">
        <f aca="false">VALUE(MID(AJ1222,1,FIND(" ",AJ1222)))</f>
        <v>0.025</v>
      </c>
      <c r="E1222" s="34" t="n">
        <f aca="false">IF(G1222="LD50 (median)",1,IF(G1222="LDLo (lowest)",0,IF(G1222="LD",-1,"")))</f>
        <v>1</v>
      </c>
      <c r="F1222" s="34" t="n">
        <f aca="false">IF(O1222="🐀 Rat",1,IF(O1222="🐭 Mouse",2,IF(O1222="🐕 Dog",3,IF(O1222="🐵 Monkey",5,IF(O1222="🐈 Cat",4,IF(O1222="🐇 Rabbit",6,IF(O1222="🕊 Pigeon",7,IF(O1222="🐹 Guinea Pig",8,IF(O1222="🐔 Chicken",9,IF(O1222="🐸 Frog",10,IF(O1222="🍼 Mammal",10,0)))))))))))</f>
        <v>2</v>
      </c>
      <c r="G1222" s="39" t="s">
        <v>47</v>
      </c>
      <c r="H1222" s="39" t="s">
        <v>18</v>
      </c>
      <c r="I1222" s="14" t="str">
        <f aca="false">IF(H1222="IC",-0.3,"")</f>
        <v/>
      </c>
      <c r="J1222" s="14" t="str">
        <f aca="false">IF(H1222="IV",-0.2,"")</f>
        <v/>
      </c>
      <c r="K1222" s="14" t="str">
        <f aca="false">IF(H1222="IP",-0.1,"")</f>
        <v/>
      </c>
      <c r="L1222" s="14" t="str">
        <f aca="false">IF(H1222="IM",0.1,"")</f>
        <v/>
      </c>
      <c r="M1222" s="14" t="n">
        <f aca="false">IF(H1222="SC",0.2,"")</f>
        <v>0.2</v>
      </c>
      <c r="N1222" s="15" t="str">
        <f aca="false">IF(H1222="???",0.2,"")</f>
        <v/>
      </c>
      <c r="O1222" s="40" t="s">
        <v>22</v>
      </c>
      <c r="P1222" s="17" t="str">
        <f aca="false">IF(SUM(Q1222:AI1222)&gt;0,"",IF(SUM(Q1222:AI1222)=0,IF(O1222&gt;0,1,"")))</f>
        <v/>
      </c>
      <c r="Q1222" s="16" t="n">
        <f aca="false">IF(O1222="🐭 Mouse",2,"")</f>
        <v>2</v>
      </c>
      <c r="R1222" s="16" t="str">
        <f aca="false">IF(O1222="🕊 Pigeon",7,"")</f>
        <v/>
      </c>
      <c r="S1222" s="16" t="str">
        <f aca="false">IF(O1222="🐇 Rabbit",6,"")</f>
        <v/>
      </c>
      <c r="T1222" s="16" t="str">
        <f aca="false">IF(O1222="🍼 Mammal",16,"")</f>
        <v/>
      </c>
      <c r="U1222" s="16" t="str">
        <f aca="false">IF(O1222="🐀 Rat",1,"")</f>
        <v/>
      </c>
      <c r="V1222" s="16" t="str">
        <f aca="false">IF(O1222="🐕 Dog",3,"")</f>
        <v/>
      </c>
      <c r="W1222" s="16" t="str">
        <f aca="false">IF(O1222="🐹 Guinea Pig",8,"")</f>
        <v/>
      </c>
      <c r="X1222" s="16" t="str">
        <f aca="false">IF(O1222="🐔 Chicken",9,"")</f>
        <v/>
      </c>
      <c r="Y1222" s="16" t="str">
        <f aca="false">IF(O1222="🐵 Monkey",5,"")</f>
        <v/>
      </c>
      <c r="Z1222" s="16" t="str">
        <f aca="false">IF(O1222="🐸 Frog",10,"")</f>
        <v/>
      </c>
      <c r="AA1222" s="16" t="str">
        <f aca="false">IF(O1222="🐈 Cat",4,"")</f>
        <v/>
      </c>
      <c r="AB1222" s="16" t="str">
        <f aca="false">IF(O1222="Gecko",15,"")</f>
        <v/>
      </c>
      <c r="AC1222" s="16" t="str">
        <f aca="false">IF(O1222="Skink",14,"")</f>
        <v/>
      </c>
      <c r="AD1222" s="16" t="str">
        <f aca="false">IF(O1222="🐄 Cattle",17,"")</f>
        <v/>
      </c>
      <c r="AE1222" s="16" t="str">
        <f aca="false">IF(O1222="🐷 Pig",19,"")</f>
        <v/>
      </c>
      <c r="AF1222" s="16" t="str">
        <f aca="false">IF(O1222="Squirrel",11,"")</f>
        <v/>
      </c>
      <c r="AG1222" s="16" t="str">
        <f aca="false">IF(O1222="🐝 Honey Bee",20,"")</f>
        <v/>
      </c>
      <c r="AH1222" s="16" t="str">
        <f aca="false">IF(O1222="🦆 Duck",12,"")</f>
        <v/>
      </c>
      <c r="AI1222" s="16" t="str">
        <f aca="false">IF(O1222="🐦 Bird",13,"")</f>
        <v/>
      </c>
      <c r="AJ1222" s="41" t="s">
        <v>185</v>
      </c>
      <c r="AK1222" s="40" t="s">
        <v>57</v>
      </c>
      <c r="AL1222" s="42" t="s">
        <v>58</v>
      </c>
      <c r="AM1222" s="40" t="s">
        <v>59</v>
      </c>
      <c r="AN1222" s="40" t="s">
        <v>63</v>
      </c>
    </row>
    <row r="1223" customFormat="false" ht="15" hidden="false" customHeight="true" outlineLevel="0" collapsed="false">
      <c r="A1223" s="38" t="s">
        <v>1203</v>
      </c>
      <c r="B1223" s="38" t="n">
        <f aca="false">B1222</f>
        <v>136</v>
      </c>
      <c r="C1223" s="32" t="n">
        <f aca="false">B1223+IF(H1223="IV",-0.2,IF(H1223="IP",-0.1,IF(H1223="IM",0.1,IF(H1223="SC",0.2,IF(H1223="IC (cerebral)",-0.3,0)))))</f>
        <v>135.9</v>
      </c>
      <c r="D1223" s="33" t="n">
        <f aca="false">VALUE(MID(AJ1223,1,FIND(" ",AJ1223)))</f>
        <v>0.025</v>
      </c>
      <c r="E1223" s="34" t="n">
        <f aca="false">IF(G1223="LD50 (median)",1,IF(G1223="LDLo (lowest)",0,IF(G1223="LD",-1,"")))</f>
        <v>1</v>
      </c>
      <c r="F1223" s="34" t="n">
        <f aca="false">IF(O1223="🐀 Rat",1,IF(O1223="🐭 Mouse",2,IF(O1223="🐕 Dog",3,IF(O1223="🐵 Monkey",5,IF(O1223="🐈 Cat",4,IF(O1223="🐇 Rabbit",6,IF(O1223="🕊 Pigeon",7,IF(O1223="🐹 Guinea Pig",8,IF(O1223="🐔 Chicken",9,IF(O1223="🐸 Frog",10,IF(O1223="🍼 Mammal",10,0)))))))))))</f>
        <v>2</v>
      </c>
      <c r="G1223" s="39" t="s">
        <v>47</v>
      </c>
      <c r="H1223" s="39" t="s">
        <v>16</v>
      </c>
      <c r="I1223" s="14" t="str">
        <f aca="false">IF(H1223="IC",-0.3,"")</f>
        <v/>
      </c>
      <c r="J1223" s="14" t="str">
        <f aca="false">IF(H1223="IV",-0.2,"")</f>
        <v/>
      </c>
      <c r="K1223" s="14" t="n">
        <f aca="false">IF(H1223="IP",-0.1,"")</f>
        <v>-0.1</v>
      </c>
      <c r="L1223" s="14" t="str">
        <f aca="false">IF(H1223="IM",0.1,"")</f>
        <v/>
      </c>
      <c r="M1223" s="14" t="str">
        <f aca="false">IF(H1223="SC",0.2,"")</f>
        <v/>
      </c>
      <c r="N1223" s="15" t="str">
        <f aca="false">IF(H1223="???",0.2,"")</f>
        <v/>
      </c>
      <c r="O1223" s="40" t="s">
        <v>22</v>
      </c>
      <c r="P1223" s="17" t="str">
        <f aca="false">IF(SUM(Q1223:AI1223)&gt;0,"",IF(SUM(Q1223:AI1223)=0,IF(O1223&gt;0,1,"")))</f>
        <v/>
      </c>
      <c r="Q1223" s="16" t="n">
        <f aca="false">IF(O1223="🐭 Mouse",2,"")</f>
        <v>2</v>
      </c>
      <c r="R1223" s="16" t="str">
        <f aca="false">IF(O1223="🕊 Pigeon",7,"")</f>
        <v/>
      </c>
      <c r="S1223" s="16" t="str">
        <f aca="false">IF(O1223="🐇 Rabbit",6,"")</f>
        <v/>
      </c>
      <c r="T1223" s="16" t="str">
        <f aca="false">IF(O1223="🍼 Mammal",16,"")</f>
        <v/>
      </c>
      <c r="U1223" s="16" t="str">
        <f aca="false">IF(O1223="🐀 Rat",1,"")</f>
        <v/>
      </c>
      <c r="V1223" s="16" t="str">
        <f aca="false">IF(O1223="🐕 Dog",3,"")</f>
        <v/>
      </c>
      <c r="W1223" s="16" t="str">
        <f aca="false">IF(O1223="🐹 Guinea Pig",8,"")</f>
        <v/>
      </c>
      <c r="X1223" s="16" t="str">
        <f aca="false">IF(O1223="🐔 Chicken",9,"")</f>
        <v/>
      </c>
      <c r="Y1223" s="16" t="str">
        <f aca="false">IF(O1223="🐵 Monkey",5,"")</f>
        <v/>
      </c>
      <c r="Z1223" s="16" t="str">
        <f aca="false">IF(O1223="🐸 Frog",10,"")</f>
        <v/>
      </c>
      <c r="AA1223" s="16" t="str">
        <f aca="false">IF(O1223="🐈 Cat",4,"")</f>
        <v/>
      </c>
      <c r="AB1223" s="16" t="str">
        <f aca="false">IF(O1223="Gecko",15,"")</f>
        <v/>
      </c>
      <c r="AC1223" s="16" t="str">
        <f aca="false">IF(O1223="Skink",14,"")</f>
        <v/>
      </c>
      <c r="AD1223" s="16" t="str">
        <f aca="false">IF(O1223="🐄 Cattle",17,"")</f>
        <v/>
      </c>
      <c r="AE1223" s="16" t="str">
        <f aca="false">IF(O1223="🐷 Pig",19,"")</f>
        <v/>
      </c>
      <c r="AF1223" s="16" t="str">
        <f aca="false">IF(O1223="Squirrel",11,"")</f>
        <v/>
      </c>
      <c r="AG1223" s="16" t="str">
        <f aca="false">IF(O1223="🐝 Honey Bee",20,"")</f>
        <v/>
      </c>
      <c r="AH1223" s="16" t="str">
        <f aca="false">IF(O1223="🦆 Duck",12,"")</f>
        <v/>
      </c>
      <c r="AI1223" s="16" t="str">
        <f aca="false">IF(O1223="🐦 Bird",13,"")</f>
        <v/>
      </c>
      <c r="AJ1223" s="41" t="s">
        <v>185</v>
      </c>
      <c r="AK1223" s="40" t="s">
        <v>1207</v>
      </c>
      <c r="AL1223" s="42" t="s">
        <v>1206</v>
      </c>
      <c r="AM1223" s="40" t="s">
        <v>51</v>
      </c>
      <c r="AN1223" s="40" t="s">
        <v>63</v>
      </c>
    </row>
    <row r="1224" customFormat="false" ht="15.75" hidden="false" customHeight="false" outlineLevel="0" collapsed="false">
      <c r="B1224" s="38"/>
      <c r="C1224" s="32"/>
      <c r="D1224" s="33"/>
      <c r="E1224" s="34"/>
      <c r="F1224" s="34"/>
      <c r="G1224" s="0"/>
      <c r="H1224" s="0"/>
      <c r="I1224" s="14" t="str">
        <f aca="false">IF(H1224="IC",-0.3,"")</f>
        <v/>
      </c>
      <c r="J1224" s="14" t="str">
        <f aca="false">IF(H1224="IV",-0.2,"")</f>
        <v/>
      </c>
      <c r="K1224" s="14" t="str">
        <f aca="false">IF(H1224="IP",-0.1,"")</f>
        <v/>
      </c>
      <c r="L1224" s="14" t="str">
        <f aca="false">IF(H1224="IM",0.1,"")</f>
        <v/>
      </c>
      <c r="M1224" s="14" t="str">
        <f aca="false">IF(H1224="SC",0.2,"")</f>
        <v/>
      </c>
      <c r="N1224" s="15" t="str">
        <f aca="false">IF(H1224="???",0.2,"")</f>
        <v/>
      </c>
      <c r="O1224" s="0"/>
      <c r="P1224" s="17" t="str">
        <f aca="false">IF(SUM(Q1224:AI1224)&gt;0,"",IF(SUM(Q1224:AI1224)=0,IF(O1224&gt;0,1,"")))</f>
        <v/>
      </c>
      <c r="Q1224" s="16" t="str">
        <f aca="false">IF(O1224="🐭 Mouse",2,"")</f>
        <v/>
      </c>
      <c r="R1224" s="16" t="str">
        <f aca="false">IF(O1224="🕊 Pigeon",7,"")</f>
        <v/>
      </c>
      <c r="S1224" s="16" t="str">
        <f aca="false">IF(O1224="🐇 Rabbit",6,"")</f>
        <v/>
      </c>
      <c r="T1224" s="16" t="str">
        <f aca="false">IF(O1224="🍼 Mammal",16,"")</f>
        <v/>
      </c>
      <c r="U1224" s="16" t="str">
        <f aca="false">IF(O1224="🐀 Rat",1,"")</f>
        <v/>
      </c>
      <c r="V1224" s="16" t="str">
        <f aca="false">IF(O1224="🐕 Dog",3,"")</f>
        <v/>
      </c>
      <c r="W1224" s="16" t="str">
        <f aca="false">IF(O1224="🐹 Guinea Pig",8,"")</f>
        <v/>
      </c>
      <c r="X1224" s="16" t="str">
        <f aca="false">IF(O1224="🐔 Chicken",9,"")</f>
        <v/>
      </c>
      <c r="Y1224" s="16" t="str">
        <f aca="false">IF(O1224="🐵 Monkey",5,"")</f>
        <v/>
      </c>
      <c r="Z1224" s="16" t="str">
        <f aca="false">IF(O1224="🐸 Frog",10,"")</f>
        <v/>
      </c>
      <c r="AA1224" s="16" t="str">
        <f aca="false">IF(O1224="🐈 Cat",4,"")</f>
        <v/>
      </c>
      <c r="AB1224" s="16" t="str">
        <f aca="false">IF(O1224="Gecko",15,"")</f>
        <v/>
      </c>
      <c r="AC1224" s="16" t="str">
        <f aca="false">IF(O1224="Skink",14,"")</f>
        <v/>
      </c>
      <c r="AD1224" s="16" t="str">
        <f aca="false">IF(O1224="🐄 Cattle",17,"")</f>
        <v/>
      </c>
      <c r="AE1224" s="16" t="str">
        <f aca="false">IF(O1224="🐷 Pig",19,"")</f>
        <v/>
      </c>
      <c r="AF1224" s="16" t="str">
        <f aca="false">IF(O1224="Squirrel",11,"")</f>
        <v/>
      </c>
      <c r="AG1224" s="16" t="str">
        <f aca="false">IF(O1224="🐝 Honey Bee",20,"")</f>
        <v/>
      </c>
      <c r="AH1224" s="16" t="str">
        <f aca="false">IF(O1224="🦆 Duck",12,"")</f>
        <v/>
      </c>
      <c r="AI1224" s="16" t="str">
        <f aca="false">IF(O1224="🐦 Bird",13,"")</f>
        <v/>
      </c>
      <c r="AJ1224" s="0"/>
      <c r="AK1224" s="0"/>
      <c r="AL1224" s="0"/>
      <c r="AM1224" s="0"/>
      <c r="AN1224" s="0"/>
    </row>
    <row r="1225" customFormat="false" ht="15" hidden="false" customHeight="true" outlineLevel="0" collapsed="false">
      <c r="A1225" s="38" t="s">
        <v>1208</v>
      </c>
      <c r="B1225" s="38" t="n">
        <f aca="false">B1224</f>
        <v>0</v>
      </c>
      <c r="C1225" s="32" t="n">
        <f aca="false">B1225+IF(H1225="IV",-0.2,IF(H1225="IP",-0.1,IF(H1225="IM",0.1,IF(H1225="SC",0.2,IF(H1225="IC (cerebral)",-0.3,0)))))</f>
        <v>-0.1</v>
      </c>
      <c r="D1225" s="33" t="n">
        <f aca="false">VALUE(MID(AJ1225,1,FIND(" ",AJ1225)))</f>
        <v>1.2</v>
      </c>
      <c r="E1225" s="34" t="n">
        <f aca="false">IF(G1225="LD50 (median)",1,IF(G1225="LDLo (lowest)",0,IF(G1225="LD",-1,"")))</f>
        <v>1</v>
      </c>
      <c r="F1225" s="34" t="n">
        <f aca="false">IF(O1225="🐀 Rat",1,IF(O1225="🐭 Mouse",2,IF(O1225="🐕 Dog",3,IF(O1225="🐵 Monkey",5,IF(O1225="🐈 Cat",4,IF(O1225="🐇 Rabbit",6,IF(O1225="🕊 Pigeon",7,IF(O1225="🐹 Guinea Pig",8,IF(O1225="🐔 Chicken",9,IF(O1225="🐸 Frog",10,IF(O1225="🍼 Mammal",10,0)))))))))))</f>
        <v>2</v>
      </c>
      <c r="G1225" s="39" t="s">
        <v>47</v>
      </c>
      <c r="H1225" s="39" t="s">
        <v>16</v>
      </c>
      <c r="I1225" s="14" t="str">
        <f aca="false">IF(H1225="IC",-0.3,"")</f>
        <v/>
      </c>
      <c r="J1225" s="14" t="str">
        <f aca="false">IF(H1225="IV",-0.2,"")</f>
        <v/>
      </c>
      <c r="K1225" s="14" t="n">
        <f aca="false">IF(H1225="IP",-0.1,"")</f>
        <v>-0.1</v>
      </c>
      <c r="L1225" s="14" t="str">
        <f aca="false">IF(H1225="IM",0.1,"")</f>
        <v/>
      </c>
      <c r="M1225" s="14" t="str">
        <f aca="false">IF(H1225="SC",0.2,"")</f>
        <v/>
      </c>
      <c r="N1225" s="15" t="str">
        <f aca="false">IF(H1225="???",0.2,"")</f>
        <v/>
      </c>
      <c r="O1225" s="40" t="s">
        <v>22</v>
      </c>
      <c r="P1225" s="17" t="str">
        <f aca="false">IF(SUM(Q1225:AI1225)&gt;0,"",IF(SUM(Q1225:AI1225)=0,IF(O1225&gt;0,1,"")))</f>
        <v/>
      </c>
      <c r="Q1225" s="16" t="n">
        <f aca="false">IF(O1225="🐭 Mouse",2,"")</f>
        <v>2</v>
      </c>
      <c r="R1225" s="16" t="str">
        <f aca="false">IF(O1225="🕊 Pigeon",7,"")</f>
        <v/>
      </c>
      <c r="S1225" s="16" t="str">
        <f aca="false">IF(O1225="🐇 Rabbit",6,"")</f>
        <v/>
      </c>
      <c r="T1225" s="16" t="str">
        <f aca="false">IF(O1225="🍼 Mammal",16,"")</f>
        <v/>
      </c>
      <c r="U1225" s="16" t="str">
        <f aca="false">IF(O1225="🐀 Rat",1,"")</f>
        <v/>
      </c>
      <c r="V1225" s="16" t="str">
        <f aca="false">IF(O1225="🐕 Dog",3,"")</f>
        <v/>
      </c>
      <c r="W1225" s="16" t="str">
        <f aca="false">IF(O1225="🐹 Guinea Pig",8,"")</f>
        <v/>
      </c>
      <c r="X1225" s="16" t="str">
        <f aca="false">IF(O1225="🐔 Chicken",9,"")</f>
        <v/>
      </c>
      <c r="Y1225" s="16" t="str">
        <f aca="false">IF(O1225="🐵 Monkey",5,"")</f>
        <v/>
      </c>
      <c r="Z1225" s="16" t="str">
        <f aca="false">IF(O1225="🐸 Frog",10,"")</f>
        <v/>
      </c>
      <c r="AA1225" s="16" t="str">
        <f aca="false">IF(O1225="🐈 Cat",4,"")</f>
        <v/>
      </c>
      <c r="AB1225" s="16" t="str">
        <f aca="false">IF(O1225="Gecko",15,"")</f>
        <v/>
      </c>
      <c r="AC1225" s="16" t="str">
        <f aca="false">IF(O1225="Skink",14,"")</f>
        <v/>
      </c>
      <c r="AD1225" s="16" t="str">
        <f aca="false">IF(O1225="🐄 Cattle",17,"")</f>
        <v/>
      </c>
      <c r="AE1225" s="16" t="str">
        <f aca="false">IF(O1225="🐷 Pig",19,"")</f>
        <v/>
      </c>
      <c r="AF1225" s="16" t="str">
        <f aca="false">IF(O1225="Squirrel",11,"")</f>
        <v/>
      </c>
      <c r="AG1225" s="16" t="str">
        <f aca="false">IF(O1225="🐝 Honey Bee",20,"")</f>
        <v/>
      </c>
      <c r="AH1225" s="16" t="str">
        <f aca="false">IF(O1225="🦆 Duck",12,"")</f>
        <v/>
      </c>
      <c r="AI1225" s="16" t="str">
        <f aca="false">IF(O1225="🐦 Bird",13,"")</f>
        <v/>
      </c>
      <c r="AJ1225" s="41" t="s">
        <v>250</v>
      </c>
      <c r="AK1225" s="40" t="s">
        <v>345</v>
      </c>
      <c r="AL1225" s="42" t="s">
        <v>50</v>
      </c>
      <c r="AM1225" s="40" t="s">
        <v>51</v>
      </c>
      <c r="AN1225" s="40"/>
    </row>
    <row r="1226" customFormat="false" ht="30" hidden="false" customHeight="true" outlineLevel="0" collapsed="false">
      <c r="A1226" s="38" t="s">
        <v>1208</v>
      </c>
      <c r="B1226" s="38" t="n">
        <v>137</v>
      </c>
      <c r="C1226" s="32" t="n">
        <f aca="false">B1226+IF(H1226="IV",-0.2,IF(H1226="IP",-0.1,IF(H1226="IM",0.1,IF(H1226="SC",0.2,IF(H1226="IC (cerebral)",-0.3,0)))))</f>
        <v>137.2</v>
      </c>
      <c r="D1226" s="33" t="n">
        <f aca="false">VALUE(MID(AJ1226,1,FIND(" ",AJ1226)))</f>
        <v>2.38</v>
      </c>
      <c r="E1226" s="34" t="n">
        <f aca="false">IF(G1226="LD50 (median)",1,IF(G1226="LDLo (lowest)",0,IF(G1226="LD",-1,"")))</f>
        <v>1</v>
      </c>
      <c r="F1226" s="34" t="n">
        <f aca="false">IF(O1226="🐀 Rat",1,IF(O1226="🐭 Mouse",2,IF(O1226="🐕 Dog",3,IF(O1226="🐵 Monkey",5,IF(O1226="🐈 Cat",4,IF(O1226="🐇 Rabbit",6,IF(O1226="🕊 Pigeon",7,IF(O1226="🐹 Guinea Pig",8,IF(O1226="🐔 Chicken",9,IF(O1226="🐸 Frog",10,IF(O1226="🍼 Mammal",10,0)))))))))))</f>
        <v>2</v>
      </c>
      <c r="G1226" s="39" t="s">
        <v>47</v>
      </c>
      <c r="H1226" s="39" t="s">
        <v>18</v>
      </c>
      <c r="I1226" s="14" t="str">
        <f aca="false">IF(H1226="IC",-0.3,"")</f>
        <v/>
      </c>
      <c r="J1226" s="14" t="str">
        <f aca="false">IF(H1226="IV",-0.2,"")</f>
        <v/>
      </c>
      <c r="K1226" s="14" t="str">
        <f aca="false">IF(H1226="IP",-0.1,"")</f>
        <v/>
      </c>
      <c r="L1226" s="14" t="str">
        <f aca="false">IF(H1226="IM",0.1,"")</f>
        <v/>
      </c>
      <c r="M1226" s="14" t="n">
        <f aca="false">IF(H1226="SC",0.2,"")</f>
        <v>0.2</v>
      </c>
      <c r="N1226" s="15" t="str">
        <f aca="false">IF(H1226="???",0.2,"")</f>
        <v/>
      </c>
      <c r="O1226" s="40" t="s">
        <v>22</v>
      </c>
      <c r="P1226" s="17" t="str">
        <f aca="false">IF(SUM(Q1226:AI1226)&gt;0,"",IF(SUM(Q1226:AI1226)=0,IF(O1226&gt;0,1,"")))</f>
        <v/>
      </c>
      <c r="Q1226" s="16" t="n">
        <f aca="false">IF(O1226="🐭 Mouse",2,"")</f>
        <v>2</v>
      </c>
      <c r="R1226" s="16" t="str">
        <f aca="false">IF(O1226="🕊 Pigeon",7,"")</f>
        <v/>
      </c>
      <c r="S1226" s="16" t="str">
        <f aca="false">IF(O1226="🐇 Rabbit",6,"")</f>
        <v/>
      </c>
      <c r="T1226" s="16" t="str">
        <f aca="false">IF(O1226="🍼 Mammal",16,"")</f>
        <v/>
      </c>
      <c r="U1226" s="16" t="str">
        <f aca="false">IF(O1226="🐀 Rat",1,"")</f>
        <v/>
      </c>
      <c r="V1226" s="16" t="str">
        <f aca="false">IF(O1226="🐕 Dog",3,"")</f>
        <v/>
      </c>
      <c r="W1226" s="16" t="str">
        <f aca="false">IF(O1226="🐹 Guinea Pig",8,"")</f>
        <v/>
      </c>
      <c r="X1226" s="16" t="str">
        <f aca="false">IF(O1226="🐔 Chicken",9,"")</f>
        <v/>
      </c>
      <c r="Y1226" s="16" t="str">
        <f aca="false">IF(O1226="🐵 Monkey",5,"")</f>
        <v/>
      </c>
      <c r="Z1226" s="16" t="str">
        <f aca="false">IF(O1226="🐸 Frog",10,"")</f>
        <v/>
      </c>
      <c r="AA1226" s="16" t="str">
        <f aca="false">IF(O1226="🐈 Cat",4,"")</f>
        <v/>
      </c>
      <c r="AB1226" s="16" t="str">
        <f aca="false">IF(O1226="Gecko",15,"")</f>
        <v/>
      </c>
      <c r="AC1226" s="16" t="str">
        <f aca="false">IF(O1226="Skink",14,"")</f>
        <v/>
      </c>
      <c r="AD1226" s="16" t="str">
        <f aca="false">IF(O1226="🐄 Cattle",17,"")</f>
        <v/>
      </c>
      <c r="AE1226" s="16" t="str">
        <f aca="false">IF(O1226="🐷 Pig",19,"")</f>
        <v/>
      </c>
      <c r="AF1226" s="16" t="str">
        <f aca="false">IF(O1226="Squirrel",11,"")</f>
        <v/>
      </c>
      <c r="AG1226" s="16" t="str">
        <f aca="false">IF(O1226="🐝 Honey Bee",20,"")</f>
        <v/>
      </c>
      <c r="AH1226" s="16" t="str">
        <f aca="false">IF(O1226="🦆 Duck",12,"")</f>
        <v/>
      </c>
      <c r="AI1226" s="16" t="str">
        <f aca="false">IF(O1226="🐦 Bird",13,"")</f>
        <v/>
      </c>
      <c r="AJ1226" s="41" t="s">
        <v>577</v>
      </c>
      <c r="AK1226" s="40" t="s">
        <v>57</v>
      </c>
      <c r="AL1226" s="42" t="s">
        <v>58</v>
      </c>
      <c r="AM1226" s="40" t="s">
        <v>59</v>
      </c>
      <c r="AN1226" s="40"/>
    </row>
    <row r="1227" customFormat="false" ht="30" hidden="false" customHeight="true" outlineLevel="0" collapsed="false">
      <c r="A1227" s="38" t="s">
        <v>1208</v>
      </c>
      <c r="B1227" s="38" t="n">
        <f aca="false">B1226</f>
        <v>137</v>
      </c>
      <c r="C1227" s="32" t="n">
        <f aca="false">B1227+IF(H1227="IV",-0.2,IF(H1227="IP",-0.1,IF(H1227="IM",0.1,IF(H1227="SC",0.2,IF(H1227="IC (cerebral)",-0.3,0)))))</f>
        <v>137.2</v>
      </c>
      <c r="D1227" s="33" t="n">
        <f aca="false">VALUE(MID(AJ1227,1,FIND(" ",AJ1227)))</f>
        <v>2.38</v>
      </c>
      <c r="E1227" s="34" t="n">
        <f aca="false">IF(G1227="LD50 (median)",1,IF(G1227="LDLo (lowest)",0,IF(G1227="LD",-1,"")))</f>
        <v>1</v>
      </c>
      <c r="F1227" s="34" t="n">
        <f aca="false">IF(O1227="🐀 Rat",1,IF(O1227="🐭 Mouse",2,IF(O1227="🐕 Dog",3,IF(O1227="🐵 Monkey",5,IF(O1227="🐈 Cat",4,IF(O1227="🐇 Rabbit",6,IF(O1227="🕊 Pigeon",7,IF(O1227="🐹 Guinea Pig",8,IF(O1227="🐔 Chicken",9,IF(O1227="🐸 Frog",10,IF(O1227="🍼 Mammal",10,0)))))))))))</f>
        <v>2</v>
      </c>
      <c r="G1227" s="39" t="s">
        <v>47</v>
      </c>
      <c r="H1227" s="39" t="s">
        <v>18</v>
      </c>
      <c r="I1227" s="14" t="str">
        <f aca="false">IF(H1227="IC",-0.3,"")</f>
        <v/>
      </c>
      <c r="J1227" s="14" t="str">
        <f aca="false">IF(H1227="IV",-0.2,"")</f>
        <v/>
      </c>
      <c r="K1227" s="14" t="str">
        <f aca="false">IF(H1227="IP",-0.1,"")</f>
        <v/>
      </c>
      <c r="L1227" s="14" t="str">
        <f aca="false">IF(H1227="IM",0.1,"")</f>
        <v/>
      </c>
      <c r="M1227" s="14" t="n">
        <f aca="false">IF(H1227="SC",0.2,"")</f>
        <v>0.2</v>
      </c>
      <c r="N1227" s="15" t="str">
        <f aca="false">IF(H1227="???",0.2,"")</f>
        <v/>
      </c>
      <c r="O1227" s="40" t="s">
        <v>22</v>
      </c>
      <c r="P1227" s="17" t="str">
        <f aca="false">IF(SUM(Q1227:AI1227)&gt;0,"",IF(SUM(Q1227:AI1227)=0,IF(O1227&gt;0,1,"")))</f>
        <v/>
      </c>
      <c r="Q1227" s="16" t="n">
        <f aca="false">IF(O1227="🐭 Mouse",2,"")</f>
        <v>2</v>
      </c>
      <c r="R1227" s="16" t="str">
        <f aca="false">IF(O1227="🕊 Pigeon",7,"")</f>
        <v/>
      </c>
      <c r="S1227" s="16" t="str">
        <f aca="false">IF(O1227="🐇 Rabbit",6,"")</f>
        <v/>
      </c>
      <c r="T1227" s="16" t="str">
        <f aca="false">IF(O1227="🍼 Mammal",16,"")</f>
        <v/>
      </c>
      <c r="U1227" s="16" t="str">
        <f aca="false">IF(O1227="🐀 Rat",1,"")</f>
        <v/>
      </c>
      <c r="V1227" s="16" t="str">
        <f aca="false">IF(O1227="🐕 Dog",3,"")</f>
        <v/>
      </c>
      <c r="W1227" s="16" t="str">
        <f aca="false">IF(O1227="🐹 Guinea Pig",8,"")</f>
        <v/>
      </c>
      <c r="X1227" s="16" t="str">
        <f aca="false">IF(O1227="🐔 Chicken",9,"")</f>
        <v/>
      </c>
      <c r="Y1227" s="16" t="str">
        <f aca="false">IF(O1227="🐵 Monkey",5,"")</f>
        <v/>
      </c>
      <c r="Z1227" s="16" t="str">
        <f aca="false">IF(O1227="🐸 Frog",10,"")</f>
        <v/>
      </c>
      <c r="AA1227" s="16" t="str">
        <f aca="false">IF(O1227="🐈 Cat",4,"")</f>
        <v/>
      </c>
      <c r="AB1227" s="16" t="str">
        <f aca="false">IF(O1227="Gecko",15,"")</f>
        <v/>
      </c>
      <c r="AC1227" s="16" t="str">
        <f aca="false">IF(O1227="Skink",14,"")</f>
        <v/>
      </c>
      <c r="AD1227" s="16" t="str">
        <f aca="false">IF(O1227="🐄 Cattle",17,"")</f>
        <v/>
      </c>
      <c r="AE1227" s="16" t="str">
        <f aca="false">IF(O1227="🐷 Pig",19,"")</f>
        <v/>
      </c>
      <c r="AF1227" s="16" t="str">
        <f aca="false">IF(O1227="Squirrel",11,"")</f>
        <v/>
      </c>
      <c r="AG1227" s="16" t="str">
        <f aca="false">IF(O1227="🐝 Honey Bee",20,"")</f>
        <v/>
      </c>
      <c r="AH1227" s="16" t="str">
        <f aca="false">IF(O1227="🦆 Duck",12,"")</f>
        <v/>
      </c>
      <c r="AI1227" s="16" t="str">
        <f aca="false">IF(O1227="🐦 Bird",13,"")</f>
        <v/>
      </c>
      <c r="AJ1227" s="41" t="s">
        <v>577</v>
      </c>
      <c r="AK1227" s="40" t="s">
        <v>61</v>
      </c>
      <c r="AL1227" s="42" t="s">
        <v>50</v>
      </c>
      <c r="AM1227" s="40" t="s">
        <v>51</v>
      </c>
      <c r="AN1227" s="40"/>
    </row>
    <row r="1228" customFormat="false" ht="15.75" hidden="false" customHeight="false" outlineLevel="0" collapsed="false">
      <c r="B1228" s="38"/>
      <c r="C1228" s="32"/>
      <c r="D1228" s="33"/>
      <c r="E1228" s="34"/>
      <c r="F1228" s="34"/>
      <c r="G1228" s="0"/>
      <c r="H1228" s="0"/>
      <c r="I1228" s="14" t="str">
        <f aca="false">IF(H1228="IC",-0.3,"")</f>
        <v/>
      </c>
      <c r="J1228" s="14" t="str">
        <f aca="false">IF(H1228="IV",-0.2,"")</f>
        <v/>
      </c>
      <c r="K1228" s="14" t="str">
        <f aca="false">IF(H1228="IP",-0.1,"")</f>
        <v/>
      </c>
      <c r="L1228" s="14" t="str">
        <f aca="false">IF(H1228="IM",0.1,"")</f>
        <v/>
      </c>
      <c r="M1228" s="14" t="str">
        <f aca="false">IF(H1228="SC",0.2,"")</f>
        <v/>
      </c>
      <c r="N1228" s="15" t="str">
        <f aca="false">IF(H1228="???",0.2,"")</f>
        <v/>
      </c>
      <c r="O1228" s="0"/>
      <c r="P1228" s="17" t="str">
        <f aca="false">IF(SUM(Q1228:AI1228)&gt;0,"",IF(SUM(Q1228:AI1228)=0,IF(O1228&gt;0,1,"")))</f>
        <v/>
      </c>
      <c r="Q1228" s="16" t="str">
        <f aca="false">IF(O1228="🐭 Mouse",2,"")</f>
        <v/>
      </c>
      <c r="R1228" s="16" t="str">
        <f aca="false">IF(O1228="🕊 Pigeon",7,"")</f>
        <v/>
      </c>
      <c r="S1228" s="16" t="str">
        <f aca="false">IF(O1228="🐇 Rabbit",6,"")</f>
        <v/>
      </c>
      <c r="T1228" s="16" t="str">
        <f aca="false">IF(O1228="🍼 Mammal",16,"")</f>
        <v/>
      </c>
      <c r="U1228" s="16" t="str">
        <f aca="false">IF(O1228="🐀 Rat",1,"")</f>
        <v/>
      </c>
      <c r="V1228" s="16" t="str">
        <f aca="false">IF(O1228="🐕 Dog",3,"")</f>
        <v/>
      </c>
      <c r="W1228" s="16" t="str">
        <f aca="false">IF(O1228="🐹 Guinea Pig",8,"")</f>
        <v/>
      </c>
      <c r="X1228" s="16" t="str">
        <f aca="false">IF(O1228="🐔 Chicken",9,"")</f>
        <v/>
      </c>
      <c r="Y1228" s="16" t="str">
        <f aca="false">IF(O1228="🐵 Monkey",5,"")</f>
        <v/>
      </c>
      <c r="Z1228" s="16" t="str">
        <f aca="false">IF(O1228="🐸 Frog",10,"")</f>
        <v/>
      </c>
      <c r="AA1228" s="16" t="str">
        <f aca="false">IF(O1228="🐈 Cat",4,"")</f>
        <v/>
      </c>
      <c r="AB1228" s="16" t="str">
        <f aca="false">IF(O1228="Gecko",15,"")</f>
        <v/>
      </c>
      <c r="AC1228" s="16" t="str">
        <f aca="false">IF(O1228="Skink",14,"")</f>
        <v/>
      </c>
      <c r="AD1228" s="16" t="str">
        <f aca="false">IF(O1228="🐄 Cattle",17,"")</f>
        <v/>
      </c>
      <c r="AE1228" s="16" t="str">
        <f aca="false">IF(O1228="🐷 Pig",19,"")</f>
        <v/>
      </c>
      <c r="AF1228" s="16" t="str">
        <f aca="false">IF(O1228="Squirrel",11,"")</f>
        <v/>
      </c>
      <c r="AG1228" s="16" t="str">
        <f aca="false">IF(O1228="🐝 Honey Bee",20,"")</f>
        <v/>
      </c>
      <c r="AH1228" s="16" t="str">
        <f aca="false">IF(O1228="🦆 Duck",12,"")</f>
        <v/>
      </c>
      <c r="AI1228" s="16" t="str">
        <f aca="false">IF(O1228="🐦 Bird",13,"")</f>
        <v/>
      </c>
      <c r="AJ1228" s="0"/>
      <c r="AK1228" s="0"/>
      <c r="AL1228" s="0"/>
      <c r="AM1228" s="0"/>
      <c r="AN1228" s="0"/>
    </row>
    <row r="1229" customFormat="false" ht="15" hidden="false" customHeight="true" outlineLevel="0" collapsed="false">
      <c r="A1229" s="38" t="s">
        <v>1209</v>
      </c>
      <c r="B1229" s="38" t="n">
        <f aca="false">B1228</f>
        <v>0</v>
      </c>
      <c r="C1229" s="32" t="n">
        <f aca="false">B1229+IF(H1229="IV",-0.2,IF(H1229="IP",-0.1,IF(H1229="IM",0.1,IF(H1229="SC",0.2,IF(H1229="IC (cerebral)",-0.3,0)))))</f>
        <v>-0.1</v>
      </c>
      <c r="D1229" s="33" t="n">
        <f aca="false">VALUE(MID(AJ1229,1,FIND(" ",AJ1229)))</f>
        <v>0.84</v>
      </c>
      <c r="E1229" s="34" t="n">
        <f aca="false">IF(G1229="LD50 (median)",1,IF(G1229="LDLo (lowest)",0,IF(G1229="LD",-1,"")))</f>
        <v>1</v>
      </c>
      <c r="F1229" s="34" t="n">
        <f aca="false">IF(O1229="🐀 Rat",1,IF(O1229="🐭 Mouse",2,IF(O1229="🐕 Dog",3,IF(O1229="🐵 Monkey",5,IF(O1229="🐈 Cat",4,IF(O1229="🐇 Rabbit",6,IF(O1229="🕊 Pigeon",7,IF(O1229="🐹 Guinea Pig",8,IF(O1229="🐔 Chicken",9,IF(O1229="🐸 Frog",10,IF(O1229="🍼 Mammal",10,0)))))))))))</f>
        <v>2</v>
      </c>
      <c r="G1229" s="39" t="s">
        <v>47</v>
      </c>
      <c r="H1229" s="39" t="s">
        <v>16</v>
      </c>
      <c r="I1229" s="14" t="str">
        <f aca="false">IF(H1229="IC",-0.3,"")</f>
        <v/>
      </c>
      <c r="J1229" s="14" t="str">
        <f aca="false">IF(H1229="IV",-0.2,"")</f>
        <v/>
      </c>
      <c r="K1229" s="14" t="n">
        <f aca="false">IF(H1229="IP",-0.1,"")</f>
        <v>-0.1</v>
      </c>
      <c r="L1229" s="14" t="str">
        <f aca="false">IF(H1229="IM",0.1,"")</f>
        <v/>
      </c>
      <c r="M1229" s="14" t="str">
        <f aca="false">IF(H1229="SC",0.2,"")</f>
        <v/>
      </c>
      <c r="N1229" s="15" t="str">
        <f aca="false">IF(H1229="???",0.2,"")</f>
        <v/>
      </c>
      <c r="O1229" s="40" t="s">
        <v>22</v>
      </c>
      <c r="P1229" s="17" t="str">
        <f aca="false">IF(SUM(Q1229:AI1229)&gt;0,"",IF(SUM(Q1229:AI1229)=0,IF(O1229&gt;0,1,"")))</f>
        <v/>
      </c>
      <c r="Q1229" s="16" t="n">
        <f aca="false">IF(O1229="🐭 Mouse",2,"")</f>
        <v>2</v>
      </c>
      <c r="R1229" s="16" t="str">
        <f aca="false">IF(O1229="🕊 Pigeon",7,"")</f>
        <v/>
      </c>
      <c r="S1229" s="16" t="str">
        <f aca="false">IF(O1229="🐇 Rabbit",6,"")</f>
        <v/>
      </c>
      <c r="T1229" s="16" t="str">
        <f aca="false">IF(O1229="🍼 Mammal",16,"")</f>
        <v/>
      </c>
      <c r="U1229" s="16" t="str">
        <f aca="false">IF(O1229="🐀 Rat",1,"")</f>
        <v/>
      </c>
      <c r="V1229" s="16" t="str">
        <f aca="false">IF(O1229="🐕 Dog",3,"")</f>
        <v/>
      </c>
      <c r="W1229" s="16" t="str">
        <f aca="false">IF(O1229="🐹 Guinea Pig",8,"")</f>
        <v/>
      </c>
      <c r="X1229" s="16" t="str">
        <f aca="false">IF(O1229="🐔 Chicken",9,"")</f>
        <v/>
      </c>
      <c r="Y1229" s="16" t="str">
        <f aca="false">IF(O1229="🐵 Monkey",5,"")</f>
        <v/>
      </c>
      <c r="Z1229" s="16" t="str">
        <f aca="false">IF(O1229="🐸 Frog",10,"")</f>
        <v/>
      </c>
      <c r="AA1229" s="16" t="str">
        <f aca="false">IF(O1229="🐈 Cat",4,"")</f>
        <v/>
      </c>
      <c r="AB1229" s="16" t="str">
        <f aca="false">IF(O1229="Gecko",15,"")</f>
        <v/>
      </c>
      <c r="AC1229" s="16" t="str">
        <f aca="false">IF(O1229="Skink",14,"")</f>
        <v/>
      </c>
      <c r="AD1229" s="16" t="str">
        <f aca="false">IF(O1229="🐄 Cattle",17,"")</f>
        <v/>
      </c>
      <c r="AE1229" s="16" t="str">
        <f aca="false">IF(O1229="🐷 Pig",19,"")</f>
        <v/>
      </c>
      <c r="AF1229" s="16" t="str">
        <f aca="false">IF(O1229="Squirrel",11,"")</f>
        <v/>
      </c>
      <c r="AG1229" s="16" t="str">
        <f aca="false">IF(O1229="🐝 Honey Bee",20,"")</f>
        <v/>
      </c>
      <c r="AH1229" s="16" t="str">
        <f aca="false">IF(O1229="🦆 Duck",12,"")</f>
        <v/>
      </c>
      <c r="AI1229" s="16" t="str">
        <f aca="false">IF(O1229="🐦 Bird",13,"")</f>
        <v/>
      </c>
      <c r="AJ1229" s="41" t="s">
        <v>823</v>
      </c>
      <c r="AK1229" s="40" t="s">
        <v>65</v>
      </c>
      <c r="AL1229" s="42" t="s">
        <v>50</v>
      </c>
      <c r="AM1229" s="40" t="s">
        <v>51</v>
      </c>
      <c r="AN1229" s="40"/>
    </row>
    <row r="1230" customFormat="false" ht="15" hidden="false" customHeight="true" outlineLevel="0" collapsed="false">
      <c r="A1230" s="38" t="s">
        <v>1209</v>
      </c>
      <c r="B1230" s="38" t="n">
        <f aca="false">B1229</f>
        <v>0</v>
      </c>
      <c r="C1230" s="32" t="n">
        <f aca="false">B1230+IF(H1230="IV",-0.2,IF(H1230="IP",-0.1,IF(H1230="IM",0.1,IF(H1230="SC",0.2,IF(H1230="IC (cerebral)",-0.3,0)))))</f>
        <v>0.2</v>
      </c>
      <c r="D1230" s="33" t="n">
        <f aca="false">VALUE(MID(AJ1230,1,FIND(" ",AJ1230)))</f>
        <v>1.53</v>
      </c>
      <c r="E1230" s="34" t="n">
        <f aca="false">IF(G1230="LD50 (median)",1,IF(G1230="LDLo (lowest)",0,IF(G1230="LD",-1,"")))</f>
        <v>1</v>
      </c>
      <c r="F1230" s="34" t="n">
        <f aca="false">IF(O1230="🐀 Rat",1,IF(O1230="🐭 Mouse",2,IF(O1230="🐕 Dog",3,IF(O1230="🐵 Monkey",5,IF(O1230="🐈 Cat",4,IF(O1230="🐇 Rabbit",6,IF(O1230="🕊 Pigeon",7,IF(O1230="🐹 Guinea Pig",8,IF(O1230="🐔 Chicken",9,IF(O1230="🐸 Frog",10,IF(O1230="🍼 Mammal",10,0)))))))))))</f>
        <v>2</v>
      </c>
      <c r="G1230" s="39" t="s">
        <v>47</v>
      </c>
      <c r="H1230" s="39" t="s">
        <v>18</v>
      </c>
      <c r="I1230" s="14" t="str">
        <f aca="false">IF(H1230="IC",-0.3,"")</f>
        <v/>
      </c>
      <c r="J1230" s="14" t="str">
        <f aca="false">IF(H1230="IV",-0.2,"")</f>
        <v/>
      </c>
      <c r="K1230" s="14" t="str">
        <f aca="false">IF(H1230="IP",-0.1,"")</f>
        <v/>
      </c>
      <c r="L1230" s="14" t="str">
        <f aca="false">IF(H1230="IM",0.1,"")</f>
        <v/>
      </c>
      <c r="M1230" s="14" t="n">
        <f aca="false">IF(H1230="SC",0.2,"")</f>
        <v>0.2</v>
      </c>
      <c r="N1230" s="15" t="str">
        <f aca="false">IF(H1230="???",0.2,"")</f>
        <v/>
      </c>
      <c r="O1230" s="40" t="s">
        <v>22</v>
      </c>
      <c r="P1230" s="17" t="str">
        <f aca="false">IF(SUM(Q1230:AI1230)&gt;0,"",IF(SUM(Q1230:AI1230)=0,IF(O1230&gt;0,1,"")))</f>
        <v/>
      </c>
      <c r="Q1230" s="16" t="n">
        <f aca="false">IF(O1230="🐭 Mouse",2,"")</f>
        <v>2</v>
      </c>
      <c r="R1230" s="16" t="str">
        <f aca="false">IF(O1230="🕊 Pigeon",7,"")</f>
        <v/>
      </c>
      <c r="S1230" s="16" t="str">
        <f aca="false">IF(O1230="🐇 Rabbit",6,"")</f>
        <v/>
      </c>
      <c r="T1230" s="16" t="str">
        <f aca="false">IF(O1230="🍼 Mammal",16,"")</f>
        <v/>
      </c>
      <c r="U1230" s="16" t="str">
        <f aca="false">IF(O1230="🐀 Rat",1,"")</f>
        <v/>
      </c>
      <c r="V1230" s="16" t="str">
        <f aca="false">IF(O1230="🐕 Dog",3,"")</f>
        <v/>
      </c>
      <c r="W1230" s="16" t="str">
        <f aca="false">IF(O1230="🐹 Guinea Pig",8,"")</f>
        <v/>
      </c>
      <c r="X1230" s="16" t="str">
        <f aca="false">IF(O1230="🐔 Chicken",9,"")</f>
        <v/>
      </c>
      <c r="Y1230" s="16" t="str">
        <f aca="false">IF(O1230="🐵 Monkey",5,"")</f>
        <v/>
      </c>
      <c r="Z1230" s="16" t="str">
        <f aca="false">IF(O1230="🐸 Frog",10,"")</f>
        <v/>
      </c>
      <c r="AA1230" s="16" t="str">
        <f aca="false">IF(O1230="🐈 Cat",4,"")</f>
        <v/>
      </c>
      <c r="AB1230" s="16" t="str">
        <f aca="false">IF(O1230="Gecko",15,"")</f>
        <v/>
      </c>
      <c r="AC1230" s="16" t="str">
        <f aca="false">IF(O1230="Skink",14,"")</f>
        <v/>
      </c>
      <c r="AD1230" s="16" t="str">
        <f aca="false">IF(O1230="🐄 Cattle",17,"")</f>
        <v/>
      </c>
      <c r="AE1230" s="16" t="str">
        <f aca="false">IF(O1230="🐷 Pig",19,"")</f>
        <v/>
      </c>
      <c r="AF1230" s="16" t="str">
        <f aca="false">IF(O1230="Squirrel",11,"")</f>
        <v/>
      </c>
      <c r="AG1230" s="16" t="str">
        <f aca="false">IF(O1230="🐝 Honey Bee",20,"")</f>
        <v/>
      </c>
      <c r="AH1230" s="16" t="str">
        <f aca="false">IF(O1230="🦆 Duck",12,"")</f>
        <v/>
      </c>
      <c r="AI1230" s="16" t="str">
        <f aca="false">IF(O1230="🐦 Bird",13,"")</f>
        <v/>
      </c>
      <c r="AJ1230" s="41" t="s">
        <v>1210</v>
      </c>
      <c r="AK1230" s="40" t="s">
        <v>57</v>
      </c>
      <c r="AL1230" s="42" t="s">
        <v>58</v>
      </c>
      <c r="AM1230" s="40" t="s">
        <v>59</v>
      </c>
      <c r="AN1230" s="40" t="s">
        <v>60</v>
      </c>
    </row>
    <row r="1231" customFormat="false" ht="30" hidden="false" customHeight="true" outlineLevel="0" collapsed="false">
      <c r="A1231" s="38" t="s">
        <v>1209</v>
      </c>
      <c r="B1231" s="38" t="n">
        <f aca="false">B1230</f>
        <v>0</v>
      </c>
      <c r="C1231" s="32" t="n">
        <f aca="false">B1231+IF(H1231="IV",-0.2,IF(H1231="IP",-0.1,IF(H1231="IM",0.1,IF(H1231="SC",0.2,IF(H1231="IC (cerebral)",-0.3,0)))))</f>
        <v>0.2</v>
      </c>
      <c r="D1231" s="33" t="n">
        <f aca="false">VALUE(MID(AJ1231,1,FIND(" ",AJ1231)))</f>
        <v>1.53</v>
      </c>
      <c r="E1231" s="34" t="n">
        <f aca="false">IF(G1231="LD50 (median)",1,IF(G1231="LDLo (lowest)",0,IF(G1231="LD",-1,"")))</f>
        <v>1</v>
      </c>
      <c r="F1231" s="34" t="n">
        <f aca="false">IF(O1231="🐀 Rat",1,IF(O1231="🐭 Mouse",2,IF(O1231="🐕 Dog",3,IF(O1231="🐵 Monkey",5,IF(O1231="🐈 Cat",4,IF(O1231="🐇 Rabbit",6,IF(O1231="🕊 Pigeon",7,IF(O1231="🐹 Guinea Pig",8,IF(O1231="🐔 Chicken",9,IF(O1231="🐸 Frog",10,IF(O1231="🍼 Mammal",10,0)))))))))))</f>
        <v>2</v>
      </c>
      <c r="G1231" s="39" t="s">
        <v>47</v>
      </c>
      <c r="H1231" s="39" t="s">
        <v>18</v>
      </c>
      <c r="I1231" s="14" t="str">
        <f aca="false">IF(H1231="IC",-0.3,"")</f>
        <v/>
      </c>
      <c r="J1231" s="14" t="str">
        <f aca="false">IF(H1231="IV",-0.2,"")</f>
        <v/>
      </c>
      <c r="K1231" s="14" t="str">
        <f aca="false">IF(H1231="IP",-0.1,"")</f>
        <v/>
      </c>
      <c r="L1231" s="14" t="str">
        <f aca="false">IF(H1231="IM",0.1,"")</f>
        <v/>
      </c>
      <c r="M1231" s="14" t="n">
        <f aca="false">IF(H1231="SC",0.2,"")</f>
        <v>0.2</v>
      </c>
      <c r="N1231" s="15" t="str">
        <f aca="false">IF(H1231="???",0.2,"")</f>
        <v/>
      </c>
      <c r="O1231" s="40" t="s">
        <v>22</v>
      </c>
      <c r="P1231" s="17" t="str">
        <f aca="false">IF(SUM(Q1231:AI1231)&gt;0,"",IF(SUM(Q1231:AI1231)=0,IF(O1231&gt;0,1,"")))</f>
        <v/>
      </c>
      <c r="Q1231" s="16" t="n">
        <f aca="false">IF(O1231="🐭 Mouse",2,"")</f>
        <v>2</v>
      </c>
      <c r="R1231" s="16" t="str">
        <f aca="false">IF(O1231="🕊 Pigeon",7,"")</f>
        <v/>
      </c>
      <c r="S1231" s="16" t="str">
        <f aca="false">IF(O1231="🐇 Rabbit",6,"")</f>
        <v/>
      </c>
      <c r="T1231" s="16" t="str">
        <f aca="false">IF(O1231="🍼 Mammal",16,"")</f>
        <v/>
      </c>
      <c r="U1231" s="16" t="str">
        <f aca="false">IF(O1231="🐀 Rat",1,"")</f>
        <v/>
      </c>
      <c r="V1231" s="16" t="str">
        <f aca="false">IF(O1231="🐕 Dog",3,"")</f>
        <v/>
      </c>
      <c r="W1231" s="16" t="str">
        <f aca="false">IF(O1231="🐹 Guinea Pig",8,"")</f>
        <v/>
      </c>
      <c r="X1231" s="16" t="str">
        <f aca="false">IF(O1231="🐔 Chicken",9,"")</f>
        <v/>
      </c>
      <c r="Y1231" s="16" t="str">
        <f aca="false">IF(O1231="🐵 Monkey",5,"")</f>
        <v/>
      </c>
      <c r="Z1231" s="16" t="str">
        <f aca="false">IF(O1231="🐸 Frog",10,"")</f>
        <v/>
      </c>
      <c r="AA1231" s="16" t="str">
        <f aca="false">IF(O1231="🐈 Cat",4,"")</f>
        <v/>
      </c>
      <c r="AB1231" s="16" t="str">
        <f aca="false">IF(O1231="Gecko",15,"")</f>
        <v/>
      </c>
      <c r="AC1231" s="16" t="str">
        <f aca="false">IF(O1231="Skink",14,"")</f>
        <v/>
      </c>
      <c r="AD1231" s="16" t="str">
        <f aca="false">IF(O1231="🐄 Cattle",17,"")</f>
        <v/>
      </c>
      <c r="AE1231" s="16" t="str">
        <f aca="false">IF(O1231="🐷 Pig",19,"")</f>
        <v/>
      </c>
      <c r="AF1231" s="16" t="str">
        <f aca="false">IF(O1231="Squirrel",11,"")</f>
        <v/>
      </c>
      <c r="AG1231" s="16" t="str">
        <f aca="false">IF(O1231="🐝 Honey Bee",20,"")</f>
        <v/>
      </c>
      <c r="AH1231" s="16" t="str">
        <f aca="false">IF(O1231="🦆 Duck",12,"")</f>
        <v/>
      </c>
      <c r="AI1231" s="16" t="str">
        <f aca="false">IF(O1231="🐦 Bird",13,"")</f>
        <v/>
      </c>
      <c r="AJ1231" s="41" t="s">
        <v>1210</v>
      </c>
      <c r="AK1231" s="40" t="s">
        <v>61</v>
      </c>
      <c r="AL1231" s="42" t="s">
        <v>50</v>
      </c>
      <c r="AM1231" s="40" t="s">
        <v>51</v>
      </c>
      <c r="AN1231" s="40"/>
    </row>
    <row r="1232" customFormat="false" ht="30" hidden="false" customHeight="true" outlineLevel="0" collapsed="false">
      <c r="A1232" s="38" t="s">
        <v>1209</v>
      </c>
      <c r="B1232" s="38" t="n">
        <v>138</v>
      </c>
      <c r="C1232" s="32" t="n">
        <f aca="false">B1232+IF(H1232="IV",-0.2,IF(H1232="IP",-0.1,IF(H1232="IM",0.1,IF(H1232="SC",0.2,IF(H1232="IC (cerebral)",-0.3,0)))))</f>
        <v>138.2</v>
      </c>
      <c r="D1232" s="33" t="n">
        <f aca="false">VALUE(MID(AJ1232,1,FIND(" ",AJ1232)))</f>
        <v>2.13</v>
      </c>
      <c r="E1232" s="34" t="n">
        <f aca="false">IF(G1232="LD50 (median)",1,IF(G1232="LDLo (lowest)",0,IF(G1232="LD",-1,"")))</f>
        <v>1</v>
      </c>
      <c r="F1232" s="34" t="n">
        <f aca="false">IF(O1232="🐀 Rat",1,IF(O1232="🐭 Mouse",2,IF(O1232="🐕 Dog",3,IF(O1232="🐵 Monkey",5,IF(O1232="🐈 Cat",4,IF(O1232="🐇 Rabbit",6,IF(O1232="🕊 Pigeon",7,IF(O1232="🐹 Guinea Pig",8,IF(O1232="🐔 Chicken",9,IF(O1232="🐸 Frog",10,IF(O1232="🍼 Mammal",10,0)))))))))))</f>
        <v>2</v>
      </c>
      <c r="G1232" s="39" t="s">
        <v>47</v>
      </c>
      <c r="H1232" s="39" t="s">
        <v>18</v>
      </c>
      <c r="I1232" s="14" t="str">
        <f aca="false">IF(H1232="IC",-0.3,"")</f>
        <v/>
      </c>
      <c r="J1232" s="14" t="str">
        <f aca="false">IF(H1232="IV",-0.2,"")</f>
        <v/>
      </c>
      <c r="K1232" s="14" t="str">
        <f aca="false">IF(H1232="IP",-0.1,"")</f>
        <v/>
      </c>
      <c r="L1232" s="14" t="str">
        <f aca="false">IF(H1232="IM",0.1,"")</f>
        <v/>
      </c>
      <c r="M1232" s="14" t="n">
        <f aca="false">IF(H1232="SC",0.2,"")</f>
        <v>0.2</v>
      </c>
      <c r="N1232" s="15" t="str">
        <f aca="false">IF(H1232="???",0.2,"")</f>
        <v/>
      </c>
      <c r="O1232" s="40" t="s">
        <v>22</v>
      </c>
      <c r="P1232" s="17" t="str">
        <f aca="false">IF(SUM(Q1232:AI1232)&gt;0,"",IF(SUM(Q1232:AI1232)=0,IF(O1232&gt;0,1,"")))</f>
        <v/>
      </c>
      <c r="Q1232" s="16" t="n">
        <f aca="false">IF(O1232="🐭 Mouse",2,"")</f>
        <v>2</v>
      </c>
      <c r="R1232" s="16" t="str">
        <f aca="false">IF(O1232="🕊 Pigeon",7,"")</f>
        <v/>
      </c>
      <c r="S1232" s="16" t="str">
        <f aca="false">IF(O1232="🐇 Rabbit",6,"")</f>
        <v/>
      </c>
      <c r="T1232" s="16" t="str">
        <f aca="false">IF(O1232="🍼 Mammal",16,"")</f>
        <v/>
      </c>
      <c r="U1232" s="16" t="str">
        <f aca="false">IF(O1232="🐀 Rat",1,"")</f>
        <v/>
      </c>
      <c r="V1232" s="16" t="str">
        <f aca="false">IF(O1232="🐕 Dog",3,"")</f>
        <v/>
      </c>
      <c r="W1232" s="16" t="str">
        <f aca="false">IF(O1232="🐹 Guinea Pig",8,"")</f>
        <v/>
      </c>
      <c r="X1232" s="16" t="str">
        <f aca="false">IF(O1232="🐔 Chicken",9,"")</f>
        <v/>
      </c>
      <c r="Y1232" s="16" t="str">
        <f aca="false">IF(O1232="🐵 Monkey",5,"")</f>
        <v/>
      </c>
      <c r="Z1232" s="16" t="str">
        <f aca="false">IF(O1232="🐸 Frog",10,"")</f>
        <v/>
      </c>
      <c r="AA1232" s="16" t="str">
        <f aca="false">IF(O1232="🐈 Cat",4,"")</f>
        <v/>
      </c>
      <c r="AB1232" s="16" t="str">
        <f aca="false">IF(O1232="Gecko",15,"")</f>
        <v/>
      </c>
      <c r="AC1232" s="16" t="str">
        <f aca="false">IF(O1232="Skink",14,"")</f>
        <v/>
      </c>
      <c r="AD1232" s="16" t="str">
        <f aca="false">IF(O1232="🐄 Cattle",17,"")</f>
        <v/>
      </c>
      <c r="AE1232" s="16" t="str">
        <f aca="false">IF(O1232="🐷 Pig",19,"")</f>
        <v/>
      </c>
      <c r="AF1232" s="16" t="str">
        <f aca="false">IF(O1232="Squirrel",11,"")</f>
        <v/>
      </c>
      <c r="AG1232" s="16" t="str">
        <f aca="false">IF(O1232="🐝 Honey Bee",20,"")</f>
        <v/>
      </c>
      <c r="AH1232" s="16" t="str">
        <f aca="false">IF(O1232="🦆 Duck",12,"")</f>
        <v/>
      </c>
      <c r="AI1232" s="16" t="str">
        <f aca="false">IF(O1232="🐦 Bird",13,"")</f>
        <v/>
      </c>
      <c r="AJ1232" s="41" t="s">
        <v>1211</v>
      </c>
      <c r="AK1232" s="40" t="s">
        <v>57</v>
      </c>
      <c r="AL1232" s="42" t="s">
        <v>58</v>
      </c>
      <c r="AM1232" s="40" t="s">
        <v>59</v>
      </c>
      <c r="AN1232" s="40" t="s">
        <v>63</v>
      </c>
    </row>
    <row r="1233" customFormat="false" ht="15.75" hidden="false" customHeight="false" outlineLevel="0" collapsed="false">
      <c r="B1233" s="38"/>
      <c r="C1233" s="32"/>
      <c r="D1233" s="33"/>
      <c r="E1233" s="34"/>
      <c r="F1233" s="34"/>
      <c r="G1233" s="0"/>
      <c r="H1233" s="0"/>
      <c r="I1233" s="14" t="str">
        <f aca="false">IF(H1233="IC",-0.3,"")</f>
        <v/>
      </c>
      <c r="J1233" s="14" t="str">
        <f aca="false">IF(H1233="IV",-0.2,"")</f>
        <v/>
      </c>
      <c r="K1233" s="14" t="str">
        <f aca="false">IF(H1233="IP",-0.1,"")</f>
        <v/>
      </c>
      <c r="L1233" s="14" t="str">
        <f aca="false">IF(H1233="IM",0.1,"")</f>
        <v/>
      </c>
      <c r="M1233" s="14" t="str">
        <f aca="false">IF(H1233="SC",0.2,"")</f>
        <v/>
      </c>
      <c r="N1233" s="15" t="str">
        <f aca="false">IF(H1233="???",0.2,"")</f>
        <v/>
      </c>
      <c r="O1233" s="0"/>
      <c r="P1233" s="17" t="str">
        <f aca="false">IF(SUM(Q1233:AI1233)&gt;0,"",IF(SUM(Q1233:AI1233)=0,IF(O1233&gt;0,1,"")))</f>
        <v/>
      </c>
      <c r="Q1233" s="16" t="str">
        <f aca="false">IF(O1233="🐭 Mouse",2,"")</f>
        <v/>
      </c>
      <c r="R1233" s="16" t="str">
        <f aca="false">IF(O1233="🕊 Pigeon",7,"")</f>
        <v/>
      </c>
      <c r="S1233" s="16" t="str">
        <f aca="false">IF(O1233="🐇 Rabbit",6,"")</f>
        <v/>
      </c>
      <c r="T1233" s="16" t="str">
        <f aca="false">IF(O1233="🍼 Mammal",16,"")</f>
        <v/>
      </c>
      <c r="U1233" s="16" t="str">
        <f aca="false">IF(O1233="🐀 Rat",1,"")</f>
        <v/>
      </c>
      <c r="V1233" s="16" t="str">
        <f aca="false">IF(O1233="🐕 Dog",3,"")</f>
        <v/>
      </c>
      <c r="W1233" s="16" t="str">
        <f aca="false">IF(O1233="🐹 Guinea Pig",8,"")</f>
        <v/>
      </c>
      <c r="X1233" s="16" t="str">
        <f aca="false">IF(O1233="🐔 Chicken",9,"")</f>
        <v/>
      </c>
      <c r="Y1233" s="16" t="str">
        <f aca="false">IF(O1233="🐵 Monkey",5,"")</f>
        <v/>
      </c>
      <c r="Z1233" s="16" t="str">
        <f aca="false">IF(O1233="🐸 Frog",10,"")</f>
        <v/>
      </c>
      <c r="AA1233" s="16" t="str">
        <f aca="false">IF(O1233="🐈 Cat",4,"")</f>
        <v/>
      </c>
      <c r="AB1233" s="16" t="str">
        <f aca="false">IF(O1233="Gecko",15,"")</f>
        <v/>
      </c>
      <c r="AC1233" s="16" t="str">
        <f aca="false">IF(O1233="Skink",14,"")</f>
        <v/>
      </c>
      <c r="AD1233" s="16" t="str">
        <f aca="false">IF(O1233="🐄 Cattle",17,"")</f>
        <v/>
      </c>
      <c r="AE1233" s="16" t="str">
        <f aca="false">IF(O1233="🐷 Pig",19,"")</f>
        <v/>
      </c>
      <c r="AF1233" s="16" t="str">
        <f aca="false">IF(O1233="Squirrel",11,"")</f>
        <v/>
      </c>
      <c r="AG1233" s="16" t="str">
        <f aca="false">IF(O1233="🐝 Honey Bee",20,"")</f>
        <v/>
      </c>
      <c r="AH1233" s="16" t="str">
        <f aca="false">IF(O1233="🦆 Duck",12,"")</f>
        <v/>
      </c>
      <c r="AI1233" s="16" t="str">
        <f aca="false">IF(O1233="🐦 Bird",13,"")</f>
        <v/>
      </c>
      <c r="AJ1233" s="0"/>
      <c r="AK1233" s="0"/>
      <c r="AL1233" s="0"/>
      <c r="AM1233" s="0"/>
      <c r="AN1233" s="0"/>
    </row>
    <row r="1234" customFormat="false" ht="15" hidden="false" customHeight="true" outlineLevel="0" collapsed="false">
      <c r="A1234" s="38" t="s">
        <v>1212</v>
      </c>
      <c r="B1234" s="38" t="n">
        <v>139</v>
      </c>
      <c r="C1234" s="32" t="n">
        <f aca="false">B1234+IF(H1234="IV",-0.2,IF(H1234="IP",-0.1,IF(H1234="IM",0.1,IF(H1234="SC",0.2,IF(H1234="IC (cerebral)",-0.3,0)))))</f>
        <v>139.2</v>
      </c>
      <c r="D1234" s="33" t="n">
        <f aca="false">VALUE(MID(AJ1234,1,FIND(" ",AJ1234)))</f>
        <v>1.09</v>
      </c>
      <c r="E1234" s="34" t="n">
        <f aca="false">IF(G1234="LD50 (median)",1,IF(G1234="LDLo (lowest)",0,IF(G1234="LD",-1,"")))</f>
        <v>1</v>
      </c>
      <c r="F1234" s="34" t="n">
        <f aca="false">IF(O1234="🐀 Rat",1,IF(O1234="🐭 Mouse",2,IF(O1234="🐕 Dog",3,IF(O1234="🐵 Monkey",5,IF(O1234="🐈 Cat",4,IF(O1234="🐇 Rabbit",6,IF(O1234="🕊 Pigeon",7,IF(O1234="🐹 Guinea Pig",8,IF(O1234="🐔 Chicken",9,IF(O1234="🐸 Frog",10,IF(O1234="🍼 Mammal",10,0)))))))))))</f>
        <v>2</v>
      </c>
      <c r="G1234" s="39" t="s">
        <v>47</v>
      </c>
      <c r="H1234" s="39" t="s">
        <v>18</v>
      </c>
      <c r="I1234" s="14" t="str">
        <f aca="false">IF(H1234="IC",-0.3,"")</f>
        <v/>
      </c>
      <c r="J1234" s="14" t="str">
        <f aca="false">IF(H1234="IV",-0.2,"")</f>
        <v/>
      </c>
      <c r="K1234" s="14" t="str">
        <f aca="false">IF(H1234="IP",-0.1,"")</f>
        <v/>
      </c>
      <c r="L1234" s="14" t="str">
        <f aca="false">IF(H1234="IM",0.1,"")</f>
        <v/>
      </c>
      <c r="M1234" s="14" t="n">
        <f aca="false">IF(H1234="SC",0.2,"")</f>
        <v>0.2</v>
      </c>
      <c r="N1234" s="15" t="str">
        <f aca="false">IF(H1234="???",0.2,"")</f>
        <v/>
      </c>
      <c r="O1234" s="40" t="s">
        <v>22</v>
      </c>
      <c r="P1234" s="17" t="str">
        <f aca="false">IF(SUM(Q1234:AI1234)&gt;0,"",IF(SUM(Q1234:AI1234)=0,IF(O1234&gt;0,1,"")))</f>
        <v/>
      </c>
      <c r="Q1234" s="16" t="n">
        <f aca="false">IF(O1234="🐭 Mouse",2,"")</f>
        <v>2</v>
      </c>
      <c r="R1234" s="16" t="str">
        <f aca="false">IF(O1234="🕊 Pigeon",7,"")</f>
        <v/>
      </c>
      <c r="S1234" s="16" t="str">
        <f aca="false">IF(O1234="🐇 Rabbit",6,"")</f>
        <v/>
      </c>
      <c r="T1234" s="16" t="str">
        <f aca="false">IF(O1234="🍼 Mammal",16,"")</f>
        <v/>
      </c>
      <c r="U1234" s="16" t="str">
        <f aca="false">IF(O1234="🐀 Rat",1,"")</f>
        <v/>
      </c>
      <c r="V1234" s="16" t="str">
        <f aca="false">IF(O1234="🐕 Dog",3,"")</f>
        <v/>
      </c>
      <c r="W1234" s="16" t="str">
        <f aca="false">IF(O1234="🐹 Guinea Pig",8,"")</f>
        <v/>
      </c>
      <c r="X1234" s="16" t="str">
        <f aca="false">IF(O1234="🐔 Chicken",9,"")</f>
        <v/>
      </c>
      <c r="Y1234" s="16" t="str">
        <f aca="false">IF(O1234="🐵 Monkey",5,"")</f>
        <v/>
      </c>
      <c r="Z1234" s="16" t="str">
        <f aca="false">IF(O1234="🐸 Frog",10,"")</f>
        <v/>
      </c>
      <c r="AA1234" s="16" t="str">
        <f aca="false">IF(O1234="🐈 Cat",4,"")</f>
        <v/>
      </c>
      <c r="AB1234" s="16" t="str">
        <f aca="false">IF(O1234="Gecko",15,"")</f>
        <v/>
      </c>
      <c r="AC1234" s="16" t="str">
        <f aca="false">IF(O1234="Skink",14,"")</f>
        <v/>
      </c>
      <c r="AD1234" s="16" t="str">
        <f aca="false">IF(O1234="🐄 Cattle",17,"")</f>
        <v/>
      </c>
      <c r="AE1234" s="16" t="str">
        <f aca="false">IF(O1234="🐷 Pig",19,"")</f>
        <v/>
      </c>
      <c r="AF1234" s="16" t="str">
        <f aca="false">IF(O1234="Squirrel",11,"")</f>
        <v/>
      </c>
      <c r="AG1234" s="16" t="str">
        <f aca="false">IF(O1234="🐝 Honey Bee",20,"")</f>
        <v/>
      </c>
      <c r="AH1234" s="16" t="str">
        <f aca="false">IF(O1234="🦆 Duck",12,"")</f>
        <v/>
      </c>
      <c r="AI1234" s="16" t="str">
        <f aca="false">IF(O1234="🐦 Bird",13,"")</f>
        <v/>
      </c>
      <c r="AJ1234" s="41" t="s">
        <v>1213</v>
      </c>
      <c r="AK1234" s="40" t="s">
        <v>57</v>
      </c>
      <c r="AL1234" s="42" t="s">
        <v>58</v>
      </c>
      <c r="AM1234" s="40" t="s">
        <v>59</v>
      </c>
      <c r="AN1234" s="40" t="s">
        <v>63</v>
      </c>
    </row>
    <row r="1235" customFormat="false" ht="15" hidden="false" customHeight="true" outlineLevel="0" collapsed="false">
      <c r="A1235" s="38" t="s">
        <v>1212</v>
      </c>
      <c r="B1235" s="38" t="n">
        <f aca="false">B1234</f>
        <v>139</v>
      </c>
      <c r="C1235" s="32" t="n">
        <f aca="false">B1235+IF(H1235="IV",-0.2,IF(H1235="IP",-0.1,IF(H1235="IM",0.1,IF(H1235="SC",0.2,IF(H1235="IC (cerebral)",-0.3,0)))))</f>
        <v>139.2</v>
      </c>
      <c r="D1235" s="33" t="n">
        <f aca="false">VALUE(MID(AJ1235,1,FIND(" ",AJ1235)))</f>
        <v>1.36</v>
      </c>
      <c r="E1235" s="34" t="n">
        <f aca="false">IF(G1235="LD50 (median)",1,IF(G1235="LDLo (lowest)",0,IF(G1235="LD",-1,"")))</f>
        <v>1</v>
      </c>
      <c r="F1235" s="34" t="n">
        <f aca="false">IF(O1235="🐀 Rat",1,IF(O1235="🐭 Mouse",2,IF(O1235="🐕 Dog",3,IF(O1235="🐵 Monkey",5,IF(O1235="🐈 Cat",4,IF(O1235="🐇 Rabbit",6,IF(O1235="🕊 Pigeon",7,IF(O1235="🐹 Guinea Pig",8,IF(O1235="🐔 Chicken",9,IF(O1235="🐸 Frog",10,IF(O1235="🍼 Mammal",10,0)))))))))))</f>
        <v>2</v>
      </c>
      <c r="G1235" s="39" t="s">
        <v>47</v>
      </c>
      <c r="H1235" s="39" t="s">
        <v>18</v>
      </c>
      <c r="I1235" s="14" t="str">
        <f aca="false">IF(H1235="IC",-0.3,"")</f>
        <v/>
      </c>
      <c r="J1235" s="14" t="str">
        <f aca="false">IF(H1235="IV",-0.2,"")</f>
        <v/>
      </c>
      <c r="K1235" s="14" t="str">
        <f aca="false">IF(H1235="IP",-0.1,"")</f>
        <v/>
      </c>
      <c r="L1235" s="14" t="str">
        <f aca="false">IF(H1235="IM",0.1,"")</f>
        <v/>
      </c>
      <c r="M1235" s="14" t="n">
        <f aca="false">IF(H1235="SC",0.2,"")</f>
        <v>0.2</v>
      </c>
      <c r="N1235" s="15" t="str">
        <f aca="false">IF(H1235="???",0.2,"")</f>
        <v/>
      </c>
      <c r="O1235" s="40" t="s">
        <v>22</v>
      </c>
      <c r="P1235" s="17" t="str">
        <f aca="false">IF(SUM(Q1235:AI1235)&gt;0,"",IF(SUM(Q1235:AI1235)=0,IF(O1235&gt;0,1,"")))</f>
        <v/>
      </c>
      <c r="Q1235" s="16" t="n">
        <f aca="false">IF(O1235="🐭 Mouse",2,"")</f>
        <v>2</v>
      </c>
      <c r="R1235" s="16" t="str">
        <f aca="false">IF(O1235="🕊 Pigeon",7,"")</f>
        <v/>
      </c>
      <c r="S1235" s="16" t="str">
        <f aca="false">IF(O1235="🐇 Rabbit",6,"")</f>
        <v/>
      </c>
      <c r="T1235" s="16" t="str">
        <f aca="false">IF(O1235="🍼 Mammal",16,"")</f>
        <v/>
      </c>
      <c r="U1235" s="16" t="str">
        <f aca="false">IF(O1235="🐀 Rat",1,"")</f>
        <v/>
      </c>
      <c r="V1235" s="16" t="str">
        <f aca="false">IF(O1235="🐕 Dog",3,"")</f>
        <v/>
      </c>
      <c r="W1235" s="16" t="str">
        <f aca="false">IF(O1235="🐹 Guinea Pig",8,"")</f>
        <v/>
      </c>
      <c r="X1235" s="16" t="str">
        <f aca="false">IF(O1235="🐔 Chicken",9,"")</f>
        <v/>
      </c>
      <c r="Y1235" s="16" t="str">
        <f aca="false">IF(O1235="🐵 Monkey",5,"")</f>
        <v/>
      </c>
      <c r="Z1235" s="16" t="str">
        <f aca="false">IF(O1235="🐸 Frog",10,"")</f>
        <v/>
      </c>
      <c r="AA1235" s="16" t="str">
        <f aca="false">IF(O1235="🐈 Cat",4,"")</f>
        <v/>
      </c>
      <c r="AB1235" s="16" t="str">
        <f aca="false">IF(O1235="Gecko",15,"")</f>
        <v/>
      </c>
      <c r="AC1235" s="16" t="str">
        <f aca="false">IF(O1235="Skink",14,"")</f>
        <v/>
      </c>
      <c r="AD1235" s="16" t="str">
        <f aca="false">IF(O1235="🐄 Cattle",17,"")</f>
        <v/>
      </c>
      <c r="AE1235" s="16" t="str">
        <f aca="false">IF(O1235="🐷 Pig",19,"")</f>
        <v/>
      </c>
      <c r="AF1235" s="16" t="str">
        <f aca="false">IF(O1235="Squirrel",11,"")</f>
        <v/>
      </c>
      <c r="AG1235" s="16" t="str">
        <f aca="false">IF(O1235="🐝 Honey Bee",20,"")</f>
        <v/>
      </c>
      <c r="AH1235" s="16" t="str">
        <f aca="false">IF(O1235="🦆 Duck",12,"")</f>
        <v/>
      </c>
      <c r="AI1235" s="16" t="str">
        <f aca="false">IF(O1235="🐦 Bird",13,"")</f>
        <v/>
      </c>
      <c r="AJ1235" s="41" t="s">
        <v>749</v>
      </c>
      <c r="AK1235" s="40" t="s">
        <v>57</v>
      </c>
      <c r="AL1235" s="42" t="s">
        <v>58</v>
      </c>
      <c r="AM1235" s="40" t="s">
        <v>59</v>
      </c>
      <c r="AN1235" s="40" t="s">
        <v>60</v>
      </c>
    </row>
    <row r="1236" customFormat="false" ht="30" hidden="false" customHeight="true" outlineLevel="0" collapsed="false">
      <c r="A1236" s="38" t="s">
        <v>1212</v>
      </c>
      <c r="B1236" s="38" t="n">
        <f aca="false">B1235</f>
        <v>139</v>
      </c>
      <c r="C1236" s="32" t="n">
        <f aca="false">B1236+IF(H1236="IV",-0.2,IF(H1236="IP",-0.1,IF(H1236="IM",0.1,IF(H1236="SC",0.2,IF(H1236="IC (cerebral)",-0.3,0)))))</f>
        <v>139.2</v>
      </c>
      <c r="D1236" s="33" t="n">
        <f aca="false">VALUE(MID(AJ1236,1,FIND(" ",AJ1236)))</f>
        <v>1.36</v>
      </c>
      <c r="E1236" s="34" t="n">
        <f aca="false">IF(G1236="LD50 (median)",1,IF(G1236="LDLo (lowest)",0,IF(G1236="LD",-1,"")))</f>
        <v>1</v>
      </c>
      <c r="F1236" s="34" t="n">
        <f aca="false">IF(O1236="🐀 Rat",1,IF(O1236="🐭 Mouse",2,IF(O1236="🐕 Dog",3,IF(O1236="🐵 Monkey",5,IF(O1236="🐈 Cat",4,IF(O1236="🐇 Rabbit",6,IF(O1236="🕊 Pigeon",7,IF(O1236="🐹 Guinea Pig",8,IF(O1236="🐔 Chicken",9,IF(O1236="🐸 Frog",10,IF(O1236="🍼 Mammal",10,0)))))))))))</f>
        <v>2</v>
      </c>
      <c r="G1236" s="39" t="s">
        <v>47</v>
      </c>
      <c r="H1236" s="39" t="s">
        <v>18</v>
      </c>
      <c r="I1236" s="14" t="str">
        <f aca="false">IF(H1236="IC",-0.3,"")</f>
        <v/>
      </c>
      <c r="J1236" s="14" t="str">
        <f aca="false">IF(H1236="IV",-0.2,"")</f>
        <v/>
      </c>
      <c r="K1236" s="14" t="str">
        <f aca="false">IF(H1236="IP",-0.1,"")</f>
        <v/>
      </c>
      <c r="L1236" s="14" t="str">
        <f aca="false">IF(H1236="IM",0.1,"")</f>
        <v/>
      </c>
      <c r="M1236" s="14" t="n">
        <f aca="false">IF(H1236="SC",0.2,"")</f>
        <v>0.2</v>
      </c>
      <c r="N1236" s="15" t="str">
        <f aca="false">IF(H1236="???",0.2,"")</f>
        <v/>
      </c>
      <c r="O1236" s="40" t="s">
        <v>22</v>
      </c>
      <c r="P1236" s="17" t="str">
        <f aca="false">IF(SUM(Q1236:AI1236)&gt;0,"",IF(SUM(Q1236:AI1236)=0,IF(O1236&gt;0,1,"")))</f>
        <v/>
      </c>
      <c r="Q1236" s="16" t="n">
        <f aca="false">IF(O1236="🐭 Mouse",2,"")</f>
        <v>2</v>
      </c>
      <c r="R1236" s="16" t="str">
        <f aca="false">IF(O1236="🕊 Pigeon",7,"")</f>
        <v/>
      </c>
      <c r="S1236" s="16" t="str">
        <f aca="false">IF(O1236="🐇 Rabbit",6,"")</f>
        <v/>
      </c>
      <c r="T1236" s="16" t="str">
        <f aca="false">IF(O1236="🍼 Mammal",16,"")</f>
        <v/>
      </c>
      <c r="U1236" s="16" t="str">
        <f aca="false">IF(O1236="🐀 Rat",1,"")</f>
        <v/>
      </c>
      <c r="V1236" s="16" t="str">
        <f aca="false">IF(O1236="🐕 Dog",3,"")</f>
        <v/>
      </c>
      <c r="W1236" s="16" t="str">
        <f aca="false">IF(O1236="🐹 Guinea Pig",8,"")</f>
        <v/>
      </c>
      <c r="X1236" s="16" t="str">
        <f aca="false">IF(O1236="🐔 Chicken",9,"")</f>
        <v/>
      </c>
      <c r="Y1236" s="16" t="str">
        <f aca="false">IF(O1236="🐵 Monkey",5,"")</f>
        <v/>
      </c>
      <c r="Z1236" s="16" t="str">
        <f aca="false">IF(O1236="🐸 Frog",10,"")</f>
        <v/>
      </c>
      <c r="AA1236" s="16" t="str">
        <f aca="false">IF(O1236="🐈 Cat",4,"")</f>
        <v/>
      </c>
      <c r="AB1236" s="16" t="str">
        <f aca="false">IF(O1236="Gecko",15,"")</f>
        <v/>
      </c>
      <c r="AC1236" s="16" t="str">
        <f aca="false">IF(O1236="Skink",14,"")</f>
        <v/>
      </c>
      <c r="AD1236" s="16" t="str">
        <f aca="false">IF(O1236="🐄 Cattle",17,"")</f>
        <v/>
      </c>
      <c r="AE1236" s="16" t="str">
        <f aca="false">IF(O1236="🐷 Pig",19,"")</f>
        <v/>
      </c>
      <c r="AF1236" s="16" t="str">
        <f aca="false">IF(O1236="Squirrel",11,"")</f>
        <v/>
      </c>
      <c r="AG1236" s="16" t="str">
        <f aca="false">IF(O1236="🐝 Honey Bee",20,"")</f>
        <v/>
      </c>
      <c r="AH1236" s="16" t="str">
        <f aca="false">IF(O1236="🦆 Duck",12,"")</f>
        <v/>
      </c>
      <c r="AI1236" s="16" t="str">
        <f aca="false">IF(O1236="🐦 Bird",13,"")</f>
        <v/>
      </c>
      <c r="AJ1236" s="41" t="s">
        <v>749</v>
      </c>
      <c r="AK1236" s="40" t="s">
        <v>61</v>
      </c>
      <c r="AL1236" s="42" t="s">
        <v>50</v>
      </c>
      <c r="AM1236" s="40" t="s">
        <v>51</v>
      </c>
      <c r="AN1236" s="40"/>
    </row>
    <row r="1237" customFormat="false" ht="15.75" hidden="false" customHeight="false" outlineLevel="0" collapsed="false">
      <c r="B1237" s="38"/>
      <c r="C1237" s="32"/>
      <c r="D1237" s="33"/>
      <c r="E1237" s="34"/>
      <c r="F1237" s="34"/>
      <c r="G1237" s="0"/>
      <c r="H1237" s="0"/>
      <c r="I1237" s="14" t="str">
        <f aca="false">IF(H1237="IC",-0.3,"")</f>
        <v/>
      </c>
      <c r="J1237" s="14" t="str">
        <f aca="false">IF(H1237="IV",-0.2,"")</f>
        <v/>
      </c>
      <c r="K1237" s="14" t="str">
        <f aca="false">IF(H1237="IP",-0.1,"")</f>
        <v/>
      </c>
      <c r="L1237" s="14" t="str">
        <f aca="false">IF(H1237="IM",0.1,"")</f>
        <v/>
      </c>
      <c r="M1237" s="14" t="str">
        <f aca="false">IF(H1237="SC",0.2,"")</f>
        <v/>
      </c>
      <c r="N1237" s="15" t="str">
        <f aca="false">IF(H1237="???",0.2,"")</f>
        <v/>
      </c>
      <c r="O1237" s="0"/>
      <c r="P1237" s="17" t="str">
        <f aca="false">IF(SUM(Q1237:AI1237)&gt;0,"",IF(SUM(Q1237:AI1237)=0,IF(O1237&gt;0,1,"")))</f>
        <v/>
      </c>
      <c r="Q1237" s="16" t="str">
        <f aca="false">IF(O1237="🐭 Mouse",2,"")</f>
        <v/>
      </c>
      <c r="R1237" s="16" t="str">
        <f aca="false">IF(O1237="🕊 Pigeon",7,"")</f>
        <v/>
      </c>
      <c r="S1237" s="16" t="str">
        <f aca="false">IF(O1237="🐇 Rabbit",6,"")</f>
        <v/>
      </c>
      <c r="T1237" s="16" t="str">
        <f aca="false">IF(O1237="🍼 Mammal",16,"")</f>
        <v/>
      </c>
      <c r="U1237" s="16" t="str">
        <f aca="false">IF(O1237="🐀 Rat",1,"")</f>
        <v/>
      </c>
      <c r="V1237" s="16" t="str">
        <f aca="false">IF(O1237="🐕 Dog",3,"")</f>
        <v/>
      </c>
      <c r="W1237" s="16" t="str">
        <f aca="false">IF(O1237="🐹 Guinea Pig",8,"")</f>
        <v/>
      </c>
      <c r="X1237" s="16" t="str">
        <f aca="false">IF(O1237="🐔 Chicken",9,"")</f>
        <v/>
      </c>
      <c r="Y1237" s="16" t="str">
        <f aca="false">IF(O1237="🐵 Monkey",5,"")</f>
        <v/>
      </c>
      <c r="Z1237" s="16" t="str">
        <f aca="false">IF(O1237="🐸 Frog",10,"")</f>
        <v/>
      </c>
      <c r="AA1237" s="16" t="str">
        <f aca="false">IF(O1237="🐈 Cat",4,"")</f>
        <v/>
      </c>
      <c r="AB1237" s="16" t="str">
        <f aca="false">IF(O1237="Gecko",15,"")</f>
        <v/>
      </c>
      <c r="AC1237" s="16" t="str">
        <f aca="false">IF(O1237="Skink",14,"")</f>
        <v/>
      </c>
      <c r="AD1237" s="16" t="str">
        <f aca="false">IF(O1237="🐄 Cattle",17,"")</f>
        <v/>
      </c>
      <c r="AE1237" s="16" t="str">
        <f aca="false">IF(O1237="🐷 Pig",19,"")</f>
        <v/>
      </c>
      <c r="AF1237" s="16" t="str">
        <f aca="false">IF(O1237="Squirrel",11,"")</f>
        <v/>
      </c>
      <c r="AG1237" s="16" t="str">
        <f aca="false">IF(O1237="🐝 Honey Bee",20,"")</f>
        <v/>
      </c>
      <c r="AH1237" s="16" t="str">
        <f aca="false">IF(O1237="🦆 Duck",12,"")</f>
        <v/>
      </c>
      <c r="AI1237" s="16" t="str">
        <f aca="false">IF(O1237="🐦 Bird",13,"")</f>
        <v/>
      </c>
      <c r="AJ1237" s="0"/>
      <c r="AK1237" s="0"/>
      <c r="AL1237" s="0"/>
      <c r="AM1237" s="0"/>
      <c r="AN1237" s="0"/>
    </row>
    <row r="1238" customFormat="false" ht="15" hidden="false" customHeight="true" outlineLevel="0" collapsed="false">
      <c r="A1238" s="38" t="s">
        <v>1214</v>
      </c>
      <c r="B1238" s="38" t="n">
        <f aca="false">B1237</f>
        <v>0</v>
      </c>
      <c r="C1238" s="32" t="n">
        <f aca="false">B1238+IF(H1238="IV",-0.2,IF(H1238="IP",-0.1,IF(H1238="IM",0.1,IF(H1238="SC",0.2,IF(H1238="IC (cerebral)",-0.3,0)))))</f>
        <v>0.1</v>
      </c>
      <c r="D1238" s="33" t="n">
        <f aca="false">VALUE(MID(AJ1238,1,FIND(" ",AJ1238)))</f>
        <v>0.5</v>
      </c>
      <c r="E1238" s="34" t="n">
        <f aca="false">IF(G1238="LD50 (median)",1,IF(G1238="LDLo (lowest)",0,IF(G1238="LD",-1,"")))</f>
        <v>0</v>
      </c>
      <c r="F1238" s="34" t="n">
        <f aca="false">IF(O1238="🐀 Rat",1,IF(O1238="🐭 Mouse",2,IF(O1238="🐕 Dog",3,IF(O1238="🐵 Monkey",5,IF(O1238="🐈 Cat",4,IF(O1238="🐇 Rabbit",6,IF(O1238="🕊 Pigeon",7,IF(O1238="🐹 Guinea Pig",8,IF(O1238="🐔 Chicken",9,IF(O1238="🐸 Frog",10,IF(O1238="🍼 Mammal",10,0)))))))))))</f>
        <v>10</v>
      </c>
      <c r="G1238" s="39" t="s">
        <v>53</v>
      </c>
      <c r="H1238" s="39" t="s">
        <v>17</v>
      </c>
      <c r="I1238" s="14" t="str">
        <f aca="false">IF(H1238="IC",-0.3,"")</f>
        <v/>
      </c>
      <c r="J1238" s="14" t="str">
        <f aca="false">IF(H1238="IV",-0.2,"")</f>
        <v/>
      </c>
      <c r="K1238" s="14" t="str">
        <f aca="false">IF(H1238="IP",-0.1,"")</f>
        <v/>
      </c>
      <c r="L1238" s="14" t="n">
        <f aca="false">IF(H1238="IM",0.1,"")</f>
        <v>0.1</v>
      </c>
      <c r="M1238" s="14" t="str">
        <f aca="false">IF(H1238="SC",0.2,"")</f>
        <v/>
      </c>
      <c r="N1238" s="15" t="str">
        <f aca="false">IF(H1238="???",0.2,"")</f>
        <v/>
      </c>
      <c r="O1238" s="40" t="s">
        <v>31</v>
      </c>
      <c r="P1238" s="17" t="str">
        <f aca="false">IF(SUM(Q1238:AI1238)&gt;0,"",IF(SUM(Q1238:AI1238)=0,IF(O1238&gt;0,1,"")))</f>
        <v/>
      </c>
      <c r="Q1238" s="16" t="str">
        <f aca="false">IF(O1238="🐭 Mouse",2,"")</f>
        <v/>
      </c>
      <c r="R1238" s="16" t="str">
        <f aca="false">IF(O1238="🕊 Pigeon",7,"")</f>
        <v/>
      </c>
      <c r="S1238" s="16" t="str">
        <f aca="false">IF(O1238="🐇 Rabbit",6,"")</f>
        <v/>
      </c>
      <c r="T1238" s="16" t="str">
        <f aca="false">IF(O1238="🍼 Mammal",16,"")</f>
        <v/>
      </c>
      <c r="U1238" s="16" t="str">
        <f aca="false">IF(O1238="🐀 Rat",1,"")</f>
        <v/>
      </c>
      <c r="V1238" s="16" t="str">
        <f aca="false">IF(O1238="🐕 Dog",3,"")</f>
        <v/>
      </c>
      <c r="W1238" s="16" t="str">
        <f aca="false">IF(O1238="🐹 Guinea Pig",8,"")</f>
        <v/>
      </c>
      <c r="X1238" s="16" t="str">
        <f aca="false">IF(O1238="🐔 Chicken",9,"")</f>
        <v/>
      </c>
      <c r="Y1238" s="16" t="str">
        <f aca="false">IF(O1238="🐵 Monkey",5,"")</f>
        <v/>
      </c>
      <c r="Z1238" s="16" t="n">
        <f aca="false">IF(O1238="🐸 Frog",10,"")</f>
        <v>10</v>
      </c>
      <c r="AA1238" s="16" t="str">
        <f aca="false">IF(O1238="🐈 Cat",4,"")</f>
        <v/>
      </c>
      <c r="AB1238" s="16" t="str">
        <f aca="false">IF(O1238="Gecko",15,"")</f>
        <v/>
      </c>
      <c r="AC1238" s="16" t="str">
        <f aca="false">IF(O1238="Skink",14,"")</f>
        <v/>
      </c>
      <c r="AD1238" s="16" t="str">
        <f aca="false">IF(O1238="🐄 Cattle",17,"")</f>
        <v/>
      </c>
      <c r="AE1238" s="16" t="str">
        <f aca="false">IF(O1238="🐷 Pig",19,"")</f>
        <v/>
      </c>
      <c r="AF1238" s="16" t="str">
        <f aca="false">IF(O1238="Squirrel",11,"")</f>
        <v/>
      </c>
      <c r="AG1238" s="16" t="str">
        <f aca="false">IF(O1238="🐝 Honey Bee",20,"")</f>
        <v/>
      </c>
      <c r="AH1238" s="16" t="str">
        <f aca="false">IF(O1238="🦆 Duck",12,"")</f>
        <v/>
      </c>
      <c r="AI1238" s="16" t="str">
        <f aca="false">IF(O1238="🐦 Bird",13,"")</f>
        <v/>
      </c>
      <c r="AJ1238" s="41" t="s">
        <v>66</v>
      </c>
      <c r="AK1238" s="40" t="s">
        <v>67</v>
      </c>
      <c r="AL1238" s="42" t="s">
        <v>50</v>
      </c>
      <c r="AM1238" s="40" t="s">
        <v>51</v>
      </c>
      <c r="AN1238" s="40"/>
    </row>
    <row r="1239" customFormat="false" ht="15" hidden="false" customHeight="true" outlineLevel="0" collapsed="false">
      <c r="A1239" s="38" t="s">
        <v>1214</v>
      </c>
      <c r="B1239" s="38" t="n">
        <f aca="false">B1238</f>
        <v>0</v>
      </c>
      <c r="C1239" s="32" t="n">
        <f aca="false">B1239+IF(H1239="IV",-0.2,IF(H1239="IP",-0.1,IF(H1239="IM",0.1,IF(H1239="SC",0.2,IF(H1239="IC (cerebral)",-0.3,0)))))</f>
        <v>-0.1</v>
      </c>
      <c r="D1239" s="33" t="n">
        <f aca="false">VALUE(MID(AJ1239,1,FIND(" ",AJ1239)))</f>
        <v>0.7</v>
      </c>
      <c r="E1239" s="34" t="n">
        <f aca="false">IF(G1239="LD50 (median)",1,IF(G1239="LDLo (lowest)",0,IF(G1239="LD",-1,"")))</f>
        <v>1</v>
      </c>
      <c r="F1239" s="34" t="n">
        <f aca="false">IF(O1239="🐀 Rat",1,IF(O1239="🐭 Mouse",2,IF(O1239="🐕 Dog",3,IF(O1239="🐵 Monkey",5,IF(O1239="🐈 Cat",4,IF(O1239="🐇 Rabbit",6,IF(O1239="🕊 Pigeon",7,IF(O1239="🐹 Guinea Pig",8,IF(O1239="🐔 Chicken",9,IF(O1239="🐸 Frog",10,IF(O1239="🍼 Mammal",10,0)))))))))))</f>
        <v>2</v>
      </c>
      <c r="G1239" s="39" t="s">
        <v>47</v>
      </c>
      <c r="H1239" s="39" t="s">
        <v>16</v>
      </c>
      <c r="I1239" s="14" t="str">
        <f aca="false">IF(H1239="IC",-0.3,"")</f>
        <v/>
      </c>
      <c r="J1239" s="14" t="str">
        <f aca="false">IF(H1239="IV",-0.2,"")</f>
        <v/>
      </c>
      <c r="K1239" s="14" t="n">
        <f aca="false">IF(H1239="IP",-0.1,"")</f>
        <v>-0.1</v>
      </c>
      <c r="L1239" s="14" t="str">
        <f aca="false">IF(H1239="IM",0.1,"")</f>
        <v/>
      </c>
      <c r="M1239" s="14" t="str">
        <f aca="false">IF(H1239="SC",0.2,"")</f>
        <v/>
      </c>
      <c r="N1239" s="15" t="str">
        <f aca="false">IF(H1239="???",0.2,"")</f>
        <v/>
      </c>
      <c r="O1239" s="40" t="s">
        <v>22</v>
      </c>
      <c r="P1239" s="17" t="str">
        <f aca="false">IF(SUM(Q1239:AI1239)&gt;0,"",IF(SUM(Q1239:AI1239)=0,IF(O1239&gt;0,1,"")))</f>
        <v/>
      </c>
      <c r="Q1239" s="16" t="n">
        <f aca="false">IF(O1239="🐭 Mouse",2,"")</f>
        <v>2</v>
      </c>
      <c r="R1239" s="16" t="str">
        <f aca="false">IF(O1239="🕊 Pigeon",7,"")</f>
        <v/>
      </c>
      <c r="S1239" s="16" t="str">
        <f aca="false">IF(O1239="🐇 Rabbit",6,"")</f>
        <v/>
      </c>
      <c r="T1239" s="16" t="str">
        <f aca="false">IF(O1239="🍼 Mammal",16,"")</f>
        <v/>
      </c>
      <c r="U1239" s="16" t="str">
        <f aca="false">IF(O1239="🐀 Rat",1,"")</f>
        <v/>
      </c>
      <c r="V1239" s="16" t="str">
        <f aca="false">IF(O1239="🐕 Dog",3,"")</f>
        <v/>
      </c>
      <c r="W1239" s="16" t="str">
        <f aca="false">IF(O1239="🐹 Guinea Pig",8,"")</f>
        <v/>
      </c>
      <c r="X1239" s="16" t="str">
        <f aca="false">IF(O1239="🐔 Chicken",9,"")</f>
        <v/>
      </c>
      <c r="Y1239" s="16" t="str">
        <f aca="false">IF(O1239="🐵 Monkey",5,"")</f>
        <v/>
      </c>
      <c r="Z1239" s="16" t="str">
        <f aca="false">IF(O1239="🐸 Frog",10,"")</f>
        <v/>
      </c>
      <c r="AA1239" s="16" t="str">
        <f aca="false">IF(O1239="🐈 Cat",4,"")</f>
        <v/>
      </c>
      <c r="AB1239" s="16" t="str">
        <f aca="false">IF(O1239="Gecko",15,"")</f>
        <v/>
      </c>
      <c r="AC1239" s="16" t="str">
        <f aca="false">IF(O1239="Skink",14,"")</f>
        <v/>
      </c>
      <c r="AD1239" s="16" t="str">
        <f aca="false">IF(O1239="🐄 Cattle",17,"")</f>
        <v/>
      </c>
      <c r="AE1239" s="16" t="str">
        <f aca="false">IF(O1239="🐷 Pig",19,"")</f>
        <v/>
      </c>
      <c r="AF1239" s="16" t="str">
        <f aca="false">IF(O1239="Squirrel",11,"")</f>
        <v/>
      </c>
      <c r="AG1239" s="16" t="str">
        <f aca="false">IF(O1239="🐝 Honey Bee",20,"")</f>
        <v/>
      </c>
      <c r="AH1239" s="16" t="str">
        <f aca="false">IF(O1239="🦆 Duck",12,"")</f>
        <v/>
      </c>
      <c r="AI1239" s="16" t="str">
        <f aca="false">IF(O1239="🐦 Bird",13,"")</f>
        <v/>
      </c>
      <c r="AJ1239" s="41" t="s">
        <v>177</v>
      </c>
      <c r="AK1239" s="40" t="s">
        <v>1189</v>
      </c>
      <c r="AL1239" s="42" t="s">
        <v>50</v>
      </c>
      <c r="AM1239" s="40" t="s">
        <v>51</v>
      </c>
      <c r="AN1239" s="40"/>
    </row>
    <row r="1240" customFormat="false" ht="30" hidden="false" customHeight="true" outlineLevel="0" collapsed="false">
      <c r="A1240" s="38" t="s">
        <v>1214</v>
      </c>
      <c r="B1240" s="38" t="n">
        <v>140</v>
      </c>
      <c r="C1240" s="32" t="n">
        <f aca="false">B1240+IF(H1240="IV",-0.2,IF(H1240="IP",-0.1,IF(H1240="IM",0.1,IF(H1240="SC",0.2,IF(H1240="IC (cerebral)",-0.3,0)))))</f>
        <v>140.2</v>
      </c>
      <c r="D1240" s="33" t="n">
        <f aca="false">VALUE(MID(AJ1240,1,FIND(" ",AJ1240)))</f>
        <v>2.52</v>
      </c>
      <c r="E1240" s="34" t="n">
        <f aca="false">IF(G1240="LD50 (median)",1,IF(G1240="LDLo (lowest)",0,IF(G1240="LD",-1,"")))</f>
        <v>1</v>
      </c>
      <c r="F1240" s="34" t="n">
        <f aca="false">IF(O1240="🐀 Rat",1,IF(O1240="🐭 Mouse",2,IF(O1240="🐕 Dog",3,IF(O1240="🐵 Monkey",5,IF(O1240="🐈 Cat",4,IF(O1240="🐇 Rabbit",6,IF(O1240="🕊 Pigeon",7,IF(O1240="🐹 Guinea Pig",8,IF(O1240="🐔 Chicken",9,IF(O1240="🐸 Frog",10,IF(O1240="🍼 Mammal",10,0)))))))))))</f>
        <v>2</v>
      </c>
      <c r="G1240" s="39" t="s">
        <v>47</v>
      </c>
      <c r="H1240" s="39" t="s">
        <v>18</v>
      </c>
      <c r="I1240" s="14" t="str">
        <f aca="false">IF(H1240="IC",-0.3,"")</f>
        <v/>
      </c>
      <c r="J1240" s="14" t="str">
        <f aca="false">IF(H1240="IV",-0.2,"")</f>
        <v/>
      </c>
      <c r="K1240" s="14" t="str">
        <f aca="false">IF(H1240="IP",-0.1,"")</f>
        <v/>
      </c>
      <c r="L1240" s="14" t="str">
        <f aca="false">IF(H1240="IM",0.1,"")</f>
        <v/>
      </c>
      <c r="M1240" s="14" t="n">
        <f aca="false">IF(H1240="SC",0.2,"")</f>
        <v>0.2</v>
      </c>
      <c r="N1240" s="15" t="str">
        <f aca="false">IF(H1240="???",0.2,"")</f>
        <v/>
      </c>
      <c r="O1240" s="40" t="s">
        <v>22</v>
      </c>
      <c r="P1240" s="17" t="str">
        <f aca="false">IF(SUM(Q1240:AI1240)&gt;0,"",IF(SUM(Q1240:AI1240)=0,IF(O1240&gt;0,1,"")))</f>
        <v/>
      </c>
      <c r="Q1240" s="16" t="n">
        <f aca="false">IF(O1240="🐭 Mouse",2,"")</f>
        <v>2</v>
      </c>
      <c r="R1240" s="16" t="str">
        <f aca="false">IF(O1240="🕊 Pigeon",7,"")</f>
        <v/>
      </c>
      <c r="S1240" s="16" t="str">
        <f aca="false">IF(O1240="🐇 Rabbit",6,"")</f>
        <v/>
      </c>
      <c r="T1240" s="16" t="str">
        <f aca="false">IF(O1240="🍼 Mammal",16,"")</f>
        <v/>
      </c>
      <c r="U1240" s="16" t="str">
        <f aca="false">IF(O1240="🐀 Rat",1,"")</f>
        <v/>
      </c>
      <c r="V1240" s="16" t="str">
        <f aca="false">IF(O1240="🐕 Dog",3,"")</f>
        <v/>
      </c>
      <c r="W1240" s="16" t="str">
        <f aca="false">IF(O1240="🐹 Guinea Pig",8,"")</f>
        <v/>
      </c>
      <c r="X1240" s="16" t="str">
        <f aca="false">IF(O1240="🐔 Chicken",9,"")</f>
        <v/>
      </c>
      <c r="Y1240" s="16" t="str">
        <f aca="false">IF(O1240="🐵 Monkey",5,"")</f>
        <v/>
      </c>
      <c r="Z1240" s="16" t="str">
        <f aca="false">IF(O1240="🐸 Frog",10,"")</f>
        <v/>
      </c>
      <c r="AA1240" s="16" t="str">
        <f aca="false">IF(O1240="🐈 Cat",4,"")</f>
        <v/>
      </c>
      <c r="AB1240" s="16" t="str">
        <f aca="false">IF(O1240="Gecko",15,"")</f>
        <v/>
      </c>
      <c r="AC1240" s="16" t="str">
        <f aca="false">IF(O1240="Skink",14,"")</f>
        <v/>
      </c>
      <c r="AD1240" s="16" t="str">
        <f aca="false">IF(O1240="🐄 Cattle",17,"")</f>
        <v/>
      </c>
      <c r="AE1240" s="16" t="str">
        <f aca="false">IF(O1240="🐷 Pig",19,"")</f>
        <v/>
      </c>
      <c r="AF1240" s="16" t="str">
        <f aca="false">IF(O1240="Squirrel",11,"")</f>
        <v/>
      </c>
      <c r="AG1240" s="16" t="str">
        <f aca="false">IF(O1240="🐝 Honey Bee",20,"")</f>
        <v/>
      </c>
      <c r="AH1240" s="16" t="str">
        <f aca="false">IF(O1240="🦆 Duck",12,"")</f>
        <v/>
      </c>
      <c r="AI1240" s="16" t="str">
        <f aca="false">IF(O1240="🐦 Bird",13,"")</f>
        <v/>
      </c>
      <c r="AJ1240" s="41" t="s">
        <v>941</v>
      </c>
      <c r="AK1240" s="40" t="s">
        <v>57</v>
      </c>
      <c r="AL1240" s="42" t="s">
        <v>58</v>
      </c>
      <c r="AM1240" s="40" t="s">
        <v>59</v>
      </c>
      <c r="AN1240" s="40" t="s">
        <v>63</v>
      </c>
    </row>
    <row r="1241" customFormat="false" ht="30" hidden="false" customHeight="true" outlineLevel="0" collapsed="false">
      <c r="A1241" s="38" t="s">
        <v>1214</v>
      </c>
      <c r="B1241" s="38" t="n">
        <f aca="false">B1240</f>
        <v>140</v>
      </c>
      <c r="C1241" s="32" t="n">
        <f aca="false">B1241+IF(H1241="IV",-0.2,IF(H1241="IP",-0.1,IF(H1241="IM",0.1,IF(H1241="SC",0.2,IF(H1241="IC (cerebral)",-0.3,0)))))</f>
        <v>140.2</v>
      </c>
      <c r="D1241" s="33" t="n">
        <f aca="false">VALUE(MID(AJ1241,1,FIND(" ",AJ1241)))</f>
        <v>2.53</v>
      </c>
      <c r="E1241" s="34" t="n">
        <f aca="false">IF(G1241="LD50 (median)",1,IF(G1241="LDLo (lowest)",0,IF(G1241="LD",-1,"")))</f>
        <v>1</v>
      </c>
      <c r="F1241" s="34" t="n">
        <f aca="false">IF(O1241="🐀 Rat",1,IF(O1241="🐭 Mouse",2,IF(O1241="🐕 Dog",3,IF(O1241="🐵 Monkey",5,IF(O1241="🐈 Cat",4,IF(O1241="🐇 Rabbit",6,IF(O1241="🕊 Pigeon",7,IF(O1241="🐹 Guinea Pig",8,IF(O1241="🐔 Chicken",9,IF(O1241="🐸 Frog",10,IF(O1241="🍼 Mammal",10,0)))))))))))</f>
        <v>2</v>
      </c>
      <c r="G1241" s="39" t="s">
        <v>47</v>
      </c>
      <c r="H1241" s="39" t="s">
        <v>18</v>
      </c>
      <c r="I1241" s="14" t="str">
        <f aca="false">IF(H1241="IC",-0.3,"")</f>
        <v/>
      </c>
      <c r="J1241" s="14" t="str">
        <f aca="false">IF(H1241="IV",-0.2,"")</f>
        <v/>
      </c>
      <c r="K1241" s="14" t="str">
        <f aca="false">IF(H1241="IP",-0.1,"")</f>
        <v/>
      </c>
      <c r="L1241" s="14" t="str">
        <f aca="false">IF(H1241="IM",0.1,"")</f>
        <v/>
      </c>
      <c r="M1241" s="14" t="n">
        <f aca="false">IF(H1241="SC",0.2,"")</f>
        <v>0.2</v>
      </c>
      <c r="N1241" s="15" t="str">
        <f aca="false">IF(H1241="???",0.2,"")</f>
        <v/>
      </c>
      <c r="O1241" s="40" t="s">
        <v>22</v>
      </c>
      <c r="P1241" s="17" t="str">
        <f aca="false">IF(SUM(Q1241:AI1241)&gt;0,"",IF(SUM(Q1241:AI1241)=0,IF(O1241&gt;0,1,"")))</f>
        <v/>
      </c>
      <c r="Q1241" s="16" t="n">
        <f aca="false">IF(O1241="🐭 Mouse",2,"")</f>
        <v>2</v>
      </c>
      <c r="R1241" s="16" t="str">
        <f aca="false">IF(O1241="🕊 Pigeon",7,"")</f>
        <v/>
      </c>
      <c r="S1241" s="16" t="str">
        <f aca="false">IF(O1241="🐇 Rabbit",6,"")</f>
        <v/>
      </c>
      <c r="T1241" s="16" t="str">
        <f aca="false">IF(O1241="🍼 Mammal",16,"")</f>
        <v/>
      </c>
      <c r="U1241" s="16" t="str">
        <f aca="false">IF(O1241="🐀 Rat",1,"")</f>
        <v/>
      </c>
      <c r="V1241" s="16" t="str">
        <f aca="false">IF(O1241="🐕 Dog",3,"")</f>
        <v/>
      </c>
      <c r="W1241" s="16" t="str">
        <f aca="false">IF(O1241="🐹 Guinea Pig",8,"")</f>
        <v/>
      </c>
      <c r="X1241" s="16" t="str">
        <f aca="false">IF(O1241="🐔 Chicken",9,"")</f>
        <v/>
      </c>
      <c r="Y1241" s="16" t="str">
        <f aca="false">IF(O1241="🐵 Monkey",5,"")</f>
        <v/>
      </c>
      <c r="Z1241" s="16" t="str">
        <f aca="false">IF(O1241="🐸 Frog",10,"")</f>
        <v/>
      </c>
      <c r="AA1241" s="16" t="str">
        <f aca="false">IF(O1241="🐈 Cat",4,"")</f>
        <v/>
      </c>
      <c r="AB1241" s="16" t="str">
        <f aca="false">IF(O1241="Gecko",15,"")</f>
        <v/>
      </c>
      <c r="AC1241" s="16" t="str">
        <f aca="false">IF(O1241="Skink",14,"")</f>
        <v/>
      </c>
      <c r="AD1241" s="16" t="str">
        <f aca="false">IF(O1241="🐄 Cattle",17,"")</f>
        <v/>
      </c>
      <c r="AE1241" s="16" t="str">
        <f aca="false">IF(O1241="🐷 Pig",19,"")</f>
        <v/>
      </c>
      <c r="AF1241" s="16" t="str">
        <f aca="false">IF(O1241="Squirrel",11,"")</f>
        <v/>
      </c>
      <c r="AG1241" s="16" t="str">
        <f aca="false">IF(O1241="🐝 Honey Bee",20,"")</f>
        <v/>
      </c>
      <c r="AH1241" s="16" t="str">
        <f aca="false">IF(O1241="🦆 Duck",12,"")</f>
        <v/>
      </c>
      <c r="AI1241" s="16" t="str">
        <f aca="false">IF(O1241="🐦 Bird",13,"")</f>
        <v/>
      </c>
      <c r="AJ1241" s="41" t="s">
        <v>1215</v>
      </c>
      <c r="AK1241" s="40" t="s">
        <v>57</v>
      </c>
      <c r="AL1241" s="42" t="s">
        <v>58</v>
      </c>
      <c r="AM1241" s="40" t="s">
        <v>59</v>
      </c>
      <c r="AN1241" s="40" t="s">
        <v>60</v>
      </c>
    </row>
    <row r="1242" customFormat="false" ht="30" hidden="false" customHeight="true" outlineLevel="0" collapsed="false">
      <c r="A1242" s="38" t="s">
        <v>1214</v>
      </c>
      <c r="B1242" s="38" t="n">
        <f aca="false">B1241</f>
        <v>140</v>
      </c>
      <c r="C1242" s="32" t="n">
        <f aca="false">B1242+IF(H1242="IV",-0.2,IF(H1242="IP",-0.1,IF(H1242="IM",0.1,IF(H1242="SC",0.2,IF(H1242="IC (cerebral)",-0.3,0)))))</f>
        <v>140.2</v>
      </c>
      <c r="D1242" s="33" t="n">
        <f aca="false">VALUE(MID(AJ1242,1,FIND(" ",AJ1242)))</f>
        <v>2.53</v>
      </c>
      <c r="E1242" s="34" t="n">
        <f aca="false">IF(G1242="LD50 (median)",1,IF(G1242="LDLo (lowest)",0,IF(G1242="LD",-1,"")))</f>
        <v>1</v>
      </c>
      <c r="F1242" s="34" t="n">
        <f aca="false">IF(O1242="🐀 Rat",1,IF(O1242="🐭 Mouse",2,IF(O1242="🐕 Dog",3,IF(O1242="🐵 Monkey",5,IF(O1242="🐈 Cat",4,IF(O1242="🐇 Rabbit",6,IF(O1242="🕊 Pigeon",7,IF(O1242="🐹 Guinea Pig",8,IF(O1242="🐔 Chicken",9,IF(O1242="🐸 Frog",10,IF(O1242="🍼 Mammal",10,0)))))))))))</f>
        <v>2</v>
      </c>
      <c r="G1242" s="39" t="s">
        <v>47</v>
      </c>
      <c r="H1242" s="39" t="s">
        <v>18</v>
      </c>
      <c r="I1242" s="14" t="str">
        <f aca="false">IF(H1242="IC",-0.3,"")</f>
        <v/>
      </c>
      <c r="J1242" s="14" t="str">
        <f aca="false">IF(H1242="IV",-0.2,"")</f>
        <v/>
      </c>
      <c r="K1242" s="14" t="str">
        <f aca="false">IF(H1242="IP",-0.1,"")</f>
        <v/>
      </c>
      <c r="L1242" s="14" t="str">
        <f aca="false">IF(H1242="IM",0.1,"")</f>
        <v/>
      </c>
      <c r="M1242" s="14" t="n">
        <f aca="false">IF(H1242="SC",0.2,"")</f>
        <v>0.2</v>
      </c>
      <c r="N1242" s="15" t="str">
        <f aca="false">IF(H1242="???",0.2,"")</f>
        <v/>
      </c>
      <c r="O1242" s="40" t="s">
        <v>22</v>
      </c>
      <c r="P1242" s="17" t="str">
        <f aca="false">IF(SUM(Q1242:AI1242)&gt;0,"",IF(SUM(Q1242:AI1242)=0,IF(O1242&gt;0,1,"")))</f>
        <v/>
      </c>
      <c r="Q1242" s="16" t="n">
        <f aca="false">IF(O1242="🐭 Mouse",2,"")</f>
        <v>2</v>
      </c>
      <c r="R1242" s="16" t="str">
        <f aca="false">IF(O1242="🕊 Pigeon",7,"")</f>
        <v/>
      </c>
      <c r="S1242" s="16" t="str">
        <f aca="false">IF(O1242="🐇 Rabbit",6,"")</f>
        <v/>
      </c>
      <c r="T1242" s="16" t="str">
        <f aca="false">IF(O1242="🍼 Mammal",16,"")</f>
        <v/>
      </c>
      <c r="U1242" s="16" t="str">
        <f aca="false">IF(O1242="🐀 Rat",1,"")</f>
        <v/>
      </c>
      <c r="V1242" s="16" t="str">
        <f aca="false">IF(O1242="🐕 Dog",3,"")</f>
        <v/>
      </c>
      <c r="W1242" s="16" t="str">
        <f aca="false">IF(O1242="🐹 Guinea Pig",8,"")</f>
        <v/>
      </c>
      <c r="X1242" s="16" t="str">
        <f aca="false">IF(O1242="🐔 Chicken",9,"")</f>
        <v/>
      </c>
      <c r="Y1242" s="16" t="str">
        <f aca="false">IF(O1242="🐵 Monkey",5,"")</f>
        <v/>
      </c>
      <c r="Z1242" s="16" t="str">
        <f aca="false">IF(O1242="🐸 Frog",10,"")</f>
        <v/>
      </c>
      <c r="AA1242" s="16" t="str">
        <f aca="false">IF(O1242="🐈 Cat",4,"")</f>
        <v/>
      </c>
      <c r="AB1242" s="16" t="str">
        <f aca="false">IF(O1242="Gecko",15,"")</f>
        <v/>
      </c>
      <c r="AC1242" s="16" t="str">
        <f aca="false">IF(O1242="Skink",14,"")</f>
        <v/>
      </c>
      <c r="AD1242" s="16" t="str">
        <f aca="false">IF(O1242="🐄 Cattle",17,"")</f>
        <v/>
      </c>
      <c r="AE1242" s="16" t="str">
        <f aca="false">IF(O1242="🐷 Pig",19,"")</f>
        <v/>
      </c>
      <c r="AF1242" s="16" t="str">
        <f aca="false">IF(O1242="Squirrel",11,"")</f>
        <v/>
      </c>
      <c r="AG1242" s="16" t="str">
        <f aca="false">IF(O1242="🐝 Honey Bee",20,"")</f>
        <v/>
      </c>
      <c r="AH1242" s="16" t="str">
        <f aca="false">IF(O1242="🦆 Duck",12,"")</f>
        <v/>
      </c>
      <c r="AI1242" s="16" t="str">
        <f aca="false">IF(O1242="🐦 Bird",13,"")</f>
        <v/>
      </c>
      <c r="AJ1242" s="41" t="s">
        <v>1215</v>
      </c>
      <c r="AK1242" s="40" t="s">
        <v>61</v>
      </c>
      <c r="AL1242" s="42" t="s">
        <v>50</v>
      </c>
      <c r="AM1242" s="40" t="s">
        <v>51</v>
      </c>
      <c r="AN1242" s="40"/>
    </row>
    <row r="1243" customFormat="false" ht="15.75" hidden="false" customHeight="false" outlineLevel="0" collapsed="false">
      <c r="B1243" s="38"/>
      <c r="C1243" s="32"/>
      <c r="D1243" s="33"/>
      <c r="E1243" s="34"/>
      <c r="F1243" s="34"/>
      <c r="G1243" s="0"/>
      <c r="H1243" s="0"/>
      <c r="I1243" s="14" t="str">
        <f aca="false">IF(H1243="IC",-0.3,"")</f>
        <v/>
      </c>
      <c r="J1243" s="14" t="str">
        <f aca="false">IF(H1243="IV",-0.2,"")</f>
        <v/>
      </c>
      <c r="K1243" s="14" t="str">
        <f aca="false">IF(H1243="IP",-0.1,"")</f>
        <v/>
      </c>
      <c r="L1243" s="14" t="str">
        <f aca="false">IF(H1243="IM",0.1,"")</f>
        <v/>
      </c>
      <c r="M1243" s="14" t="str">
        <f aca="false">IF(H1243="SC",0.2,"")</f>
        <v/>
      </c>
      <c r="N1243" s="15" t="str">
        <f aca="false">IF(H1243="???",0.2,"")</f>
        <v/>
      </c>
      <c r="O1243" s="0"/>
      <c r="P1243" s="17" t="str">
        <f aca="false">IF(SUM(Q1243:AI1243)&gt;0,"",IF(SUM(Q1243:AI1243)=0,IF(O1243&gt;0,1,"")))</f>
        <v/>
      </c>
      <c r="Q1243" s="16" t="str">
        <f aca="false">IF(O1243="🐭 Mouse",2,"")</f>
        <v/>
      </c>
      <c r="R1243" s="16" t="str">
        <f aca="false">IF(O1243="🕊 Pigeon",7,"")</f>
        <v/>
      </c>
      <c r="S1243" s="16" t="str">
        <f aca="false">IF(O1243="🐇 Rabbit",6,"")</f>
        <v/>
      </c>
      <c r="T1243" s="16" t="str">
        <f aca="false">IF(O1243="🍼 Mammal",16,"")</f>
        <v/>
      </c>
      <c r="U1243" s="16" t="str">
        <f aca="false">IF(O1243="🐀 Rat",1,"")</f>
        <v/>
      </c>
      <c r="V1243" s="16" t="str">
        <f aca="false">IF(O1243="🐕 Dog",3,"")</f>
        <v/>
      </c>
      <c r="W1243" s="16" t="str">
        <f aca="false">IF(O1243="🐹 Guinea Pig",8,"")</f>
        <v/>
      </c>
      <c r="X1243" s="16" t="str">
        <f aca="false">IF(O1243="🐔 Chicken",9,"")</f>
        <v/>
      </c>
      <c r="Y1243" s="16" t="str">
        <f aca="false">IF(O1243="🐵 Monkey",5,"")</f>
        <v/>
      </c>
      <c r="Z1243" s="16" t="str">
        <f aca="false">IF(O1243="🐸 Frog",10,"")</f>
        <v/>
      </c>
      <c r="AA1243" s="16" t="str">
        <f aca="false">IF(O1243="🐈 Cat",4,"")</f>
        <v/>
      </c>
      <c r="AB1243" s="16" t="str">
        <f aca="false">IF(O1243="Gecko",15,"")</f>
        <v/>
      </c>
      <c r="AC1243" s="16" t="str">
        <f aca="false">IF(O1243="Skink",14,"")</f>
        <v/>
      </c>
      <c r="AD1243" s="16" t="str">
        <f aca="false">IF(O1243="🐄 Cattle",17,"")</f>
        <v/>
      </c>
      <c r="AE1243" s="16" t="str">
        <f aca="false">IF(O1243="🐷 Pig",19,"")</f>
        <v/>
      </c>
      <c r="AF1243" s="16" t="str">
        <f aca="false">IF(O1243="Squirrel",11,"")</f>
        <v/>
      </c>
      <c r="AG1243" s="16" t="str">
        <f aca="false">IF(O1243="🐝 Honey Bee",20,"")</f>
        <v/>
      </c>
      <c r="AH1243" s="16" t="str">
        <f aca="false">IF(O1243="🦆 Duck",12,"")</f>
        <v/>
      </c>
      <c r="AI1243" s="16" t="str">
        <f aca="false">IF(O1243="🐦 Bird",13,"")</f>
        <v/>
      </c>
      <c r="AJ1243" s="0"/>
      <c r="AK1243" s="0"/>
      <c r="AL1243" s="0"/>
      <c r="AM1243" s="0"/>
      <c r="AN1243" s="0"/>
    </row>
    <row r="1244" customFormat="false" ht="15" hidden="false" customHeight="true" outlineLevel="0" collapsed="false">
      <c r="A1244" s="38" t="s">
        <v>1216</v>
      </c>
      <c r="B1244" s="38" t="n">
        <v>141</v>
      </c>
      <c r="C1244" s="32" t="n">
        <f aca="false">B1244+IF(H1244="IV",-0.2,IF(H1244="IP",-0.1,IF(H1244="IM",0.1,IF(H1244="SC",0.2,IF(H1244="IC (cerebral)",-0.3,0)))))</f>
        <v>141.2</v>
      </c>
      <c r="D1244" s="33" t="n">
        <f aca="false">VALUE(MID(AJ1244,1,FIND(" ",AJ1244)))</f>
        <v>0.56</v>
      </c>
      <c r="E1244" s="34" t="n">
        <f aca="false">IF(G1244="LD50 (median)",1,IF(G1244="LDLo (lowest)",0,IF(G1244="LD",-1,"")))</f>
        <v>1</v>
      </c>
      <c r="F1244" s="34" t="n">
        <f aca="false">IF(O1244="🐀 Rat",1,IF(O1244="🐭 Mouse",2,IF(O1244="🐕 Dog",3,IF(O1244="🐵 Monkey",5,IF(O1244="🐈 Cat",4,IF(O1244="🐇 Rabbit",6,IF(O1244="🕊 Pigeon",7,IF(O1244="🐹 Guinea Pig",8,IF(O1244="🐔 Chicken",9,IF(O1244="🐸 Frog",10,IF(O1244="🍼 Mammal",10,0)))))))))))</f>
        <v>2</v>
      </c>
      <c r="G1244" s="39" t="s">
        <v>47</v>
      </c>
      <c r="H1244" s="39" t="s">
        <v>18</v>
      </c>
      <c r="I1244" s="14" t="str">
        <f aca="false">IF(H1244="IC",-0.3,"")</f>
        <v/>
      </c>
      <c r="J1244" s="14" t="str">
        <f aca="false">IF(H1244="IV",-0.2,"")</f>
        <v/>
      </c>
      <c r="K1244" s="14" t="str">
        <f aca="false">IF(H1244="IP",-0.1,"")</f>
        <v/>
      </c>
      <c r="L1244" s="14" t="str">
        <f aca="false">IF(H1244="IM",0.1,"")</f>
        <v/>
      </c>
      <c r="M1244" s="14" t="n">
        <f aca="false">IF(H1244="SC",0.2,"")</f>
        <v>0.2</v>
      </c>
      <c r="N1244" s="15" t="str">
        <f aca="false">IF(H1244="???",0.2,"")</f>
        <v/>
      </c>
      <c r="O1244" s="40" t="s">
        <v>22</v>
      </c>
      <c r="P1244" s="17" t="str">
        <f aca="false">IF(SUM(Q1244:AI1244)&gt;0,"",IF(SUM(Q1244:AI1244)=0,IF(O1244&gt;0,1,"")))</f>
        <v/>
      </c>
      <c r="Q1244" s="16" t="n">
        <f aca="false">IF(O1244="🐭 Mouse",2,"")</f>
        <v>2</v>
      </c>
      <c r="R1244" s="16" t="str">
        <f aca="false">IF(O1244="🕊 Pigeon",7,"")</f>
        <v/>
      </c>
      <c r="S1244" s="16" t="str">
        <f aca="false">IF(O1244="🐇 Rabbit",6,"")</f>
        <v/>
      </c>
      <c r="T1244" s="16" t="str">
        <f aca="false">IF(O1244="🍼 Mammal",16,"")</f>
        <v/>
      </c>
      <c r="U1244" s="16" t="str">
        <f aca="false">IF(O1244="🐀 Rat",1,"")</f>
        <v/>
      </c>
      <c r="V1244" s="16" t="str">
        <f aca="false">IF(O1244="🐕 Dog",3,"")</f>
        <v/>
      </c>
      <c r="W1244" s="16" t="str">
        <f aca="false">IF(O1244="🐹 Guinea Pig",8,"")</f>
        <v/>
      </c>
      <c r="X1244" s="16" t="str">
        <f aca="false">IF(O1244="🐔 Chicken",9,"")</f>
        <v/>
      </c>
      <c r="Y1244" s="16" t="str">
        <f aca="false">IF(O1244="🐵 Monkey",5,"")</f>
        <v/>
      </c>
      <c r="Z1244" s="16" t="str">
        <f aca="false">IF(O1244="🐸 Frog",10,"")</f>
        <v/>
      </c>
      <c r="AA1244" s="16" t="str">
        <f aca="false">IF(O1244="🐈 Cat",4,"")</f>
        <v/>
      </c>
      <c r="AB1244" s="16" t="str">
        <f aca="false">IF(O1244="Gecko",15,"")</f>
        <v/>
      </c>
      <c r="AC1244" s="16" t="str">
        <f aca="false">IF(O1244="Skink",14,"")</f>
        <v/>
      </c>
      <c r="AD1244" s="16" t="str">
        <f aca="false">IF(O1244="🐄 Cattle",17,"")</f>
        <v/>
      </c>
      <c r="AE1244" s="16" t="str">
        <f aca="false">IF(O1244="🐷 Pig",19,"")</f>
        <v/>
      </c>
      <c r="AF1244" s="16" t="str">
        <f aca="false">IF(O1244="Squirrel",11,"")</f>
        <v/>
      </c>
      <c r="AG1244" s="16" t="str">
        <f aca="false">IF(O1244="🐝 Honey Bee",20,"")</f>
        <v/>
      </c>
      <c r="AH1244" s="16" t="str">
        <f aca="false">IF(O1244="🦆 Duck",12,"")</f>
        <v/>
      </c>
      <c r="AI1244" s="16" t="str">
        <f aca="false">IF(O1244="🐦 Bird",13,"")</f>
        <v/>
      </c>
      <c r="AJ1244" s="41" t="s">
        <v>704</v>
      </c>
      <c r="AK1244" s="40" t="s">
        <v>57</v>
      </c>
      <c r="AL1244" s="42" t="s">
        <v>58</v>
      </c>
      <c r="AM1244" s="40" t="s">
        <v>59</v>
      </c>
      <c r="AN1244" s="40" t="s">
        <v>60</v>
      </c>
    </row>
    <row r="1245" customFormat="false" ht="15" hidden="false" customHeight="true" outlineLevel="0" collapsed="false">
      <c r="A1245" s="38" t="s">
        <v>1216</v>
      </c>
      <c r="B1245" s="38" t="n">
        <f aca="false">B1244</f>
        <v>141</v>
      </c>
      <c r="C1245" s="32" t="n">
        <f aca="false">B1245+IF(H1245="IV",-0.2,IF(H1245="IP",-0.1,IF(H1245="IM",0.1,IF(H1245="SC",0.2,IF(H1245="IC (cerebral)",-0.3,0)))))</f>
        <v>141.2</v>
      </c>
      <c r="D1245" s="33" t="n">
        <f aca="false">VALUE(MID(AJ1245,1,FIND(" ",AJ1245)))</f>
        <v>0.56</v>
      </c>
      <c r="E1245" s="34" t="n">
        <f aca="false">IF(G1245="LD50 (median)",1,IF(G1245="LDLo (lowest)",0,IF(G1245="LD",-1,"")))</f>
        <v>1</v>
      </c>
      <c r="F1245" s="34" t="n">
        <f aca="false">IF(O1245="🐀 Rat",1,IF(O1245="🐭 Mouse",2,IF(O1245="🐕 Dog",3,IF(O1245="🐵 Monkey",5,IF(O1245="🐈 Cat",4,IF(O1245="🐇 Rabbit",6,IF(O1245="🕊 Pigeon",7,IF(O1245="🐹 Guinea Pig",8,IF(O1245="🐔 Chicken",9,IF(O1245="🐸 Frog",10,IF(O1245="🍼 Mammal",10,0)))))))))))</f>
        <v>2</v>
      </c>
      <c r="G1245" s="39" t="s">
        <v>47</v>
      </c>
      <c r="H1245" s="39" t="s">
        <v>18</v>
      </c>
      <c r="I1245" s="14" t="str">
        <f aca="false">IF(H1245="IC",-0.3,"")</f>
        <v/>
      </c>
      <c r="J1245" s="14" t="str">
        <f aca="false">IF(H1245="IV",-0.2,"")</f>
        <v/>
      </c>
      <c r="K1245" s="14" t="str">
        <f aca="false">IF(H1245="IP",-0.1,"")</f>
        <v/>
      </c>
      <c r="L1245" s="14" t="str">
        <f aca="false">IF(H1245="IM",0.1,"")</f>
        <v/>
      </c>
      <c r="M1245" s="14" t="n">
        <f aca="false">IF(H1245="SC",0.2,"")</f>
        <v>0.2</v>
      </c>
      <c r="N1245" s="15" t="str">
        <f aca="false">IF(H1245="???",0.2,"")</f>
        <v/>
      </c>
      <c r="O1245" s="40" t="s">
        <v>22</v>
      </c>
      <c r="P1245" s="17" t="str">
        <f aca="false">IF(SUM(Q1245:AI1245)&gt;0,"",IF(SUM(Q1245:AI1245)=0,IF(O1245&gt;0,1,"")))</f>
        <v/>
      </c>
      <c r="Q1245" s="16" t="n">
        <f aca="false">IF(O1245="🐭 Mouse",2,"")</f>
        <v>2</v>
      </c>
      <c r="R1245" s="16" t="str">
        <f aca="false">IF(O1245="🕊 Pigeon",7,"")</f>
        <v/>
      </c>
      <c r="S1245" s="16" t="str">
        <f aca="false">IF(O1245="🐇 Rabbit",6,"")</f>
        <v/>
      </c>
      <c r="T1245" s="16" t="str">
        <f aca="false">IF(O1245="🍼 Mammal",16,"")</f>
        <v/>
      </c>
      <c r="U1245" s="16" t="str">
        <f aca="false">IF(O1245="🐀 Rat",1,"")</f>
        <v/>
      </c>
      <c r="V1245" s="16" t="str">
        <f aca="false">IF(O1245="🐕 Dog",3,"")</f>
        <v/>
      </c>
      <c r="W1245" s="16" t="str">
        <f aca="false">IF(O1245="🐹 Guinea Pig",8,"")</f>
        <v/>
      </c>
      <c r="X1245" s="16" t="str">
        <f aca="false">IF(O1245="🐔 Chicken",9,"")</f>
        <v/>
      </c>
      <c r="Y1245" s="16" t="str">
        <f aca="false">IF(O1245="🐵 Monkey",5,"")</f>
        <v/>
      </c>
      <c r="Z1245" s="16" t="str">
        <f aca="false">IF(O1245="🐸 Frog",10,"")</f>
        <v/>
      </c>
      <c r="AA1245" s="16" t="str">
        <f aca="false">IF(O1245="🐈 Cat",4,"")</f>
        <v/>
      </c>
      <c r="AB1245" s="16" t="str">
        <f aca="false">IF(O1245="Gecko",15,"")</f>
        <v/>
      </c>
      <c r="AC1245" s="16" t="str">
        <f aca="false">IF(O1245="Skink",14,"")</f>
        <v/>
      </c>
      <c r="AD1245" s="16" t="str">
        <f aca="false">IF(O1245="🐄 Cattle",17,"")</f>
        <v/>
      </c>
      <c r="AE1245" s="16" t="str">
        <f aca="false">IF(O1245="🐷 Pig",19,"")</f>
        <v/>
      </c>
      <c r="AF1245" s="16" t="str">
        <f aca="false">IF(O1245="Squirrel",11,"")</f>
        <v/>
      </c>
      <c r="AG1245" s="16" t="str">
        <f aca="false">IF(O1245="🐝 Honey Bee",20,"")</f>
        <v/>
      </c>
      <c r="AH1245" s="16" t="str">
        <f aca="false">IF(O1245="🦆 Duck",12,"")</f>
        <v/>
      </c>
      <c r="AI1245" s="16" t="str">
        <f aca="false">IF(O1245="🐦 Bird",13,"")</f>
        <v/>
      </c>
      <c r="AJ1245" s="41" t="s">
        <v>704</v>
      </c>
      <c r="AK1245" s="40" t="s">
        <v>61</v>
      </c>
      <c r="AL1245" s="42" t="s">
        <v>50</v>
      </c>
      <c r="AM1245" s="40" t="s">
        <v>51</v>
      </c>
      <c r="AN1245" s="40"/>
    </row>
    <row r="1246" customFormat="false" ht="30" hidden="false" customHeight="true" outlineLevel="0" collapsed="false">
      <c r="A1246" s="38" t="s">
        <v>1216</v>
      </c>
      <c r="B1246" s="38" t="n">
        <f aca="false">B1245</f>
        <v>141</v>
      </c>
      <c r="C1246" s="32" t="n">
        <f aca="false">B1246+IF(H1246="IV",-0.2,IF(H1246="IP",-0.1,IF(H1246="IM",0.1,IF(H1246="SC",0.2,IF(H1246="IC (cerebral)",-0.3,0)))))</f>
        <v>141.2</v>
      </c>
      <c r="D1246" s="33" t="n">
        <f aca="false">VALUE(MID(AJ1246,1,FIND(" ",AJ1246)))</f>
        <v>0.66</v>
      </c>
      <c r="E1246" s="34" t="n">
        <f aca="false">IF(G1246="LD50 (median)",1,IF(G1246="LDLo (lowest)",0,IF(G1246="LD",-1,"")))</f>
        <v>1</v>
      </c>
      <c r="F1246" s="34" t="n">
        <f aca="false">IF(O1246="🐀 Rat",1,IF(O1246="🐭 Mouse",2,IF(O1246="🐕 Dog",3,IF(O1246="🐵 Monkey",5,IF(O1246="🐈 Cat",4,IF(O1246="🐇 Rabbit",6,IF(O1246="🕊 Pigeon",7,IF(O1246="🐹 Guinea Pig",8,IF(O1246="🐔 Chicken",9,IF(O1246="🐸 Frog",10,IF(O1246="🍼 Mammal",10,0)))))))))))</f>
        <v>2</v>
      </c>
      <c r="G1246" s="39" t="s">
        <v>47</v>
      </c>
      <c r="H1246" s="39" t="s">
        <v>18</v>
      </c>
      <c r="I1246" s="14" t="str">
        <f aca="false">IF(H1246="IC",-0.3,"")</f>
        <v/>
      </c>
      <c r="J1246" s="14" t="str">
        <f aca="false">IF(H1246="IV",-0.2,"")</f>
        <v/>
      </c>
      <c r="K1246" s="14" t="str">
        <f aca="false">IF(H1246="IP",-0.1,"")</f>
        <v/>
      </c>
      <c r="L1246" s="14" t="str">
        <f aca="false">IF(H1246="IM",0.1,"")</f>
        <v/>
      </c>
      <c r="M1246" s="14" t="n">
        <f aca="false">IF(H1246="SC",0.2,"")</f>
        <v>0.2</v>
      </c>
      <c r="N1246" s="15" t="str">
        <f aca="false">IF(H1246="???",0.2,"")</f>
        <v/>
      </c>
      <c r="O1246" s="40" t="s">
        <v>22</v>
      </c>
      <c r="P1246" s="17" t="str">
        <f aca="false">IF(SUM(Q1246:AI1246)&gt;0,"",IF(SUM(Q1246:AI1246)=0,IF(O1246&gt;0,1,"")))</f>
        <v/>
      </c>
      <c r="Q1246" s="16" t="n">
        <f aca="false">IF(O1246="🐭 Mouse",2,"")</f>
        <v>2</v>
      </c>
      <c r="R1246" s="16" t="str">
        <f aca="false">IF(O1246="🕊 Pigeon",7,"")</f>
        <v/>
      </c>
      <c r="S1246" s="16" t="str">
        <f aca="false">IF(O1246="🐇 Rabbit",6,"")</f>
        <v/>
      </c>
      <c r="T1246" s="16" t="str">
        <f aca="false">IF(O1246="🍼 Mammal",16,"")</f>
        <v/>
      </c>
      <c r="U1246" s="16" t="str">
        <f aca="false">IF(O1246="🐀 Rat",1,"")</f>
        <v/>
      </c>
      <c r="V1246" s="16" t="str">
        <f aca="false">IF(O1246="🐕 Dog",3,"")</f>
        <v/>
      </c>
      <c r="W1246" s="16" t="str">
        <f aca="false">IF(O1246="🐹 Guinea Pig",8,"")</f>
        <v/>
      </c>
      <c r="X1246" s="16" t="str">
        <f aca="false">IF(O1246="🐔 Chicken",9,"")</f>
        <v/>
      </c>
      <c r="Y1246" s="16" t="str">
        <f aca="false">IF(O1246="🐵 Monkey",5,"")</f>
        <v/>
      </c>
      <c r="Z1246" s="16" t="str">
        <f aca="false">IF(O1246="🐸 Frog",10,"")</f>
        <v/>
      </c>
      <c r="AA1246" s="16" t="str">
        <f aca="false">IF(O1246="🐈 Cat",4,"")</f>
        <v/>
      </c>
      <c r="AB1246" s="16" t="str">
        <f aca="false">IF(O1246="Gecko",15,"")</f>
        <v/>
      </c>
      <c r="AC1246" s="16" t="str">
        <f aca="false">IF(O1246="Skink",14,"")</f>
        <v/>
      </c>
      <c r="AD1246" s="16" t="str">
        <f aca="false">IF(O1246="🐄 Cattle",17,"")</f>
        <v/>
      </c>
      <c r="AE1246" s="16" t="str">
        <f aca="false">IF(O1246="🐷 Pig",19,"")</f>
        <v/>
      </c>
      <c r="AF1246" s="16" t="str">
        <f aca="false">IF(O1246="Squirrel",11,"")</f>
        <v/>
      </c>
      <c r="AG1246" s="16" t="str">
        <f aca="false">IF(O1246="🐝 Honey Bee",20,"")</f>
        <v/>
      </c>
      <c r="AH1246" s="16" t="str">
        <f aca="false">IF(O1246="🦆 Duck",12,"")</f>
        <v/>
      </c>
      <c r="AI1246" s="16" t="str">
        <f aca="false">IF(O1246="🐦 Bird",13,"")</f>
        <v/>
      </c>
      <c r="AJ1246" s="41" t="s">
        <v>468</v>
      </c>
      <c r="AK1246" s="40" t="s">
        <v>57</v>
      </c>
      <c r="AL1246" s="42" t="s">
        <v>58</v>
      </c>
      <c r="AM1246" s="40" t="s">
        <v>59</v>
      </c>
      <c r="AN1246" s="40" t="s">
        <v>63</v>
      </c>
    </row>
    <row r="1247" customFormat="false" ht="15.75" hidden="false" customHeight="false" outlineLevel="0" collapsed="false">
      <c r="B1247" s="38"/>
      <c r="C1247" s="32"/>
      <c r="D1247" s="33"/>
      <c r="E1247" s="34"/>
      <c r="F1247" s="34"/>
      <c r="G1247" s="0"/>
      <c r="H1247" s="0"/>
      <c r="I1247" s="14" t="str">
        <f aca="false">IF(H1247="IC",-0.3,"")</f>
        <v/>
      </c>
      <c r="J1247" s="14" t="str">
        <f aca="false">IF(H1247="IV",-0.2,"")</f>
        <v/>
      </c>
      <c r="K1247" s="14" t="str">
        <f aca="false">IF(H1247="IP",-0.1,"")</f>
        <v/>
      </c>
      <c r="L1247" s="14" t="str">
        <f aca="false">IF(H1247="IM",0.1,"")</f>
        <v/>
      </c>
      <c r="M1247" s="14" t="str">
        <f aca="false">IF(H1247="SC",0.2,"")</f>
        <v/>
      </c>
      <c r="N1247" s="15" t="str">
        <f aca="false">IF(H1247="???",0.2,"")</f>
        <v/>
      </c>
      <c r="O1247" s="0"/>
      <c r="P1247" s="17" t="str">
        <f aca="false">IF(SUM(Q1247:AI1247)&gt;0,"",IF(SUM(Q1247:AI1247)=0,IF(O1247&gt;0,1,"")))</f>
        <v/>
      </c>
      <c r="Q1247" s="16" t="str">
        <f aca="false">IF(O1247="🐭 Mouse",2,"")</f>
        <v/>
      </c>
      <c r="R1247" s="16" t="str">
        <f aca="false">IF(O1247="🕊 Pigeon",7,"")</f>
        <v/>
      </c>
      <c r="S1247" s="16" t="str">
        <f aca="false">IF(O1247="🐇 Rabbit",6,"")</f>
        <v/>
      </c>
      <c r="T1247" s="16" t="str">
        <f aca="false">IF(O1247="🍼 Mammal",16,"")</f>
        <v/>
      </c>
      <c r="U1247" s="16" t="str">
        <f aca="false">IF(O1247="🐀 Rat",1,"")</f>
        <v/>
      </c>
      <c r="V1247" s="16" t="str">
        <f aca="false">IF(O1247="🐕 Dog",3,"")</f>
        <v/>
      </c>
      <c r="W1247" s="16" t="str">
        <f aca="false">IF(O1247="🐹 Guinea Pig",8,"")</f>
        <v/>
      </c>
      <c r="X1247" s="16" t="str">
        <f aca="false">IF(O1247="🐔 Chicken",9,"")</f>
        <v/>
      </c>
      <c r="Y1247" s="16" t="str">
        <f aca="false">IF(O1247="🐵 Monkey",5,"")</f>
        <v/>
      </c>
      <c r="Z1247" s="16" t="str">
        <f aca="false">IF(O1247="🐸 Frog",10,"")</f>
        <v/>
      </c>
      <c r="AA1247" s="16" t="str">
        <f aca="false">IF(O1247="🐈 Cat",4,"")</f>
        <v/>
      </c>
      <c r="AB1247" s="16" t="str">
        <f aca="false">IF(O1247="Gecko",15,"")</f>
        <v/>
      </c>
      <c r="AC1247" s="16" t="str">
        <f aca="false">IF(O1247="Skink",14,"")</f>
        <v/>
      </c>
      <c r="AD1247" s="16" t="str">
        <f aca="false">IF(O1247="🐄 Cattle",17,"")</f>
        <v/>
      </c>
      <c r="AE1247" s="16" t="str">
        <f aca="false">IF(O1247="🐷 Pig",19,"")</f>
        <v/>
      </c>
      <c r="AF1247" s="16" t="str">
        <f aca="false">IF(O1247="Squirrel",11,"")</f>
        <v/>
      </c>
      <c r="AG1247" s="16" t="str">
        <f aca="false">IF(O1247="🐝 Honey Bee",20,"")</f>
        <v/>
      </c>
      <c r="AH1247" s="16" t="str">
        <f aca="false">IF(O1247="🦆 Duck",12,"")</f>
        <v/>
      </c>
      <c r="AI1247" s="16" t="str">
        <f aca="false">IF(O1247="🐦 Bird",13,"")</f>
        <v/>
      </c>
      <c r="AJ1247" s="0"/>
      <c r="AK1247" s="0"/>
      <c r="AL1247" s="0"/>
      <c r="AM1247" s="0"/>
      <c r="AN1247" s="0"/>
    </row>
    <row r="1248" customFormat="false" ht="15" hidden="false" customHeight="true" outlineLevel="0" collapsed="false">
      <c r="A1248" s="38" t="s">
        <v>1217</v>
      </c>
      <c r="B1248" s="38" t="n">
        <v>142</v>
      </c>
      <c r="C1248" s="32" t="n">
        <f aca="false">B1248+IF(H1248="IV",-0.2,IF(H1248="IP",-0.1,IF(H1248="IM",0.1,IF(H1248="SC",0.2,IF(H1248="IC (cerebral)",-0.3,0)))))</f>
        <v>142.2</v>
      </c>
      <c r="D1248" s="33" t="n">
        <f aca="false">VALUE(MID(AJ1248,1,FIND(" ",AJ1248)))</f>
        <v>0.338</v>
      </c>
      <c r="E1248" s="34" t="n">
        <f aca="false">IF(G1248="LD50 (median)",1,IF(G1248="LDLo (lowest)",0,IF(G1248="LD",-1,"")))</f>
        <v>1</v>
      </c>
      <c r="F1248" s="34" t="n">
        <f aca="false">IF(O1248="🐀 Rat",1,IF(O1248="🐭 Mouse",2,IF(O1248="🐕 Dog",3,IF(O1248="🐵 Monkey",5,IF(O1248="🐈 Cat",4,IF(O1248="🐇 Rabbit",6,IF(O1248="🕊 Pigeon",7,IF(O1248="🐹 Guinea Pig",8,IF(O1248="🐔 Chicken",9,IF(O1248="🐸 Frog",10,IF(O1248="🍼 Mammal",10,0)))))))))))</f>
        <v>2</v>
      </c>
      <c r="G1248" s="39" t="s">
        <v>47</v>
      </c>
      <c r="H1248" s="39" t="s">
        <v>18</v>
      </c>
      <c r="I1248" s="14" t="str">
        <f aca="false">IF(H1248="IC",-0.3,"")</f>
        <v/>
      </c>
      <c r="J1248" s="14" t="str">
        <f aca="false">IF(H1248="IV",-0.2,"")</f>
        <v/>
      </c>
      <c r="K1248" s="14" t="str">
        <f aca="false">IF(H1248="IP",-0.1,"")</f>
        <v/>
      </c>
      <c r="L1248" s="14" t="str">
        <f aca="false">IF(H1248="IM",0.1,"")</f>
        <v/>
      </c>
      <c r="M1248" s="14" t="n">
        <f aca="false">IF(H1248="SC",0.2,"")</f>
        <v>0.2</v>
      </c>
      <c r="N1248" s="15" t="str">
        <f aca="false">IF(H1248="???",0.2,"")</f>
        <v/>
      </c>
      <c r="O1248" s="40" t="s">
        <v>22</v>
      </c>
      <c r="P1248" s="17" t="str">
        <f aca="false">IF(SUM(Q1248:AI1248)&gt;0,"",IF(SUM(Q1248:AI1248)=0,IF(O1248&gt;0,1,"")))</f>
        <v/>
      </c>
      <c r="Q1248" s="16" t="n">
        <f aca="false">IF(O1248="🐭 Mouse",2,"")</f>
        <v>2</v>
      </c>
      <c r="R1248" s="16" t="str">
        <f aca="false">IF(O1248="🕊 Pigeon",7,"")</f>
        <v/>
      </c>
      <c r="S1248" s="16" t="str">
        <f aca="false">IF(O1248="🐇 Rabbit",6,"")</f>
        <v/>
      </c>
      <c r="T1248" s="16" t="str">
        <f aca="false">IF(O1248="🍼 Mammal",16,"")</f>
        <v/>
      </c>
      <c r="U1248" s="16" t="str">
        <f aca="false">IF(O1248="🐀 Rat",1,"")</f>
        <v/>
      </c>
      <c r="V1248" s="16" t="str">
        <f aca="false">IF(O1248="🐕 Dog",3,"")</f>
        <v/>
      </c>
      <c r="W1248" s="16" t="str">
        <f aca="false">IF(O1248="🐹 Guinea Pig",8,"")</f>
        <v/>
      </c>
      <c r="X1248" s="16" t="str">
        <f aca="false">IF(O1248="🐔 Chicken",9,"")</f>
        <v/>
      </c>
      <c r="Y1248" s="16" t="str">
        <f aca="false">IF(O1248="🐵 Monkey",5,"")</f>
        <v/>
      </c>
      <c r="Z1248" s="16" t="str">
        <f aca="false">IF(O1248="🐸 Frog",10,"")</f>
        <v/>
      </c>
      <c r="AA1248" s="16" t="str">
        <f aca="false">IF(O1248="🐈 Cat",4,"")</f>
        <v/>
      </c>
      <c r="AB1248" s="16" t="str">
        <f aca="false">IF(O1248="Gecko",15,"")</f>
        <v/>
      </c>
      <c r="AC1248" s="16" t="str">
        <f aca="false">IF(O1248="Skink",14,"")</f>
        <v/>
      </c>
      <c r="AD1248" s="16" t="str">
        <f aca="false">IF(O1248="🐄 Cattle",17,"")</f>
        <v/>
      </c>
      <c r="AE1248" s="16" t="str">
        <f aca="false">IF(O1248="🐷 Pig",19,"")</f>
        <v/>
      </c>
      <c r="AF1248" s="16" t="str">
        <f aca="false">IF(O1248="Squirrel",11,"")</f>
        <v/>
      </c>
      <c r="AG1248" s="16" t="str">
        <f aca="false">IF(O1248="🐝 Honey Bee",20,"")</f>
        <v/>
      </c>
      <c r="AH1248" s="16" t="str">
        <f aca="false">IF(O1248="🦆 Duck",12,"")</f>
        <v/>
      </c>
      <c r="AI1248" s="16" t="str">
        <f aca="false">IF(O1248="🐦 Bird",13,"")</f>
        <v/>
      </c>
      <c r="AJ1248" s="41" t="s">
        <v>94</v>
      </c>
      <c r="AK1248" s="40" t="s">
        <v>57</v>
      </c>
      <c r="AL1248" s="42" t="s">
        <v>58</v>
      </c>
      <c r="AM1248" s="40" t="s">
        <v>59</v>
      </c>
      <c r="AN1248" s="40" t="s">
        <v>60</v>
      </c>
    </row>
    <row r="1249" customFormat="false" ht="15" hidden="false" customHeight="true" outlineLevel="0" collapsed="false">
      <c r="A1249" s="38" t="s">
        <v>1217</v>
      </c>
      <c r="B1249" s="38" t="n">
        <f aca="false">B1248</f>
        <v>142</v>
      </c>
      <c r="C1249" s="32" t="n">
        <f aca="false">B1249+IF(H1249="IV",-0.2,IF(H1249="IP",-0.1,IF(H1249="IM",0.1,IF(H1249="SC",0.2,IF(H1249="IC (cerebral)",-0.3,0)))))</f>
        <v>142.2</v>
      </c>
      <c r="D1249" s="33" t="n">
        <f aca="false">VALUE(MID(AJ1249,1,FIND(" ",AJ1249)))</f>
        <v>0.338</v>
      </c>
      <c r="E1249" s="34" t="n">
        <f aca="false">IF(G1249="LD50 (median)",1,IF(G1249="LDLo (lowest)",0,IF(G1249="LD",-1,"")))</f>
        <v>1</v>
      </c>
      <c r="F1249" s="34" t="n">
        <f aca="false">IF(O1249="🐀 Rat",1,IF(O1249="🐭 Mouse",2,IF(O1249="🐕 Dog",3,IF(O1249="🐵 Monkey",5,IF(O1249="🐈 Cat",4,IF(O1249="🐇 Rabbit",6,IF(O1249="🕊 Pigeon",7,IF(O1249="🐹 Guinea Pig",8,IF(O1249="🐔 Chicken",9,IF(O1249="🐸 Frog",10,IF(O1249="🍼 Mammal",10,0)))))))))))</f>
        <v>2</v>
      </c>
      <c r="G1249" s="39" t="s">
        <v>47</v>
      </c>
      <c r="H1249" s="39" t="s">
        <v>18</v>
      </c>
      <c r="I1249" s="14" t="str">
        <f aca="false">IF(H1249="IC",-0.3,"")</f>
        <v/>
      </c>
      <c r="J1249" s="14" t="str">
        <f aca="false">IF(H1249="IV",-0.2,"")</f>
        <v/>
      </c>
      <c r="K1249" s="14" t="str">
        <f aca="false">IF(H1249="IP",-0.1,"")</f>
        <v/>
      </c>
      <c r="L1249" s="14" t="str">
        <f aca="false">IF(H1249="IM",0.1,"")</f>
        <v/>
      </c>
      <c r="M1249" s="14" t="n">
        <f aca="false">IF(H1249="SC",0.2,"")</f>
        <v>0.2</v>
      </c>
      <c r="N1249" s="15" t="str">
        <f aca="false">IF(H1249="???",0.2,"")</f>
        <v/>
      </c>
      <c r="O1249" s="40" t="s">
        <v>22</v>
      </c>
      <c r="P1249" s="17" t="str">
        <f aca="false">IF(SUM(Q1249:AI1249)&gt;0,"",IF(SUM(Q1249:AI1249)=0,IF(O1249&gt;0,1,"")))</f>
        <v/>
      </c>
      <c r="Q1249" s="16" t="n">
        <f aca="false">IF(O1249="🐭 Mouse",2,"")</f>
        <v>2</v>
      </c>
      <c r="R1249" s="16" t="str">
        <f aca="false">IF(O1249="🕊 Pigeon",7,"")</f>
        <v/>
      </c>
      <c r="S1249" s="16" t="str">
        <f aca="false">IF(O1249="🐇 Rabbit",6,"")</f>
        <v/>
      </c>
      <c r="T1249" s="16" t="str">
        <f aca="false">IF(O1249="🍼 Mammal",16,"")</f>
        <v/>
      </c>
      <c r="U1249" s="16" t="str">
        <f aca="false">IF(O1249="🐀 Rat",1,"")</f>
        <v/>
      </c>
      <c r="V1249" s="16" t="str">
        <f aca="false">IF(O1249="🐕 Dog",3,"")</f>
        <v/>
      </c>
      <c r="W1249" s="16" t="str">
        <f aca="false">IF(O1249="🐹 Guinea Pig",8,"")</f>
        <v/>
      </c>
      <c r="X1249" s="16" t="str">
        <f aca="false">IF(O1249="🐔 Chicken",9,"")</f>
        <v/>
      </c>
      <c r="Y1249" s="16" t="str">
        <f aca="false">IF(O1249="🐵 Monkey",5,"")</f>
        <v/>
      </c>
      <c r="Z1249" s="16" t="str">
        <f aca="false">IF(O1249="🐸 Frog",10,"")</f>
        <v/>
      </c>
      <c r="AA1249" s="16" t="str">
        <f aca="false">IF(O1249="🐈 Cat",4,"")</f>
        <v/>
      </c>
      <c r="AB1249" s="16" t="str">
        <f aca="false">IF(O1249="Gecko",15,"")</f>
        <v/>
      </c>
      <c r="AC1249" s="16" t="str">
        <f aca="false">IF(O1249="Skink",14,"")</f>
        <v/>
      </c>
      <c r="AD1249" s="16" t="str">
        <f aca="false">IF(O1249="🐄 Cattle",17,"")</f>
        <v/>
      </c>
      <c r="AE1249" s="16" t="str">
        <f aca="false">IF(O1249="🐷 Pig",19,"")</f>
        <v/>
      </c>
      <c r="AF1249" s="16" t="str">
        <f aca="false">IF(O1249="Squirrel",11,"")</f>
        <v/>
      </c>
      <c r="AG1249" s="16" t="str">
        <f aca="false">IF(O1249="🐝 Honey Bee",20,"")</f>
        <v/>
      </c>
      <c r="AH1249" s="16" t="str">
        <f aca="false">IF(O1249="🦆 Duck",12,"")</f>
        <v/>
      </c>
      <c r="AI1249" s="16" t="str">
        <f aca="false">IF(O1249="🐦 Bird",13,"")</f>
        <v/>
      </c>
      <c r="AJ1249" s="41" t="s">
        <v>94</v>
      </c>
      <c r="AK1249" s="40" t="s">
        <v>61</v>
      </c>
      <c r="AL1249" s="42" t="s">
        <v>50</v>
      </c>
      <c r="AM1249" s="40" t="s">
        <v>51</v>
      </c>
      <c r="AN1249" s="40"/>
    </row>
    <row r="1250" customFormat="false" ht="30" hidden="false" customHeight="true" outlineLevel="0" collapsed="false">
      <c r="A1250" s="38" t="s">
        <v>1217</v>
      </c>
      <c r="B1250" s="38" t="n">
        <f aca="false">B1249</f>
        <v>142</v>
      </c>
      <c r="C1250" s="32" t="n">
        <f aca="false">B1250+IF(H1250="IV",-0.2,IF(H1250="IP",-0.1,IF(H1250="IM",0.1,IF(H1250="SC",0.2,IF(H1250="IC (cerebral)",-0.3,0)))))</f>
        <v>142.2</v>
      </c>
      <c r="D1250" s="33" t="n">
        <f aca="false">VALUE(MID(AJ1250,1,FIND(" ",AJ1250)))</f>
        <v>0.473</v>
      </c>
      <c r="E1250" s="34" t="n">
        <f aca="false">IF(G1250="LD50 (median)",1,IF(G1250="LDLo (lowest)",0,IF(G1250="LD",-1,"")))</f>
        <v>1</v>
      </c>
      <c r="F1250" s="34" t="n">
        <f aca="false">IF(O1250="🐀 Rat",1,IF(O1250="🐭 Mouse",2,IF(O1250="🐕 Dog",3,IF(O1250="🐵 Monkey",5,IF(O1250="🐈 Cat",4,IF(O1250="🐇 Rabbit",6,IF(O1250="🕊 Pigeon",7,IF(O1250="🐹 Guinea Pig",8,IF(O1250="🐔 Chicken",9,IF(O1250="🐸 Frog",10,IF(O1250="🍼 Mammal",10,0)))))))))))</f>
        <v>2</v>
      </c>
      <c r="G1250" s="39" t="s">
        <v>47</v>
      </c>
      <c r="H1250" s="39" t="s">
        <v>18</v>
      </c>
      <c r="I1250" s="14" t="str">
        <f aca="false">IF(H1250="IC",-0.3,"")</f>
        <v/>
      </c>
      <c r="J1250" s="14" t="str">
        <f aca="false">IF(H1250="IV",-0.2,"")</f>
        <v/>
      </c>
      <c r="K1250" s="14" t="str">
        <f aca="false">IF(H1250="IP",-0.1,"")</f>
        <v/>
      </c>
      <c r="L1250" s="14" t="str">
        <f aca="false">IF(H1250="IM",0.1,"")</f>
        <v/>
      </c>
      <c r="M1250" s="14" t="n">
        <f aca="false">IF(H1250="SC",0.2,"")</f>
        <v>0.2</v>
      </c>
      <c r="N1250" s="15" t="str">
        <f aca="false">IF(H1250="???",0.2,"")</f>
        <v/>
      </c>
      <c r="O1250" s="40" t="s">
        <v>22</v>
      </c>
      <c r="P1250" s="17" t="str">
        <f aca="false">IF(SUM(Q1250:AI1250)&gt;0,"",IF(SUM(Q1250:AI1250)=0,IF(O1250&gt;0,1,"")))</f>
        <v/>
      </c>
      <c r="Q1250" s="16" t="n">
        <f aca="false">IF(O1250="🐭 Mouse",2,"")</f>
        <v>2</v>
      </c>
      <c r="R1250" s="16" t="str">
        <f aca="false">IF(O1250="🕊 Pigeon",7,"")</f>
        <v/>
      </c>
      <c r="S1250" s="16" t="str">
        <f aca="false">IF(O1250="🐇 Rabbit",6,"")</f>
        <v/>
      </c>
      <c r="T1250" s="16" t="str">
        <f aca="false">IF(O1250="🍼 Mammal",16,"")</f>
        <v/>
      </c>
      <c r="U1250" s="16" t="str">
        <f aca="false">IF(O1250="🐀 Rat",1,"")</f>
        <v/>
      </c>
      <c r="V1250" s="16" t="str">
        <f aca="false">IF(O1250="🐕 Dog",3,"")</f>
        <v/>
      </c>
      <c r="W1250" s="16" t="str">
        <f aca="false">IF(O1250="🐹 Guinea Pig",8,"")</f>
        <v/>
      </c>
      <c r="X1250" s="16" t="str">
        <f aca="false">IF(O1250="🐔 Chicken",9,"")</f>
        <v/>
      </c>
      <c r="Y1250" s="16" t="str">
        <f aca="false">IF(O1250="🐵 Monkey",5,"")</f>
        <v/>
      </c>
      <c r="Z1250" s="16" t="str">
        <f aca="false">IF(O1250="🐸 Frog",10,"")</f>
        <v/>
      </c>
      <c r="AA1250" s="16" t="str">
        <f aca="false">IF(O1250="🐈 Cat",4,"")</f>
        <v/>
      </c>
      <c r="AB1250" s="16" t="str">
        <f aca="false">IF(O1250="Gecko",15,"")</f>
        <v/>
      </c>
      <c r="AC1250" s="16" t="str">
        <f aca="false">IF(O1250="Skink",14,"")</f>
        <v/>
      </c>
      <c r="AD1250" s="16" t="str">
        <f aca="false">IF(O1250="🐄 Cattle",17,"")</f>
        <v/>
      </c>
      <c r="AE1250" s="16" t="str">
        <f aca="false">IF(O1250="🐷 Pig",19,"")</f>
        <v/>
      </c>
      <c r="AF1250" s="16" t="str">
        <f aca="false">IF(O1250="Squirrel",11,"")</f>
        <v/>
      </c>
      <c r="AG1250" s="16" t="str">
        <f aca="false">IF(O1250="🐝 Honey Bee",20,"")</f>
        <v/>
      </c>
      <c r="AH1250" s="16" t="str">
        <f aca="false">IF(O1250="🦆 Duck",12,"")</f>
        <v/>
      </c>
      <c r="AI1250" s="16" t="str">
        <f aca="false">IF(O1250="🐦 Bird",13,"")</f>
        <v/>
      </c>
      <c r="AJ1250" s="41" t="s">
        <v>1218</v>
      </c>
      <c r="AK1250" s="40" t="s">
        <v>57</v>
      </c>
      <c r="AL1250" s="42" t="s">
        <v>58</v>
      </c>
      <c r="AM1250" s="40" t="s">
        <v>59</v>
      </c>
      <c r="AN1250" s="40" t="s">
        <v>63</v>
      </c>
    </row>
    <row r="1251" customFormat="false" ht="15.75" hidden="false" customHeight="false" outlineLevel="0" collapsed="false">
      <c r="B1251" s="38"/>
      <c r="C1251" s="32"/>
      <c r="D1251" s="33"/>
      <c r="E1251" s="34"/>
      <c r="F1251" s="34"/>
      <c r="G1251" s="0"/>
      <c r="H1251" s="0"/>
      <c r="I1251" s="14" t="str">
        <f aca="false">IF(H1251="IC",-0.3,"")</f>
        <v/>
      </c>
      <c r="J1251" s="14" t="str">
        <f aca="false">IF(H1251="IV",-0.2,"")</f>
        <v/>
      </c>
      <c r="K1251" s="14" t="str">
        <f aca="false">IF(H1251="IP",-0.1,"")</f>
        <v/>
      </c>
      <c r="L1251" s="14" t="str">
        <f aca="false">IF(H1251="IM",0.1,"")</f>
        <v/>
      </c>
      <c r="M1251" s="14" t="str">
        <f aca="false">IF(H1251="SC",0.2,"")</f>
        <v/>
      </c>
      <c r="N1251" s="15" t="str">
        <f aca="false">IF(H1251="???",0.2,"")</f>
        <v/>
      </c>
      <c r="O1251" s="0"/>
      <c r="P1251" s="17" t="str">
        <f aca="false">IF(SUM(Q1251:AI1251)&gt;0,"",IF(SUM(Q1251:AI1251)=0,IF(O1251&gt;0,1,"")))</f>
        <v/>
      </c>
      <c r="Q1251" s="16" t="str">
        <f aca="false">IF(O1251="🐭 Mouse",2,"")</f>
        <v/>
      </c>
      <c r="R1251" s="16" t="str">
        <f aca="false">IF(O1251="🕊 Pigeon",7,"")</f>
        <v/>
      </c>
      <c r="S1251" s="16" t="str">
        <f aca="false">IF(O1251="🐇 Rabbit",6,"")</f>
        <v/>
      </c>
      <c r="T1251" s="16" t="str">
        <f aca="false">IF(O1251="🍼 Mammal",16,"")</f>
        <v/>
      </c>
      <c r="U1251" s="16" t="str">
        <f aca="false">IF(O1251="🐀 Rat",1,"")</f>
        <v/>
      </c>
      <c r="V1251" s="16" t="str">
        <f aca="false">IF(O1251="🐕 Dog",3,"")</f>
        <v/>
      </c>
      <c r="W1251" s="16" t="str">
        <f aca="false">IF(O1251="🐹 Guinea Pig",8,"")</f>
        <v/>
      </c>
      <c r="X1251" s="16" t="str">
        <f aca="false">IF(O1251="🐔 Chicken",9,"")</f>
        <v/>
      </c>
      <c r="Y1251" s="16" t="str">
        <f aca="false">IF(O1251="🐵 Monkey",5,"")</f>
        <v/>
      </c>
      <c r="Z1251" s="16" t="str">
        <f aca="false">IF(O1251="🐸 Frog",10,"")</f>
        <v/>
      </c>
      <c r="AA1251" s="16" t="str">
        <f aca="false">IF(O1251="🐈 Cat",4,"")</f>
        <v/>
      </c>
      <c r="AB1251" s="16" t="str">
        <f aca="false">IF(O1251="Gecko",15,"")</f>
        <v/>
      </c>
      <c r="AC1251" s="16" t="str">
        <f aca="false">IF(O1251="Skink",14,"")</f>
        <v/>
      </c>
      <c r="AD1251" s="16" t="str">
        <f aca="false">IF(O1251="🐄 Cattle",17,"")</f>
        <v/>
      </c>
      <c r="AE1251" s="16" t="str">
        <f aca="false">IF(O1251="🐷 Pig",19,"")</f>
        <v/>
      </c>
      <c r="AF1251" s="16" t="str">
        <f aca="false">IF(O1251="Squirrel",11,"")</f>
        <v/>
      </c>
      <c r="AG1251" s="16" t="str">
        <f aca="false">IF(O1251="🐝 Honey Bee",20,"")</f>
        <v/>
      </c>
      <c r="AH1251" s="16" t="str">
        <f aca="false">IF(O1251="🦆 Duck",12,"")</f>
        <v/>
      </c>
      <c r="AI1251" s="16" t="str">
        <f aca="false">IF(O1251="🐦 Bird",13,"")</f>
        <v/>
      </c>
      <c r="AJ1251" s="0"/>
      <c r="AK1251" s="0"/>
      <c r="AL1251" s="0"/>
      <c r="AM1251" s="0"/>
      <c r="AN1251" s="0"/>
    </row>
    <row r="1252" customFormat="false" ht="15" hidden="false" customHeight="true" outlineLevel="0" collapsed="false">
      <c r="A1252" s="38" t="s">
        <v>1219</v>
      </c>
      <c r="B1252" s="38" t="n">
        <f aca="false">B1251</f>
        <v>0</v>
      </c>
      <c r="C1252" s="32" t="n">
        <f aca="false">B1252+IF(H1252="IV",-0.2,IF(H1252="IP",-0.1,IF(H1252="IM",0.1,IF(H1252="SC",0.2,IF(H1252="IC (cerebral)",-0.3,0)))))</f>
        <v>0.2</v>
      </c>
      <c r="D1252" s="33" t="n">
        <f aca="false">VALUE(MID(AJ1252,1,FIND(" ",AJ1252)))</f>
        <v>0.075</v>
      </c>
      <c r="E1252" s="34" t="n">
        <f aca="false">IF(G1252="LD50 (median)",1,IF(G1252="LDLo (lowest)",0,IF(G1252="LD",-1,"")))</f>
        <v>0</v>
      </c>
      <c r="F1252" s="34" t="n">
        <f aca="false">IF(O1252="🐀 Rat",1,IF(O1252="🐭 Mouse",2,IF(O1252="🐕 Dog",3,IF(O1252="🐵 Monkey",5,IF(O1252="🐈 Cat",4,IF(O1252="🐇 Rabbit",6,IF(O1252="🕊 Pigeon",7,IF(O1252="🐹 Guinea Pig",8,IF(O1252="🐔 Chicken",9,IF(O1252="🐸 Frog",10,IF(O1252="🍼 Mammal",10,0)))))))))))</f>
        <v>8</v>
      </c>
      <c r="G1252" s="39" t="s">
        <v>53</v>
      </c>
      <c r="H1252" s="39" t="s">
        <v>18</v>
      </c>
      <c r="I1252" s="14" t="str">
        <f aca="false">IF(H1252="IC",-0.3,"")</f>
        <v/>
      </c>
      <c r="J1252" s="14" t="str">
        <f aca="false">IF(H1252="IV",-0.2,"")</f>
        <v/>
      </c>
      <c r="K1252" s="14" t="str">
        <f aca="false">IF(H1252="IP",-0.1,"")</f>
        <v/>
      </c>
      <c r="L1252" s="14" t="str">
        <f aca="false">IF(H1252="IM",0.1,"")</f>
        <v/>
      </c>
      <c r="M1252" s="14" t="n">
        <f aca="false">IF(H1252="SC",0.2,"")</f>
        <v>0.2</v>
      </c>
      <c r="N1252" s="15" t="str">
        <f aca="false">IF(H1252="???",0.2,"")</f>
        <v/>
      </c>
      <c r="O1252" s="40" t="s">
        <v>28</v>
      </c>
      <c r="P1252" s="17" t="str">
        <f aca="false">IF(SUM(Q1252:AI1252)&gt;0,"",IF(SUM(Q1252:AI1252)=0,IF(O1252&gt;0,1,"")))</f>
        <v/>
      </c>
      <c r="Q1252" s="16" t="str">
        <f aca="false">IF(O1252="🐭 Mouse",2,"")</f>
        <v/>
      </c>
      <c r="R1252" s="16" t="str">
        <f aca="false">IF(O1252="🕊 Pigeon",7,"")</f>
        <v/>
      </c>
      <c r="S1252" s="16" t="str">
        <f aca="false">IF(O1252="🐇 Rabbit",6,"")</f>
        <v/>
      </c>
      <c r="T1252" s="16" t="str">
        <f aca="false">IF(O1252="🍼 Mammal",16,"")</f>
        <v/>
      </c>
      <c r="U1252" s="16" t="str">
        <f aca="false">IF(O1252="🐀 Rat",1,"")</f>
        <v/>
      </c>
      <c r="V1252" s="16" t="str">
        <f aca="false">IF(O1252="🐕 Dog",3,"")</f>
        <v/>
      </c>
      <c r="W1252" s="16" t="n">
        <f aca="false">IF(O1252="🐹 Guinea Pig",8,"")</f>
        <v>8</v>
      </c>
      <c r="X1252" s="16" t="str">
        <f aca="false">IF(O1252="🐔 Chicken",9,"")</f>
        <v/>
      </c>
      <c r="Y1252" s="16" t="str">
        <f aca="false">IF(O1252="🐵 Monkey",5,"")</f>
        <v/>
      </c>
      <c r="Z1252" s="16" t="str">
        <f aca="false">IF(O1252="🐸 Frog",10,"")</f>
        <v/>
      </c>
      <c r="AA1252" s="16" t="str">
        <f aca="false">IF(O1252="🐈 Cat",4,"")</f>
        <v/>
      </c>
      <c r="AB1252" s="16" t="str">
        <f aca="false">IF(O1252="Gecko",15,"")</f>
        <v/>
      </c>
      <c r="AC1252" s="16" t="str">
        <f aca="false">IF(O1252="Skink",14,"")</f>
        <v/>
      </c>
      <c r="AD1252" s="16" t="str">
        <f aca="false">IF(O1252="🐄 Cattle",17,"")</f>
        <v/>
      </c>
      <c r="AE1252" s="16" t="str">
        <f aca="false">IF(O1252="🐷 Pig",19,"")</f>
        <v/>
      </c>
      <c r="AF1252" s="16" t="str">
        <f aca="false">IF(O1252="Squirrel",11,"")</f>
        <v/>
      </c>
      <c r="AG1252" s="16" t="str">
        <f aca="false">IF(O1252="🐝 Honey Bee",20,"")</f>
        <v/>
      </c>
      <c r="AH1252" s="16" t="str">
        <f aca="false">IF(O1252="🦆 Duck",12,"")</f>
        <v/>
      </c>
      <c r="AI1252" s="16" t="str">
        <f aca="false">IF(O1252="🐦 Bird",13,"")</f>
        <v/>
      </c>
      <c r="AJ1252" s="41" t="s">
        <v>341</v>
      </c>
      <c r="AK1252" s="40" t="s">
        <v>55</v>
      </c>
      <c r="AL1252" s="42" t="s">
        <v>50</v>
      </c>
      <c r="AM1252" s="40" t="s">
        <v>51</v>
      </c>
      <c r="AN1252" s="40"/>
    </row>
    <row r="1253" customFormat="false" ht="15" hidden="false" customHeight="true" outlineLevel="0" collapsed="false">
      <c r="A1253" s="38" t="s">
        <v>1219</v>
      </c>
      <c r="B1253" s="38" t="n">
        <f aca="false">B1252</f>
        <v>0</v>
      </c>
      <c r="C1253" s="32" t="n">
        <f aca="false">B1253+IF(H1253="IV",-0.2,IF(H1253="IP",-0.1,IF(H1253="IM",0.1,IF(H1253="SC",0.2,IF(H1253="IC (cerebral)",-0.3,0)))))</f>
        <v>-0.1</v>
      </c>
      <c r="D1253" s="33" t="n">
        <f aca="false">VALUE(MID(AJ1253,1,FIND(" ",AJ1253)))</f>
        <v>0.125</v>
      </c>
      <c r="E1253" s="34" t="n">
        <f aca="false">IF(G1253="LD50 (median)",1,IF(G1253="LDLo (lowest)",0,IF(G1253="LD",-1,"")))</f>
        <v>1</v>
      </c>
      <c r="F1253" s="34" t="n">
        <f aca="false">IF(O1253="🐀 Rat",1,IF(O1253="🐭 Mouse",2,IF(O1253="🐕 Dog",3,IF(O1253="🐵 Monkey",5,IF(O1253="🐈 Cat",4,IF(O1253="🐇 Rabbit",6,IF(O1253="🕊 Pigeon",7,IF(O1253="🐹 Guinea Pig",8,IF(O1253="🐔 Chicken",9,IF(O1253="🐸 Frog",10,IF(O1253="🍼 Mammal",10,0)))))))))))</f>
        <v>2</v>
      </c>
      <c r="G1253" s="39" t="s">
        <v>47</v>
      </c>
      <c r="H1253" s="39" t="s">
        <v>16</v>
      </c>
      <c r="I1253" s="14" t="str">
        <f aca="false">IF(H1253="IC",-0.3,"")</f>
        <v/>
      </c>
      <c r="J1253" s="14" t="str">
        <f aca="false">IF(H1253="IV",-0.2,"")</f>
        <v/>
      </c>
      <c r="K1253" s="14" t="n">
        <f aca="false">IF(H1253="IP",-0.1,"")</f>
        <v>-0.1</v>
      </c>
      <c r="L1253" s="14" t="str">
        <f aca="false">IF(H1253="IM",0.1,"")</f>
        <v/>
      </c>
      <c r="M1253" s="14" t="str">
        <f aca="false">IF(H1253="SC",0.2,"")</f>
        <v/>
      </c>
      <c r="N1253" s="15" t="str">
        <f aca="false">IF(H1253="???",0.2,"")</f>
        <v/>
      </c>
      <c r="O1253" s="40" t="s">
        <v>22</v>
      </c>
      <c r="P1253" s="17" t="str">
        <f aca="false">IF(SUM(Q1253:AI1253)&gt;0,"",IF(SUM(Q1253:AI1253)=0,IF(O1253&gt;0,1,"")))</f>
        <v/>
      </c>
      <c r="Q1253" s="16" t="n">
        <f aca="false">IF(O1253="🐭 Mouse",2,"")</f>
        <v>2</v>
      </c>
      <c r="R1253" s="16" t="str">
        <f aca="false">IF(O1253="🕊 Pigeon",7,"")</f>
        <v/>
      </c>
      <c r="S1253" s="16" t="str">
        <f aca="false">IF(O1253="🐇 Rabbit",6,"")</f>
        <v/>
      </c>
      <c r="T1253" s="16" t="str">
        <f aca="false">IF(O1253="🍼 Mammal",16,"")</f>
        <v/>
      </c>
      <c r="U1253" s="16" t="str">
        <f aca="false">IF(O1253="🐀 Rat",1,"")</f>
        <v/>
      </c>
      <c r="V1253" s="16" t="str">
        <f aca="false">IF(O1253="🐕 Dog",3,"")</f>
        <v/>
      </c>
      <c r="W1253" s="16" t="str">
        <f aca="false">IF(O1253="🐹 Guinea Pig",8,"")</f>
        <v/>
      </c>
      <c r="X1253" s="16" t="str">
        <f aca="false">IF(O1253="🐔 Chicken",9,"")</f>
        <v/>
      </c>
      <c r="Y1253" s="16" t="str">
        <f aca="false">IF(O1253="🐵 Monkey",5,"")</f>
        <v/>
      </c>
      <c r="Z1253" s="16" t="str">
        <f aca="false">IF(O1253="🐸 Frog",10,"")</f>
        <v/>
      </c>
      <c r="AA1253" s="16" t="str">
        <f aca="false">IF(O1253="🐈 Cat",4,"")</f>
        <v/>
      </c>
      <c r="AB1253" s="16" t="str">
        <f aca="false">IF(O1253="Gecko",15,"")</f>
        <v/>
      </c>
      <c r="AC1253" s="16" t="str">
        <f aca="false">IF(O1253="Skink",14,"")</f>
        <v/>
      </c>
      <c r="AD1253" s="16" t="str">
        <f aca="false">IF(O1253="🐄 Cattle",17,"")</f>
        <v/>
      </c>
      <c r="AE1253" s="16" t="str">
        <f aca="false">IF(O1253="🐷 Pig",19,"")</f>
        <v/>
      </c>
      <c r="AF1253" s="16" t="str">
        <f aca="false">IF(O1253="Squirrel",11,"")</f>
        <v/>
      </c>
      <c r="AG1253" s="16" t="str">
        <f aca="false">IF(O1253="🐝 Honey Bee",20,"")</f>
        <v/>
      </c>
      <c r="AH1253" s="16" t="str">
        <f aca="false">IF(O1253="🦆 Duck",12,"")</f>
        <v/>
      </c>
      <c r="AI1253" s="16" t="str">
        <f aca="false">IF(O1253="🐦 Bird",13,"")</f>
        <v/>
      </c>
      <c r="AJ1253" s="41" t="s">
        <v>287</v>
      </c>
      <c r="AK1253" s="40" t="s">
        <v>1220</v>
      </c>
      <c r="AL1253" s="42" t="s">
        <v>50</v>
      </c>
      <c r="AM1253" s="40" t="s">
        <v>51</v>
      </c>
      <c r="AN1253" s="40"/>
    </row>
    <row r="1254" customFormat="false" ht="30" hidden="false" customHeight="true" outlineLevel="0" collapsed="false">
      <c r="A1254" s="38" t="s">
        <v>1219</v>
      </c>
      <c r="B1254" s="38" t="n">
        <f aca="false">B1253</f>
        <v>0</v>
      </c>
      <c r="C1254" s="32" t="n">
        <f aca="false">B1254+IF(H1254="IV",-0.2,IF(H1254="IP",-0.1,IF(H1254="IM",0.1,IF(H1254="SC",0.2,IF(H1254="IC (cerebral)",-0.3,0)))))</f>
        <v>0.2</v>
      </c>
      <c r="D1254" s="33" t="n">
        <f aca="false">VALUE(MID(AJ1254,1,FIND(" ",AJ1254)))</f>
        <v>0.5</v>
      </c>
      <c r="E1254" s="34" t="n">
        <f aca="false">IF(G1254="LD50 (median)",1,IF(G1254="LDLo (lowest)",0,IF(G1254="LD",-1,"")))</f>
        <v>0</v>
      </c>
      <c r="F1254" s="34" t="n">
        <f aca="false">IF(O1254="🐀 Rat",1,IF(O1254="🐭 Mouse",2,IF(O1254="🐕 Dog",3,IF(O1254="🐵 Monkey",5,IF(O1254="🐈 Cat",4,IF(O1254="🐇 Rabbit",6,IF(O1254="🕊 Pigeon",7,IF(O1254="🐹 Guinea Pig",8,IF(O1254="🐔 Chicken",9,IF(O1254="🐸 Frog",10,IF(O1254="🍼 Mammal",10,0)))))))))))</f>
        <v>3</v>
      </c>
      <c r="G1254" s="39" t="s">
        <v>53</v>
      </c>
      <c r="H1254" s="39" t="s">
        <v>18</v>
      </c>
      <c r="I1254" s="14" t="str">
        <f aca="false">IF(H1254="IC",-0.3,"")</f>
        <v/>
      </c>
      <c r="J1254" s="14" t="str">
        <f aca="false">IF(H1254="IV",-0.2,"")</f>
        <v/>
      </c>
      <c r="K1254" s="14" t="str">
        <f aca="false">IF(H1254="IP",-0.1,"")</f>
        <v/>
      </c>
      <c r="L1254" s="14" t="str">
        <f aca="false">IF(H1254="IM",0.1,"")</f>
        <v/>
      </c>
      <c r="M1254" s="14" t="n">
        <f aca="false">IF(H1254="SC",0.2,"")</f>
        <v>0.2</v>
      </c>
      <c r="N1254" s="15" t="str">
        <f aca="false">IF(H1254="???",0.2,"")</f>
        <v/>
      </c>
      <c r="O1254" s="40" t="s">
        <v>27</v>
      </c>
      <c r="P1254" s="17" t="str">
        <f aca="false">IF(SUM(Q1254:AI1254)&gt;0,"",IF(SUM(Q1254:AI1254)=0,IF(O1254&gt;0,1,"")))</f>
        <v/>
      </c>
      <c r="Q1254" s="16" t="str">
        <f aca="false">IF(O1254="🐭 Mouse",2,"")</f>
        <v/>
      </c>
      <c r="R1254" s="16" t="str">
        <f aca="false">IF(O1254="🕊 Pigeon",7,"")</f>
        <v/>
      </c>
      <c r="S1254" s="16" t="str">
        <f aca="false">IF(O1254="🐇 Rabbit",6,"")</f>
        <v/>
      </c>
      <c r="T1254" s="16" t="str">
        <f aca="false">IF(O1254="🍼 Mammal",16,"")</f>
        <v/>
      </c>
      <c r="U1254" s="16" t="str">
        <f aca="false">IF(O1254="🐀 Rat",1,"")</f>
        <v/>
      </c>
      <c r="V1254" s="16" t="n">
        <f aca="false">IF(O1254="🐕 Dog",3,"")</f>
        <v>3</v>
      </c>
      <c r="W1254" s="16" t="str">
        <f aca="false">IF(O1254="🐹 Guinea Pig",8,"")</f>
        <v/>
      </c>
      <c r="X1254" s="16" t="str">
        <f aca="false">IF(O1254="🐔 Chicken",9,"")</f>
        <v/>
      </c>
      <c r="Y1254" s="16" t="str">
        <f aca="false">IF(O1254="🐵 Monkey",5,"")</f>
        <v/>
      </c>
      <c r="Z1254" s="16" t="str">
        <f aca="false">IF(O1254="🐸 Frog",10,"")</f>
        <v/>
      </c>
      <c r="AA1254" s="16" t="str">
        <f aca="false">IF(O1254="🐈 Cat",4,"")</f>
        <v/>
      </c>
      <c r="AB1254" s="16" t="str">
        <f aca="false">IF(O1254="Gecko",15,"")</f>
        <v/>
      </c>
      <c r="AC1254" s="16" t="str">
        <f aca="false">IF(O1254="Skink",14,"")</f>
        <v/>
      </c>
      <c r="AD1254" s="16" t="str">
        <f aca="false">IF(O1254="🐄 Cattle",17,"")</f>
        <v/>
      </c>
      <c r="AE1254" s="16" t="str">
        <f aca="false">IF(O1254="🐷 Pig",19,"")</f>
        <v/>
      </c>
      <c r="AF1254" s="16" t="str">
        <f aca="false">IF(O1254="Squirrel",11,"")</f>
        <v/>
      </c>
      <c r="AG1254" s="16" t="str">
        <f aca="false">IF(O1254="🐝 Honey Bee",20,"")</f>
        <v/>
      </c>
      <c r="AH1254" s="16" t="str">
        <f aca="false">IF(O1254="🦆 Duck",12,"")</f>
        <v/>
      </c>
      <c r="AI1254" s="16" t="str">
        <f aca="false">IF(O1254="🐦 Bird",13,"")</f>
        <v/>
      </c>
      <c r="AJ1254" s="41" t="s">
        <v>66</v>
      </c>
      <c r="AK1254" s="40" t="s">
        <v>55</v>
      </c>
      <c r="AL1254" s="42" t="s">
        <v>50</v>
      </c>
      <c r="AM1254" s="40" t="s">
        <v>51</v>
      </c>
      <c r="AN1254" s="40"/>
    </row>
    <row r="1255" customFormat="false" ht="30" hidden="false" customHeight="true" outlineLevel="0" collapsed="false">
      <c r="A1255" s="38" t="s">
        <v>1219</v>
      </c>
      <c r="B1255" s="38" t="n">
        <f aca="false">B1254</f>
        <v>0</v>
      </c>
      <c r="C1255" s="32" t="n">
        <f aca="false">B1255+IF(H1255="IV",-0.2,IF(H1255="IP",-0.1,IF(H1255="IM",0.1,IF(H1255="SC",0.2,IF(H1255="IC (cerebral)",-0.3,0)))))</f>
        <v>0.2</v>
      </c>
      <c r="D1255" s="33" t="n">
        <f aca="false">VALUE(MID(AJ1255,1,FIND(" ",AJ1255)))</f>
        <v>0.58</v>
      </c>
      <c r="E1255" s="34" t="n">
        <f aca="false">IF(G1255="LD50 (median)",1,IF(G1255="LDLo (lowest)",0,IF(G1255="LD",-1,"")))</f>
        <v>1</v>
      </c>
      <c r="F1255" s="34" t="n">
        <f aca="false">IF(O1255="🐀 Rat",1,IF(O1255="🐭 Mouse",2,IF(O1255="🐕 Dog",3,IF(O1255="🐵 Monkey",5,IF(O1255="🐈 Cat",4,IF(O1255="🐇 Rabbit",6,IF(O1255="🕊 Pigeon",7,IF(O1255="🐹 Guinea Pig",8,IF(O1255="🐔 Chicken",9,IF(O1255="🐸 Frog",10,IF(O1255="🍼 Mammal",10,0)))))))))))</f>
        <v>2</v>
      </c>
      <c r="G1255" s="39" t="s">
        <v>47</v>
      </c>
      <c r="H1255" s="39" t="s">
        <v>18</v>
      </c>
      <c r="I1255" s="14" t="str">
        <f aca="false">IF(H1255="IC",-0.3,"")</f>
        <v/>
      </c>
      <c r="J1255" s="14" t="str">
        <f aca="false">IF(H1255="IV",-0.2,"")</f>
        <v/>
      </c>
      <c r="K1255" s="14" t="str">
        <f aca="false">IF(H1255="IP",-0.1,"")</f>
        <v/>
      </c>
      <c r="L1255" s="14" t="str">
        <f aca="false">IF(H1255="IM",0.1,"")</f>
        <v/>
      </c>
      <c r="M1255" s="14" t="n">
        <f aca="false">IF(H1255="SC",0.2,"")</f>
        <v>0.2</v>
      </c>
      <c r="N1255" s="15" t="str">
        <f aca="false">IF(H1255="???",0.2,"")</f>
        <v/>
      </c>
      <c r="O1255" s="40" t="s">
        <v>22</v>
      </c>
      <c r="P1255" s="17" t="str">
        <f aca="false">IF(SUM(Q1255:AI1255)&gt;0,"",IF(SUM(Q1255:AI1255)=0,IF(O1255&gt;0,1,"")))</f>
        <v/>
      </c>
      <c r="Q1255" s="16" t="n">
        <f aca="false">IF(O1255="🐭 Mouse",2,"")</f>
        <v>2</v>
      </c>
      <c r="R1255" s="16" t="str">
        <f aca="false">IF(O1255="🕊 Pigeon",7,"")</f>
        <v/>
      </c>
      <c r="S1255" s="16" t="str">
        <f aca="false">IF(O1255="🐇 Rabbit",6,"")</f>
        <v/>
      </c>
      <c r="T1255" s="16" t="str">
        <f aca="false">IF(O1255="🍼 Mammal",16,"")</f>
        <v/>
      </c>
      <c r="U1255" s="16" t="str">
        <f aca="false">IF(O1255="🐀 Rat",1,"")</f>
        <v/>
      </c>
      <c r="V1255" s="16" t="str">
        <f aca="false">IF(O1255="🐕 Dog",3,"")</f>
        <v/>
      </c>
      <c r="W1255" s="16" t="str">
        <f aca="false">IF(O1255="🐹 Guinea Pig",8,"")</f>
        <v/>
      </c>
      <c r="X1255" s="16" t="str">
        <f aca="false">IF(O1255="🐔 Chicken",9,"")</f>
        <v/>
      </c>
      <c r="Y1255" s="16" t="str">
        <f aca="false">IF(O1255="🐵 Monkey",5,"")</f>
        <v/>
      </c>
      <c r="Z1255" s="16" t="str">
        <f aca="false">IF(O1255="🐸 Frog",10,"")</f>
        <v/>
      </c>
      <c r="AA1255" s="16" t="str">
        <f aca="false">IF(O1255="🐈 Cat",4,"")</f>
        <v/>
      </c>
      <c r="AB1255" s="16" t="str">
        <f aca="false">IF(O1255="Gecko",15,"")</f>
        <v/>
      </c>
      <c r="AC1255" s="16" t="str">
        <f aca="false">IF(O1255="Skink",14,"")</f>
        <v/>
      </c>
      <c r="AD1255" s="16" t="str">
        <f aca="false">IF(O1255="🐄 Cattle",17,"")</f>
        <v/>
      </c>
      <c r="AE1255" s="16" t="str">
        <f aca="false">IF(O1255="🐷 Pig",19,"")</f>
        <v/>
      </c>
      <c r="AF1255" s="16" t="str">
        <f aca="false">IF(O1255="Squirrel",11,"")</f>
        <v/>
      </c>
      <c r="AG1255" s="16" t="str">
        <f aca="false">IF(O1255="🐝 Honey Bee",20,"")</f>
        <v/>
      </c>
      <c r="AH1255" s="16" t="str">
        <f aca="false">IF(O1255="🦆 Duck",12,"")</f>
        <v/>
      </c>
      <c r="AI1255" s="16" t="str">
        <f aca="false">IF(O1255="🐦 Bird",13,"")</f>
        <v/>
      </c>
      <c r="AJ1255" s="41" t="s">
        <v>246</v>
      </c>
      <c r="AK1255" s="40" t="s">
        <v>1221</v>
      </c>
      <c r="AL1255" s="42" t="s">
        <v>50</v>
      </c>
      <c r="AM1255" s="40" t="s">
        <v>51</v>
      </c>
      <c r="AN1255" s="40"/>
    </row>
    <row r="1256" customFormat="false" ht="30" hidden="false" customHeight="true" outlineLevel="0" collapsed="false">
      <c r="A1256" s="38" t="s">
        <v>1219</v>
      </c>
      <c r="B1256" s="38" t="n">
        <f aca="false">B1255</f>
        <v>0</v>
      </c>
      <c r="C1256" s="32" t="n">
        <f aca="false">B1256+IF(H1256="IV",-0.2,IF(H1256="IP",-0.1,IF(H1256="IM",0.1,IF(H1256="SC",0.2,IF(H1256="IC (cerebral)",-0.3,0)))))</f>
        <v>0.2</v>
      </c>
      <c r="D1256" s="33" t="n">
        <f aca="false">VALUE(MID(AJ1256,1,FIND(" ",AJ1256)))</f>
        <v>1.09</v>
      </c>
      <c r="E1256" s="34" t="n">
        <f aca="false">IF(G1256="LD50 (median)",1,IF(G1256="LDLo (lowest)",0,IF(G1256="LD",-1,"")))</f>
        <v>1</v>
      </c>
      <c r="F1256" s="34" t="n">
        <f aca="false">IF(O1256="🐀 Rat",1,IF(O1256="🐭 Mouse",2,IF(O1256="🐕 Dog",3,IF(O1256="🐵 Monkey",5,IF(O1256="🐈 Cat",4,IF(O1256="🐇 Rabbit",6,IF(O1256="🕊 Pigeon",7,IF(O1256="🐹 Guinea Pig",8,IF(O1256="🐔 Chicken",9,IF(O1256="🐸 Frog",10,IF(O1256="🍼 Mammal",10,0)))))))))))</f>
        <v>2</v>
      </c>
      <c r="G1256" s="39" t="s">
        <v>47</v>
      </c>
      <c r="H1256" s="39" t="s">
        <v>18</v>
      </c>
      <c r="I1256" s="14" t="str">
        <f aca="false">IF(H1256="IC",-0.3,"")</f>
        <v/>
      </c>
      <c r="J1256" s="14" t="str">
        <f aca="false">IF(H1256="IV",-0.2,"")</f>
        <v/>
      </c>
      <c r="K1256" s="14" t="str">
        <f aca="false">IF(H1256="IP",-0.1,"")</f>
        <v/>
      </c>
      <c r="L1256" s="14" t="str">
        <f aca="false">IF(H1256="IM",0.1,"")</f>
        <v/>
      </c>
      <c r="M1256" s="14" t="n">
        <f aca="false">IF(H1256="SC",0.2,"")</f>
        <v>0.2</v>
      </c>
      <c r="N1256" s="15" t="str">
        <f aca="false">IF(H1256="???",0.2,"")</f>
        <v/>
      </c>
      <c r="O1256" s="40" t="s">
        <v>22</v>
      </c>
      <c r="P1256" s="17" t="str">
        <f aca="false">IF(SUM(Q1256:AI1256)&gt;0,"",IF(SUM(Q1256:AI1256)=0,IF(O1256&gt;0,1,"")))</f>
        <v/>
      </c>
      <c r="Q1256" s="16" t="n">
        <f aca="false">IF(O1256="🐭 Mouse",2,"")</f>
        <v>2</v>
      </c>
      <c r="R1256" s="16" t="str">
        <f aca="false">IF(O1256="🕊 Pigeon",7,"")</f>
        <v/>
      </c>
      <c r="S1256" s="16" t="str">
        <f aca="false">IF(O1256="🐇 Rabbit",6,"")</f>
        <v/>
      </c>
      <c r="T1256" s="16" t="str">
        <f aca="false">IF(O1256="🍼 Mammal",16,"")</f>
        <v/>
      </c>
      <c r="U1256" s="16" t="str">
        <f aca="false">IF(O1256="🐀 Rat",1,"")</f>
        <v/>
      </c>
      <c r="V1256" s="16" t="str">
        <f aca="false">IF(O1256="🐕 Dog",3,"")</f>
        <v/>
      </c>
      <c r="W1256" s="16" t="str">
        <f aca="false">IF(O1256="🐹 Guinea Pig",8,"")</f>
        <v/>
      </c>
      <c r="X1256" s="16" t="str">
        <f aca="false">IF(O1256="🐔 Chicken",9,"")</f>
        <v/>
      </c>
      <c r="Y1256" s="16" t="str">
        <f aca="false">IF(O1256="🐵 Monkey",5,"")</f>
        <v/>
      </c>
      <c r="Z1256" s="16" t="str">
        <f aca="false">IF(O1256="🐸 Frog",10,"")</f>
        <v/>
      </c>
      <c r="AA1256" s="16" t="str">
        <f aca="false">IF(O1256="🐈 Cat",4,"")</f>
        <v/>
      </c>
      <c r="AB1256" s="16" t="str">
        <f aca="false">IF(O1256="Gecko",15,"")</f>
        <v/>
      </c>
      <c r="AC1256" s="16" t="str">
        <f aca="false">IF(O1256="Skink",14,"")</f>
        <v/>
      </c>
      <c r="AD1256" s="16" t="str">
        <f aca="false">IF(O1256="🐄 Cattle",17,"")</f>
        <v/>
      </c>
      <c r="AE1256" s="16" t="str">
        <f aca="false">IF(O1256="🐷 Pig",19,"")</f>
        <v/>
      </c>
      <c r="AF1256" s="16" t="str">
        <f aca="false">IF(O1256="Squirrel",11,"")</f>
        <v/>
      </c>
      <c r="AG1256" s="16" t="str">
        <f aca="false">IF(O1256="🐝 Honey Bee",20,"")</f>
        <v/>
      </c>
      <c r="AH1256" s="16" t="str">
        <f aca="false">IF(O1256="🦆 Duck",12,"")</f>
        <v/>
      </c>
      <c r="AI1256" s="16" t="str">
        <f aca="false">IF(O1256="🐦 Bird",13,"")</f>
        <v/>
      </c>
      <c r="AJ1256" s="41" t="s">
        <v>1213</v>
      </c>
      <c r="AK1256" s="40" t="s">
        <v>57</v>
      </c>
      <c r="AL1256" s="42" t="s">
        <v>58</v>
      </c>
      <c r="AM1256" s="40" t="s">
        <v>59</v>
      </c>
      <c r="AN1256" s="40" t="s">
        <v>60</v>
      </c>
    </row>
    <row r="1257" customFormat="false" ht="30" hidden="false" customHeight="true" outlineLevel="0" collapsed="false">
      <c r="A1257" s="38" t="s">
        <v>1219</v>
      </c>
      <c r="B1257" s="38" t="n">
        <v>143</v>
      </c>
      <c r="C1257" s="32" t="n">
        <f aca="false">B1257+IF(H1257="IV",-0.2,IF(H1257="IP",-0.1,IF(H1257="IM",0.1,IF(H1257="SC",0.2,IF(H1257="IC (cerebral)",-0.3,0)))))</f>
        <v>143.2</v>
      </c>
      <c r="D1257" s="33" t="n">
        <f aca="false">VALUE(MID(AJ1257,1,FIND(" ",AJ1257)))</f>
        <v>1.36</v>
      </c>
      <c r="E1257" s="34" t="n">
        <f aca="false">IF(G1257="LD50 (median)",1,IF(G1257="LDLo (lowest)",0,IF(G1257="LD",-1,"")))</f>
        <v>1</v>
      </c>
      <c r="F1257" s="34" t="n">
        <f aca="false">IF(O1257="🐀 Rat",1,IF(O1257="🐭 Mouse",2,IF(O1257="🐕 Dog",3,IF(O1257="🐵 Monkey",5,IF(O1257="🐈 Cat",4,IF(O1257="🐇 Rabbit",6,IF(O1257="🕊 Pigeon",7,IF(O1257="🐹 Guinea Pig",8,IF(O1257="🐔 Chicken",9,IF(O1257="🐸 Frog",10,IF(O1257="🍼 Mammal",10,0)))))))))))</f>
        <v>2</v>
      </c>
      <c r="G1257" s="39" t="s">
        <v>47</v>
      </c>
      <c r="H1257" s="39" t="s">
        <v>18</v>
      </c>
      <c r="I1257" s="14" t="str">
        <f aca="false">IF(H1257="IC",-0.3,"")</f>
        <v/>
      </c>
      <c r="J1257" s="14" t="str">
        <f aca="false">IF(H1257="IV",-0.2,"")</f>
        <v/>
      </c>
      <c r="K1257" s="14" t="str">
        <f aca="false">IF(H1257="IP",-0.1,"")</f>
        <v/>
      </c>
      <c r="L1257" s="14" t="str">
        <f aca="false">IF(H1257="IM",0.1,"")</f>
        <v/>
      </c>
      <c r="M1257" s="14" t="n">
        <f aca="false">IF(H1257="SC",0.2,"")</f>
        <v>0.2</v>
      </c>
      <c r="N1257" s="15" t="str">
        <f aca="false">IF(H1257="???",0.2,"")</f>
        <v/>
      </c>
      <c r="O1257" s="40" t="s">
        <v>22</v>
      </c>
      <c r="P1257" s="17" t="str">
        <f aca="false">IF(SUM(Q1257:AI1257)&gt;0,"",IF(SUM(Q1257:AI1257)=0,IF(O1257&gt;0,1,"")))</f>
        <v/>
      </c>
      <c r="Q1257" s="16" t="n">
        <f aca="false">IF(O1257="🐭 Mouse",2,"")</f>
        <v>2</v>
      </c>
      <c r="R1257" s="16" t="str">
        <f aca="false">IF(O1257="🕊 Pigeon",7,"")</f>
        <v/>
      </c>
      <c r="S1257" s="16" t="str">
        <f aca="false">IF(O1257="🐇 Rabbit",6,"")</f>
        <v/>
      </c>
      <c r="T1257" s="16" t="str">
        <f aca="false">IF(O1257="🍼 Mammal",16,"")</f>
        <v/>
      </c>
      <c r="U1257" s="16" t="str">
        <f aca="false">IF(O1257="🐀 Rat",1,"")</f>
        <v/>
      </c>
      <c r="V1257" s="16" t="str">
        <f aca="false">IF(O1257="🐕 Dog",3,"")</f>
        <v/>
      </c>
      <c r="W1257" s="16" t="str">
        <f aca="false">IF(O1257="🐹 Guinea Pig",8,"")</f>
        <v/>
      </c>
      <c r="X1257" s="16" t="str">
        <f aca="false">IF(O1257="🐔 Chicken",9,"")</f>
        <v/>
      </c>
      <c r="Y1257" s="16" t="str">
        <f aca="false">IF(O1257="🐵 Monkey",5,"")</f>
        <v/>
      </c>
      <c r="Z1257" s="16" t="str">
        <f aca="false">IF(O1257="🐸 Frog",10,"")</f>
        <v/>
      </c>
      <c r="AA1257" s="16" t="str">
        <f aca="false">IF(O1257="🐈 Cat",4,"")</f>
        <v/>
      </c>
      <c r="AB1257" s="16" t="str">
        <f aca="false">IF(O1257="Gecko",15,"")</f>
        <v/>
      </c>
      <c r="AC1257" s="16" t="str">
        <f aca="false">IF(O1257="Skink",14,"")</f>
        <v/>
      </c>
      <c r="AD1257" s="16" t="str">
        <f aca="false">IF(O1257="🐄 Cattle",17,"")</f>
        <v/>
      </c>
      <c r="AE1257" s="16" t="str">
        <f aca="false">IF(O1257="🐷 Pig",19,"")</f>
        <v/>
      </c>
      <c r="AF1257" s="16" t="str">
        <f aca="false">IF(O1257="Squirrel",11,"")</f>
        <v/>
      </c>
      <c r="AG1257" s="16" t="str">
        <f aca="false">IF(O1257="🐝 Honey Bee",20,"")</f>
        <v/>
      </c>
      <c r="AH1257" s="16" t="str">
        <f aca="false">IF(O1257="🦆 Duck",12,"")</f>
        <v/>
      </c>
      <c r="AI1257" s="16" t="str">
        <f aca="false">IF(O1257="🐦 Bird",13,"")</f>
        <v/>
      </c>
      <c r="AJ1257" s="41" t="s">
        <v>749</v>
      </c>
      <c r="AK1257" s="40" t="s">
        <v>57</v>
      </c>
      <c r="AL1257" s="42" t="s">
        <v>58</v>
      </c>
      <c r="AM1257" s="40" t="s">
        <v>59</v>
      </c>
      <c r="AN1257" s="40" t="s">
        <v>63</v>
      </c>
    </row>
    <row r="1258" customFormat="false" ht="30" hidden="false" customHeight="true" outlineLevel="0" collapsed="false">
      <c r="A1258" s="38" t="s">
        <v>1219</v>
      </c>
      <c r="B1258" s="38" t="n">
        <f aca="false">B1257</f>
        <v>143</v>
      </c>
      <c r="C1258" s="32" t="n">
        <f aca="false">B1258+IF(H1258="IV",-0.2,IF(H1258="IP",-0.1,IF(H1258="IM",0.1,IF(H1258="SC",0.2,IF(H1258="IC (cerebral)",-0.3,0)))))</f>
        <v>142.8</v>
      </c>
      <c r="D1258" s="33" t="n">
        <f aca="false">VALUE(MID(AJ1258,1,FIND(" ",AJ1258)))</f>
        <v>21.8</v>
      </c>
      <c r="E1258" s="34" t="n">
        <f aca="false">IF(G1258="LD50 (median)",1,IF(G1258="LDLo (lowest)",0,IF(G1258="LD",-1,"")))</f>
        <v>0</v>
      </c>
      <c r="F1258" s="34" t="n">
        <f aca="false">IF(O1258="🐀 Rat",1,IF(O1258="🐭 Mouse",2,IF(O1258="🐕 Dog",3,IF(O1258="🐵 Monkey",5,IF(O1258="🐈 Cat",4,IF(O1258="🐇 Rabbit",6,IF(O1258="🕊 Pigeon",7,IF(O1258="🐹 Guinea Pig",8,IF(O1258="🐔 Chicken",9,IF(O1258="🐸 Frog",10,IF(O1258="🍼 Mammal",10,0)))))))))))</f>
        <v>10</v>
      </c>
      <c r="G1258" s="39" t="s">
        <v>53</v>
      </c>
      <c r="H1258" s="39" t="s">
        <v>15</v>
      </c>
      <c r="I1258" s="14" t="str">
        <f aca="false">IF(H1258="IC",-0.3,"")</f>
        <v/>
      </c>
      <c r="J1258" s="14" t="n">
        <f aca="false">IF(H1258="IV",-0.2,"")</f>
        <v>-0.2</v>
      </c>
      <c r="K1258" s="14" t="str">
        <f aca="false">IF(H1258="IP",-0.1,"")</f>
        <v/>
      </c>
      <c r="L1258" s="14" t="str">
        <f aca="false">IF(H1258="IM",0.1,"")</f>
        <v/>
      </c>
      <c r="M1258" s="14" t="str">
        <f aca="false">IF(H1258="SC",0.2,"")</f>
        <v/>
      </c>
      <c r="N1258" s="15" t="str">
        <f aca="false">IF(H1258="???",0.2,"")</f>
        <v/>
      </c>
      <c r="O1258" s="40" t="s">
        <v>25</v>
      </c>
      <c r="P1258" s="17" t="str">
        <f aca="false">IF(SUM(Q1258:AI1258)&gt;0,"",IF(SUM(Q1258:AI1258)=0,IF(O1258&gt;0,1,"")))</f>
        <v/>
      </c>
      <c r="Q1258" s="16" t="str">
        <f aca="false">IF(O1258="🐭 Mouse",2,"")</f>
        <v/>
      </c>
      <c r="R1258" s="16" t="str">
        <f aca="false">IF(O1258="🕊 Pigeon",7,"")</f>
        <v/>
      </c>
      <c r="S1258" s="16" t="str">
        <f aca="false">IF(O1258="🐇 Rabbit",6,"")</f>
        <v/>
      </c>
      <c r="T1258" s="16" t="n">
        <f aca="false">IF(O1258="🍼 Mammal",16,"")</f>
        <v>16</v>
      </c>
      <c r="U1258" s="16" t="str">
        <f aca="false">IF(O1258="🐀 Rat",1,"")</f>
        <v/>
      </c>
      <c r="V1258" s="16" t="str">
        <f aca="false">IF(O1258="🐕 Dog",3,"")</f>
        <v/>
      </c>
      <c r="W1258" s="16" t="str">
        <f aca="false">IF(O1258="🐹 Guinea Pig",8,"")</f>
        <v/>
      </c>
      <c r="X1258" s="16" t="str">
        <f aca="false">IF(O1258="🐔 Chicken",9,"")</f>
        <v/>
      </c>
      <c r="Y1258" s="16" t="str">
        <f aca="false">IF(O1258="🐵 Monkey",5,"")</f>
        <v/>
      </c>
      <c r="Z1258" s="16" t="str">
        <f aca="false">IF(O1258="🐸 Frog",10,"")</f>
        <v/>
      </c>
      <c r="AA1258" s="16" t="str">
        <f aca="false">IF(O1258="🐈 Cat",4,"")</f>
        <v/>
      </c>
      <c r="AB1258" s="16" t="str">
        <f aca="false">IF(O1258="Gecko",15,"")</f>
        <v/>
      </c>
      <c r="AC1258" s="16" t="str">
        <f aca="false">IF(O1258="Skink",14,"")</f>
        <v/>
      </c>
      <c r="AD1258" s="16" t="str">
        <f aca="false">IF(O1258="🐄 Cattle",17,"")</f>
        <v/>
      </c>
      <c r="AE1258" s="16" t="str">
        <f aca="false">IF(O1258="🐷 Pig",19,"")</f>
        <v/>
      </c>
      <c r="AF1258" s="16" t="str">
        <f aca="false">IF(O1258="Squirrel",11,"")</f>
        <v/>
      </c>
      <c r="AG1258" s="16" t="str">
        <f aca="false">IF(O1258="🐝 Honey Bee",20,"")</f>
        <v/>
      </c>
      <c r="AH1258" s="16" t="str">
        <f aca="false">IF(O1258="🦆 Duck",12,"")</f>
        <v/>
      </c>
      <c r="AI1258" s="16" t="str">
        <f aca="false">IF(O1258="🐦 Bird",13,"")</f>
        <v/>
      </c>
      <c r="AJ1258" s="41" t="s">
        <v>1222</v>
      </c>
      <c r="AK1258" s="40" t="s">
        <v>55</v>
      </c>
      <c r="AL1258" s="42" t="s">
        <v>50</v>
      </c>
      <c r="AM1258" s="40" t="s">
        <v>51</v>
      </c>
      <c r="AN1258" s="40"/>
    </row>
    <row r="1259" customFormat="false" ht="15.75" hidden="false" customHeight="false" outlineLevel="0" collapsed="false">
      <c r="B1259" s="38"/>
      <c r="C1259" s="32"/>
      <c r="D1259" s="33"/>
      <c r="E1259" s="34"/>
      <c r="F1259" s="34"/>
      <c r="G1259" s="0"/>
      <c r="H1259" s="0"/>
      <c r="I1259" s="14" t="str">
        <f aca="false">IF(H1259="IC",-0.3,"")</f>
        <v/>
      </c>
      <c r="J1259" s="14" t="str">
        <f aca="false">IF(H1259="IV",-0.2,"")</f>
        <v/>
      </c>
      <c r="K1259" s="14" t="str">
        <f aca="false">IF(H1259="IP",-0.1,"")</f>
        <v/>
      </c>
      <c r="L1259" s="14" t="str">
        <f aca="false">IF(H1259="IM",0.1,"")</f>
        <v/>
      </c>
      <c r="M1259" s="14" t="str">
        <f aca="false">IF(H1259="SC",0.2,"")</f>
        <v/>
      </c>
      <c r="N1259" s="15" t="str">
        <f aca="false">IF(H1259="???",0.2,"")</f>
        <v/>
      </c>
      <c r="O1259" s="0"/>
      <c r="P1259" s="17" t="str">
        <f aca="false">IF(SUM(Q1259:AI1259)&gt;0,"",IF(SUM(Q1259:AI1259)=0,IF(O1259&gt;0,1,"")))</f>
        <v/>
      </c>
      <c r="Q1259" s="16" t="str">
        <f aca="false">IF(O1259="🐭 Mouse",2,"")</f>
        <v/>
      </c>
      <c r="R1259" s="16" t="str">
        <f aca="false">IF(O1259="🕊 Pigeon",7,"")</f>
        <v/>
      </c>
      <c r="S1259" s="16" t="str">
        <f aca="false">IF(O1259="🐇 Rabbit",6,"")</f>
        <v/>
      </c>
      <c r="T1259" s="16" t="str">
        <f aca="false">IF(O1259="🍼 Mammal",16,"")</f>
        <v/>
      </c>
      <c r="U1259" s="16" t="str">
        <f aca="false">IF(O1259="🐀 Rat",1,"")</f>
        <v/>
      </c>
      <c r="V1259" s="16" t="str">
        <f aca="false">IF(O1259="🐕 Dog",3,"")</f>
        <v/>
      </c>
      <c r="W1259" s="16" t="str">
        <f aca="false">IF(O1259="🐹 Guinea Pig",8,"")</f>
        <v/>
      </c>
      <c r="X1259" s="16" t="str">
        <f aca="false">IF(O1259="🐔 Chicken",9,"")</f>
        <v/>
      </c>
      <c r="Y1259" s="16" t="str">
        <f aca="false">IF(O1259="🐵 Monkey",5,"")</f>
        <v/>
      </c>
      <c r="Z1259" s="16" t="str">
        <f aca="false">IF(O1259="🐸 Frog",10,"")</f>
        <v/>
      </c>
      <c r="AA1259" s="16" t="str">
        <f aca="false">IF(O1259="🐈 Cat",4,"")</f>
        <v/>
      </c>
      <c r="AB1259" s="16" t="str">
        <f aca="false">IF(O1259="Gecko",15,"")</f>
        <v/>
      </c>
      <c r="AC1259" s="16" t="str">
        <f aca="false">IF(O1259="Skink",14,"")</f>
        <v/>
      </c>
      <c r="AD1259" s="16" t="str">
        <f aca="false">IF(O1259="🐄 Cattle",17,"")</f>
        <v/>
      </c>
      <c r="AE1259" s="16" t="str">
        <f aca="false">IF(O1259="🐷 Pig",19,"")</f>
        <v/>
      </c>
      <c r="AF1259" s="16" t="str">
        <f aca="false">IF(O1259="Squirrel",11,"")</f>
        <v/>
      </c>
      <c r="AG1259" s="16" t="str">
        <f aca="false">IF(O1259="🐝 Honey Bee",20,"")</f>
        <v/>
      </c>
      <c r="AH1259" s="16" t="str">
        <f aca="false">IF(O1259="🦆 Duck",12,"")</f>
        <v/>
      </c>
      <c r="AI1259" s="16" t="str">
        <f aca="false">IF(O1259="🐦 Bird",13,"")</f>
        <v/>
      </c>
      <c r="AJ1259" s="0"/>
      <c r="AK1259" s="0"/>
      <c r="AL1259" s="0"/>
      <c r="AM1259" s="0"/>
      <c r="AN1259" s="0"/>
    </row>
    <row r="1260" customFormat="false" ht="30" hidden="false" customHeight="true" outlineLevel="0" collapsed="false">
      <c r="A1260" s="38" t="s">
        <v>1223</v>
      </c>
      <c r="B1260" s="38" t="n">
        <v>144</v>
      </c>
      <c r="C1260" s="32" t="n">
        <f aca="false">B1260+IF(H1260="IV",-0.2,IF(H1260="IP",-0.1,IF(H1260="IM",0.1,IF(H1260="SC",0.2,IF(H1260="IC (cerebral)",-0.3,0)))))</f>
        <v>144.1</v>
      </c>
      <c r="D1260" s="33" t="n">
        <f aca="false">VALUE(MID(AJ1260,1,FIND(" ",AJ1260)))</f>
        <v>0.12</v>
      </c>
      <c r="E1260" s="34" t="n">
        <f aca="false">IF(G1260="LD50 (median)",1,IF(G1260="LDLo (lowest)",0,IF(G1260="LD",-1,"")))</f>
        <v>1</v>
      </c>
      <c r="F1260" s="34" t="n">
        <f aca="false">IF(O1260="🐀 Rat",1,IF(O1260="🐭 Mouse",2,IF(O1260="🐕 Dog",3,IF(O1260="🐵 Monkey",5,IF(O1260="🐈 Cat",4,IF(O1260="🐇 Rabbit",6,IF(O1260="🕊 Pigeon",7,IF(O1260="🐹 Guinea Pig",8,IF(O1260="🐔 Chicken",9,IF(O1260="🐸 Frog",10,IF(O1260="🍼 Mammal",10,0)))))))))))</f>
        <v>2</v>
      </c>
      <c r="G1260" s="39" t="s">
        <v>47</v>
      </c>
      <c r="H1260" s="39" t="s">
        <v>17</v>
      </c>
      <c r="I1260" s="14" t="str">
        <f aca="false">IF(H1260="IC",-0.3,"")</f>
        <v/>
      </c>
      <c r="J1260" s="14" t="str">
        <f aca="false">IF(H1260="IV",-0.2,"")</f>
        <v/>
      </c>
      <c r="K1260" s="14" t="str">
        <f aca="false">IF(H1260="IP",-0.1,"")</f>
        <v/>
      </c>
      <c r="L1260" s="14" t="n">
        <f aca="false">IF(H1260="IM",0.1,"")</f>
        <v>0.1</v>
      </c>
      <c r="M1260" s="14" t="str">
        <f aca="false">IF(H1260="SC",0.2,"")</f>
        <v/>
      </c>
      <c r="N1260" s="15" t="str">
        <f aca="false">IF(H1260="???",0.2,"")</f>
        <v/>
      </c>
      <c r="O1260" s="40" t="s">
        <v>22</v>
      </c>
      <c r="P1260" s="17" t="str">
        <f aca="false">IF(SUM(Q1260:AI1260)&gt;0,"",IF(SUM(Q1260:AI1260)=0,IF(O1260&gt;0,1,"")))</f>
        <v/>
      </c>
      <c r="Q1260" s="16" t="n">
        <f aca="false">IF(O1260="🐭 Mouse",2,"")</f>
        <v>2</v>
      </c>
      <c r="R1260" s="16" t="str">
        <f aca="false">IF(O1260="🕊 Pigeon",7,"")</f>
        <v/>
      </c>
      <c r="S1260" s="16" t="str">
        <f aca="false">IF(O1260="🐇 Rabbit",6,"")</f>
        <v/>
      </c>
      <c r="T1260" s="16" t="str">
        <f aca="false">IF(O1260="🍼 Mammal",16,"")</f>
        <v/>
      </c>
      <c r="U1260" s="16" t="str">
        <f aca="false">IF(O1260="🐀 Rat",1,"")</f>
        <v/>
      </c>
      <c r="V1260" s="16" t="str">
        <f aca="false">IF(O1260="🐕 Dog",3,"")</f>
        <v/>
      </c>
      <c r="W1260" s="16" t="str">
        <f aca="false">IF(O1260="🐹 Guinea Pig",8,"")</f>
        <v/>
      </c>
      <c r="X1260" s="16" t="str">
        <f aca="false">IF(O1260="🐔 Chicken",9,"")</f>
        <v/>
      </c>
      <c r="Y1260" s="16" t="str">
        <f aca="false">IF(O1260="🐵 Monkey",5,"")</f>
        <v/>
      </c>
      <c r="Z1260" s="16" t="str">
        <f aca="false">IF(O1260="🐸 Frog",10,"")</f>
        <v/>
      </c>
      <c r="AA1260" s="16" t="str">
        <f aca="false">IF(O1260="🐈 Cat",4,"")</f>
        <v/>
      </c>
      <c r="AB1260" s="16" t="str">
        <f aca="false">IF(O1260="Gecko",15,"")</f>
        <v/>
      </c>
      <c r="AC1260" s="16" t="str">
        <f aca="false">IF(O1260="Skink",14,"")</f>
        <v/>
      </c>
      <c r="AD1260" s="16" t="str">
        <f aca="false">IF(O1260="🐄 Cattle",17,"")</f>
        <v/>
      </c>
      <c r="AE1260" s="16" t="str">
        <f aca="false">IF(O1260="🐷 Pig",19,"")</f>
        <v/>
      </c>
      <c r="AF1260" s="16" t="str">
        <f aca="false">IF(O1260="Squirrel",11,"")</f>
        <v/>
      </c>
      <c r="AG1260" s="16" t="str">
        <f aca="false">IF(O1260="🐝 Honey Bee",20,"")</f>
        <v/>
      </c>
      <c r="AH1260" s="16" t="str">
        <f aca="false">IF(O1260="🦆 Duck",12,"")</f>
        <v/>
      </c>
      <c r="AI1260" s="16" t="str">
        <f aca="false">IF(O1260="🐦 Bird",13,"")</f>
        <v/>
      </c>
      <c r="AJ1260" s="41" t="s">
        <v>218</v>
      </c>
      <c r="AK1260" s="40" t="s">
        <v>1224</v>
      </c>
      <c r="AL1260" s="42" t="s">
        <v>50</v>
      </c>
      <c r="AM1260" s="40" t="s">
        <v>51</v>
      </c>
      <c r="AN1260" s="40"/>
    </row>
    <row r="1261" customFormat="false" ht="30" hidden="false" customHeight="true" outlineLevel="0" collapsed="false">
      <c r="A1261" s="38" t="s">
        <v>1223</v>
      </c>
      <c r="B1261" s="38" t="n">
        <f aca="false">B1260</f>
        <v>144</v>
      </c>
      <c r="C1261" s="32" t="n">
        <f aca="false">B1261+IF(H1261="IV",-0.2,IF(H1261="IP",-0.1,IF(H1261="IM",0.1,IF(H1261="SC",0.2,IF(H1261="IC (cerebral)",-0.3,0)))))</f>
        <v>144.2</v>
      </c>
      <c r="D1261" s="33" t="n">
        <f aca="false">VALUE(MID(AJ1261,1,FIND(" ",AJ1261)))</f>
        <v>0.45</v>
      </c>
      <c r="E1261" s="34" t="n">
        <f aca="false">IF(G1261="LD50 (median)",1,IF(G1261="LDLo (lowest)",0,IF(G1261="LD",-1,"")))</f>
        <v>1</v>
      </c>
      <c r="F1261" s="34" t="n">
        <f aca="false">IF(O1261="🐀 Rat",1,IF(O1261="🐭 Mouse",2,IF(O1261="🐕 Dog",3,IF(O1261="🐵 Monkey",5,IF(O1261="🐈 Cat",4,IF(O1261="🐇 Rabbit",6,IF(O1261="🕊 Pigeon",7,IF(O1261="🐹 Guinea Pig",8,IF(O1261="🐔 Chicken",9,IF(O1261="🐸 Frog",10,IF(O1261="🍼 Mammal",10,0)))))))))))</f>
        <v>2</v>
      </c>
      <c r="G1261" s="39" t="s">
        <v>47</v>
      </c>
      <c r="H1261" s="39" t="s">
        <v>18</v>
      </c>
      <c r="I1261" s="14" t="str">
        <f aca="false">IF(H1261="IC",-0.3,"")</f>
        <v/>
      </c>
      <c r="J1261" s="14" t="str">
        <f aca="false">IF(H1261="IV",-0.2,"")</f>
        <v/>
      </c>
      <c r="K1261" s="14" t="str">
        <f aca="false">IF(H1261="IP",-0.1,"")</f>
        <v/>
      </c>
      <c r="L1261" s="14" t="str">
        <f aca="false">IF(H1261="IM",0.1,"")</f>
        <v/>
      </c>
      <c r="M1261" s="14" t="n">
        <f aca="false">IF(H1261="SC",0.2,"")</f>
        <v>0.2</v>
      </c>
      <c r="N1261" s="15" t="str">
        <f aca="false">IF(H1261="???",0.2,"")</f>
        <v/>
      </c>
      <c r="O1261" s="40" t="s">
        <v>22</v>
      </c>
      <c r="P1261" s="17" t="str">
        <f aca="false">IF(SUM(Q1261:AI1261)&gt;0,"",IF(SUM(Q1261:AI1261)=0,IF(O1261&gt;0,1,"")))</f>
        <v/>
      </c>
      <c r="Q1261" s="16" t="n">
        <f aca="false">IF(O1261="🐭 Mouse",2,"")</f>
        <v>2</v>
      </c>
      <c r="R1261" s="16" t="str">
        <f aca="false">IF(O1261="🕊 Pigeon",7,"")</f>
        <v/>
      </c>
      <c r="S1261" s="16" t="str">
        <f aca="false">IF(O1261="🐇 Rabbit",6,"")</f>
        <v/>
      </c>
      <c r="T1261" s="16" t="str">
        <f aca="false">IF(O1261="🍼 Mammal",16,"")</f>
        <v/>
      </c>
      <c r="U1261" s="16" t="str">
        <f aca="false">IF(O1261="🐀 Rat",1,"")</f>
        <v/>
      </c>
      <c r="V1261" s="16" t="str">
        <f aca="false">IF(O1261="🐕 Dog",3,"")</f>
        <v/>
      </c>
      <c r="W1261" s="16" t="str">
        <f aca="false">IF(O1261="🐹 Guinea Pig",8,"")</f>
        <v/>
      </c>
      <c r="X1261" s="16" t="str">
        <f aca="false">IF(O1261="🐔 Chicken",9,"")</f>
        <v/>
      </c>
      <c r="Y1261" s="16" t="str">
        <f aca="false">IF(O1261="🐵 Monkey",5,"")</f>
        <v/>
      </c>
      <c r="Z1261" s="16" t="str">
        <f aca="false">IF(O1261="🐸 Frog",10,"")</f>
        <v/>
      </c>
      <c r="AA1261" s="16" t="str">
        <f aca="false">IF(O1261="🐈 Cat",4,"")</f>
        <v/>
      </c>
      <c r="AB1261" s="16" t="str">
        <f aca="false">IF(O1261="Gecko",15,"")</f>
        <v/>
      </c>
      <c r="AC1261" s="16" t="str">
        <f aca="false">IF(O1261="Skink",14,"")</f>
        <v/>
      </c>
      <c r="AD1261" s="16" t="str">
        <f aca="false">IF(O1261="🐄 Cattle",17,"")</f>
        <v/>
      </c>
      <c r="AE1261" s="16" t="str">
        <f aca="false">IF(O1261="🐷 Pig",19,"")</f>
        <v/>
      </c>
      <c r="AF1261" s="16" t="str">
        <f aca="false">IF(O1261="Squirrel",11,"")</f>
        <v/>
      </c>
      <c r="AG1261" s="16" t="str">
        <f aca="false">IF(O1261="🐝 Honey Bee",20,"")</f>
        <v/>
      </c>
      <c r="AH1261" s="16" t="str">
        <f aca="false">IF(O1261="🦆 Duck",12,"")</f>
        <v/>
      </c>
      <c r="AI1261" s="16" t="str">
        <f aca="false">IF(O1261="🐦 Bird",13,"")</f>
        <v/>
      </c>
      <c r="AJ1261" s="41" t="s">
        <v>220</v>
      </c>
      <c r="AK1261" s="40" t="s">
        <v>1225</v>
      </c>
      <c r="AL1261" s="42" t="s">
        <v>50</v>
      </c>
      <c r="AM1261" s="40" t="s">
        <v>51</v>
      </c>
      <c r="AN1261" s="40"/>
    </row>
    <row r="1262" customFormat="false" ht="15.75" hidden="false" customHeight="false" outlineLevel="0" collapsed="false">
      <c r="B1262" s="38"/>
      <c r="C1262" s="32"/>
      <c r="D1262" s="33"/>
      <c r="E1262" s="34"/>
      <c r="F1262" s="34"/>
      <c r="G1262" s="0"/>
      <c r="H1262" s="0"/>
      <c r="I1262" s="14" t="str">
        <f aca="false">IF(H1262="IC",-0.3,"")</f>
        <v/>
      </c>
      <c r="J1262" s="14" t="str">
        <f aca="false">IF(H1262="IV",-0.2,"")</f>
        <v/>
      </c>
      <c r="K1262" s="14" t="str">
        <f aca="false">IF(H1262="IP",-0.1,"")</f>
        <v/>
      </c>
      <c r="L1262" s="14" t="str">
        <f aca="false">IF(H1262="IM",0.1,"")</f>
        <v/>
      </c>
      <c r="M1262" s="14" t="str">
        <f aca="false">IF(H1262="SC",0.2,"")</f>
        <v/>
      </c>
      <c r="N1262" s="15" t="str">
        <f aca="false">IF(H1262="???",0.2,"")</f>
        <v/>
      </c>
      <c r="O1262" s="0"/>
      <c r="P1262" s="17" t="str">
        <f aca="false">IF(SUM(Q1262:AI1262)&gt;0,"",IF(SUM(Q1262:AI1262)=0,IF(O1262&gt;0,1,"")))</f>
        <v/>
      </c>
      <c r="Q1262" s="16" t="str">
        <f aca="false">IF(O1262="🐭 Mouse",2,"")</f>
        <v/>
      </c>
      <c r="R1262" s="16" t="str">
        <f aca="false">IF(O1262="🕊 Pigeon",7,"")</f>
        <v/>
      </c>
      <c r="S1262" s="16" t="str">
        <f aca="false">IF(O1262="🐇 Rabbit",6,"")</f>
        <v/>
      </c>
      <c r="T1262" s="16" t="str">
        <f aca="false">IF(O1262="🍼 Mammal",16,"")</f>
        <v/>
      </c>
      <c r="U1262" s="16" t="str">
        <f aca="false">IF(O1262="🐀 Rat",1,"")</f>
        <v/>
      </c>
      <c r="V1262" s="16" t="str">
        <f aca="false">IF(O1262="🐕 Dog",3,"")</f>
        <v/>
      </c>
      <c r="W1262" s="16" t="str">
        <f aca="false">IF(O1262="🐹 Guinea Pig",8,"")</f>
        <v/>
      </c>
      <c r="X1262" s="16" t="str">
        <f aca="false">IF(O1262="🐔 Chicken",9,"")</f>
        <v/>
      </c>
      <c r="Y1262" s="16" t="str">
        <f aca="false">IF(O1262="🐵 Monkey",5,"")</f>
        <v/>
      </c>
      <c r="Z1262" s="16" t="str">
        <f aca="false">IF(O1262="🐸 Frog",10,"")</f>
        <v/>
      </c>
      <c r="AA1262" s="16" t="str">
        <f aca="false">IF(O1262="🐈 Cat",4,"")</f>
        <v/>
      </c>
      <c r="AB1262" s="16" t="str">
        <f aca="false">IF(O1262="Gecko",15,"")</f>
        <v/>
      </c>
      <c r="AC1262" s="16" t="str">
        <f aca="false">IF(O1262="Skink",14,"")</f>
        <v/>
      </c>
      <c r="AD1262" s="16" t="str">
        <f aca="false">IF(O1262="🐄 Cattle",17,"")</f>
        <v/>
      </c>
      <c r="AE1262" s="16" t="str">
        <f aca="false">IF(O1262="🐷 Pig",19,"")</f>
        <v/>
      </c>
      <c r="AF1262" s="16" t="str">
        <f aca="false">IF(O1262="Squirrel",11,"")</f>
        <v/>
      </c>
      <c r="AG1262" s="16" t="str">
        <f aca="false">IF(O1262="🐝 Honey Bee",20,"")</f>
        <v/>
      </c>
      <c r="AH1262" s="16" t="str">
        <f aca="false">IF(O1262="🦆 Duck",12,"")</f>
        <v/>
      </c>
      <c r="AI1262" s="16" t="str">
        <f aca="false">IF(O1262="🐦 Bird",13,"")</f>
        <v/>
      </c>
      <c r="AJ1262" s="0"/>
      <c r="AK1262" s="0"/>
      <c r="AL1262" s="0"/>
      <c r="AM1262" s="0"/>
      <c r="AN1262" s="0"/>
    </row>
    <row r="1263" customFormat="false" ht="15" hidden="false" customHeight="true" outlineLevel="0" collapsed="false">
      <c r="A1263" s="38" t="s">
        <v>1226</v>
      </c>
      <c r="B1263" s="38" t="n">
        <f aca="false">B1262</f>
        <v>0</v>
      </c>
      <c r="C1263" s="32" t="n">
        <f aca="false">B1263+IF(H1263="IV",-0.2,IF(H1263="IP",-0.1,IF(H1263="IM",0.1,IF(H1263="SC",0.2,IF(H1263="IC (cerebral)",-0.3,0)))))</f>
        <v>-0.1</v>
      </c>
      <c r="D1263" s="33" t="n">
        <f aca="false">VALUE(MID(AJ1263,1,FIND(" ",AJ1263)))</f>
        <v>0.26</v>
      </c>
      <c r="E1263" s="34" t="n">
        <f aca="false">IF(G1263="LD50 (median)",1,IF(G1263="LDLo (lowest)",0,IF(G1263="LD",-1,"")))</f>
        <v>1</v>
      </c>
      <c r="F1263" s="34" t="n">
        <f aca="false">IF(O1263="🐀 Rat",1,IF(O1263="🐭 Mouse",2,IF(O1263="🐕 Dog",3,IF(O1263="🐵 Monkey",5,IF(O1263="🐈 Cat",4,IF(O1263="🐇 Rabbit",6,IF(O1263="🕊 Pigeon",7,IF(O1263="🐹 Guinea Pig",8,IF(O1263="🐔 Chicken",9,IF(O1263="🐸 Frog",10,IF(O1263="🍼 Mammal",10,0)))))))))))</f>
        <v>2</v>
      </c>
      <c r="G1263" s="39" t="s">
        <v>47</v>
      </c>
      <c r="H1263" s="39" t="s">
        <v>16</v>
      </c>
      <c r="I1263" s="14" t="str">
        <f aca="false">IF(H1263="IC",-0.3,"")</f>
        <v/>
      </c>
      <c r="J1263" s="14" t="str">
        <f aca="false">IF(H1263="IV",-0.2,"")</f>
        <v/>
      </c>
      <c r="K1263" s="14" t="n">
        <f aca="false">IF(H1263="IP",-0.1,"")</f>
        <v>-0.1</v>
      </c>
      <c r="L1263" s="14" t="str">
        <f aca="false">IF(H1263="IM",0.1,"")</f>
        <v/>
      </c>
      <c r="M1263" s="14" t="str">
        <f aca="false">IF(H1263="SC",0.2,"")</f>
        <v/>
      </c>
      <c r="N1263" s="15" t="str">
        <f aca="false">IF(H1263="???",0.2,"")</f>
        <v/>
      </c>
      <c r="O1263" s="40" t="s">
        <v>22</v>
      </c>
      <c r="P1263" s="17" t="str">
        <f aca="false">IF(SUM(Q1263:AI1263)&gt;0,"",IF(SUM(Q1263:AI1263)=0,IF(O1263&gt;0,1,"")))</f>
        <v/>
      </c>
      <c r="Q1263" s="16" t="n">
        <f aca="false">IF(O1263="🐭 Mouse",2,"")</f>
        <v>2</v>
      </c>
      <c r="R1263" s="16" t="str">
        <f aca="false">IF(O1263="🕊 Pigeon",7,"")</f>
        <v/>
      </c>
      <c r="S1263" s="16" t="str">
        <f aca="false">IF(O1263="🐇 Rabbit",6,"")</f>
        <v/>
      </c>
      <c r="T1263" s="16" t="str">
        <f aca="false">IF(O1263="🍼 Mammal",16,"")</f>
        <v/>
      </c>
      <c r="U1263" s="16" t="str">
        <f aca="false">IF(O1263="🐀 Rat",1,"")</f>
        <v/>
      </c>
      <c r="V1263" s="16" t="str">
        <f aca="false">IF(O1263="🐕 Dog",3,"")</f>
        <v/>
      </c>
      <c r="W1263" s="16" t="str">
        <f aca="false">IF(O1263="🐹 Guinea Pig",8,"")</f>
        <v/>
      </c>
      <c r="X1263" s="16" t="str">
        <f aca="false">IF(O1263="🐔 Chicken",9,"")</f>
        <v/>
      </c>
      <c r="Y1263" s="16" t="str">
        <f aca="false">IF(O1263="🐵 Monkey",5,"")</f>
        <v/>
      </c>
      <c r="Z1263" s="16" t="str">
        <f aca="false">IF(O1263="🐸 Frog",10,"")</f>
        <v/>
      </c>
      <c r="AA1263" s="16" t="str">
        <f aca="false">IF(O1263="🐈 Cat",4,"")</f>
        <v/>
      </c>
      <c r="AB1263" s="16" t="str">
        <f aca="false">IF(O1263="Gecko",15,"")</f>
        <v/>
      </c>
      <c r="AC1263" s="16" t="str">
        <f aca="false">IF(O1263="Skink",14,"")</f>
        <v/>
      </c>
      <c r="AD1263" s="16" t="str">
        <f aca="false">IF(O1263="🐄 Cattle",17,"")</f>
        <v/>
      </c>
      <c r="AE1263" s="16" t="str">
        <f aca="false">IF(O1263="🐷 Pig",19,"")</f>
        <v/>
      </c>
      <c r="AF1263" s="16" t="str">
        <f aca="false">IF(O1263="Squirrel",11,"")</f>
        <v/>
      </c>
      <c r="AG1263" s="16" t="str">
        <f aca="false">IF(O1263="🐝 Honey Bee",20,"")</f>
        <v/>
      </c>
      <c r="AH1263" s="16" t="str">
        <f aca="false">IF(O1263="🦆 Duck",12,"")</f>
        <v/>
      </c>
      <c r="AI1263" s="16" t="str">
        <f aca="false">IF(O1263="🐦 Bird",13,"")</f>
        <v/>
      </c>
      <c r="AJ1263" s="41" t="s">
        <v>196</v>
      </c>
      <c r="AK1263" s="40" t="s">
        <v>1227</v>
      </c>
      <c r="AL1263" s="42" t="s">
        <v>536</v>
      </c>
      <c r="AM1263" s="40" t="s">
        <v>51</v>
      </c>
      <c r="AN1263" s="40"/>
    </row>
    <row r="1264" customFormat="false" ht="15" hidden="false" customHeight="true" outlineLevel="0" collapsed="false">
      <c r="A1264" s="38" t="s">
        <v>1226</v>
      </c>
      <c r="B1264" s="38" t="n">
        <v>145</v>
      </c>
      <c r="C1264" s="32" t="n">
        <f aca="false">B1264+IF(H1264="IV",-0.2,IF(H1264="IP",-0.1,IF(H1264="IM",0.1,IF(H1264="SC",0.2,IF(H1264="IC (cerebral)",-0.3,0)))))</f>
        <v>144.9</v>
      </c>
      <c r="D1264" s="33" t="n">
        <f aca="false">VALUE(MID(AJ1264,1,FIND(" ",AJ1264)))</f>
        <v>0.35</v>
      </c>
      <c r="E1264" s="34" t="n">
        <f aca="false">IF(G1264="LD50 (median)",1,IF(G1264="LDLo (lowest)",0,IF(G1264="LD",-1,"")))</f>
        <v>1</v>
      </c>
      <c r="F1264" s="34" t="n">
        <f aca="false">IF(O1264="🐀 Rat",1,IF(O1264="🐭 Mouse",2,IF(O1264="🐕 Dog",3,IF(O1264="🐵 Monkey",5,IF(O1264="🐈 Cat",4,IF(O1264="🐇 Rabbit",6,IF(O1264="🕊 Pigeon",7,IF(O1264="🐹 Guinea Pig",8,IF(O1264="🐔 Chicken",9,IF(O1264="🐸 Frog",10,IF(O1264="🍼 Mammal",10,0)))))))))))</f>
        <v>2</v>
      </c>
      <c r="G1264" s="39" t="s">
        <v>47</v>
      </c>
      <c r="H1264" s="39" t="s">
        <v>16</v>
      </c>
      <c r="I1264" s="14" t="str">
        <f aca="false">IF(H1264="IC",-0.3,"")</f>
        <v/>
      </c>
      <c r="J1264" s="14" t="str">
        <f aca="false">IF(H1264="IV",-0.2,"")</f>
        <v/>
      </c>
      <c r="K1264" s="14" t="n">
        <f aca="false">IF(H1264="IP",-0.1,"")</f>
        <v>-0.1</v>
      </c>
      <c r="L1264" s="14" t="str">
        <f aca="false">IF(H1264="IM",0.1,"")</f>
        <v/>
      </c>
      <c r="M1264" s="14" t="str">
        <f aca="false">IF(H1264="SC",0.2,"")</f>
        <v/>
      </c>
      <c r="N1264" s="15" t="str">
        <f aca="false">IF(H1264="???",0.2,"")</f>
        <v/>
      </c>
      <c r="O1264" s="40" t="s">
        <v>22</v>
      </c>
      <c r="P1264" s="17" t="str">
        <f aca="false">IF(SUM(Q1264:AI1264)&gt;0,"",IF(SUM(Q1264:AI1264)=0,IF(O1264&gt;0,1,"")))</f>
        <v/>
      </c>
      <c r="Q1264" s="16" t="n">
        <f aca="false">IF(O1264="🐭 Mouse",2,"")</f>
        <v>2</v>
      </c>
      <c r="R1264" s="16" t="str">
        <f aca="false">IF(O1264="🕊 Pigeon",7,"")</f>
        <v/>
      </c>
      <c r="S1264" s="16" t="str">
        <f aca="false">IF(O1264="🐇 Rabbit",6,"")</f>
        <v/>
      </c>
      <c r="T1264" s="16" t="str">
        <f aca="false">IF(O1264="🍼 Mammal",16,"")</f>
        <v/>
      </c>
      <c r="U1264" s="16" t="str">
        <f aca="false">IF(O1264="🐀 Rat",1,"")</f>
        <v/>
      </c>
      <c r="V1264" s="16" t="str">
        <f aca="false">IF(O1264="🐕 Dog",3,"")</f>
        <v/>
      </c>
      <c r="W1264" s="16" t="str">
        <f aca="false">IF(O1264="🐹 Guinea Pig",8,"")</f>
        <v/>
      </c>
      <c r="X1264" s="16" t="str">
        <f aca="false">IF(O1264="🐔 Chicken",9,"")</f>
        <v/>
      </c>
      <c r="Y1264" s="16" t="str">
        <f aca="false">IF(O1264="🐵 Monkey",5,"")</f>
        <v/>
      </c>
      <c r="Z1264" s="16" t="str">
        <f aca="false">IF(O1264="🐸 Frog",10,"")</f>
        <v/>
      </c>
      <c r="AA1264" s="16" t="str">
        <f aca="false">IF(O1264="🐈 Cat",4,"")</f>
        <v/>
      </c>
      <c r="AB1264" s="16" t="str">
        <f aca="false">IF(O1264="Gecko",15,"")</f>
        <v/>
      </c>
      <c r="AC1264" s="16" t="str">
        <f aca="false">IF(O1264="Skink",14,"")</f>
        <v/>
      </c>
      <c r="AD1264" s="16" t="str">
        <f aca="false">IF(O1264="🐄 Cattle",17,"")</f>
        <v/>
      </c>
      <c r="AE1264" s="16" t="str">
        <f aca="false">IF(O1264="🐷 Pig",19,"")</f>
        <v/>
      </c>
      <c r="AF1264" s="16" t="str">
        <f aca="false">IF(O1264="Squirrel",11,"")</f>
        <v/>
      </c>
      <c r="AG1264" s="16" t="str">
        <f aca="false">IF(O1264="🐝 Honey Bee",20,"")</f>
        <v/>
      </c>
      <c r="AH1264" s="16" t="str">
        <f aca="false">IF(O1264="🦆 Duck",12,"")</f>
        <v/>
      </c>
      <c r="AI1264" s="16" t="str">
        <f aca="false">IF(O1264="🐦 Bird",13,"")</f>
        <v/>
      </c>
      <c r="AJ1264" s="41" t="s">
        <v>104</v>
      </c>
      <c r="AK1264" s="40"/>
      <c r="AL1264" s="42" t="s">
        <v>544</v>
      </c>
      <c r="AM1264" s="40" t="s">
        <v>59</v>
      </c>
      <c r="AN1264" s="40"/>
    </row>
    <row r="1265" customFormat="false" ht="15" hidden="false" customHeight="true" outlineLevel="0" collapsed="false">
      <c r="A1265" s="38" t="s">
        <v>1226</v>
      </c>
      <c r="B1265" s="38" t="n">
        <f aca="false">B1264</f>
        <v>145</v>
      </c>
      <c r="C1265" s="32" t="n">
        <f aca="false">B1265+IF(H1265="IV",-0.2,IF(H1265="IP",-0.1,IF(H1265="IM",0.1,IF(H1265="SC",0.2,IF(H1265="IC (cerebral)",-0.3,0)))))</f>
        <v>144.9</v>
      </c>
      <c r="D1265" s="33" t="n">
        <f aca="false">VALUE(MID(AJ1265,1,FIND(" ",AJ1265)))</f>
        <v>0.45</v>
      </c>
      <c r="E1265" s="34" t="n">
        <f aca="false">IF(G1265="LD50 (median)",1,IF(G1265="LDLo (lowest)",0,IF(G1265="LD",-1,"")))</f>
        <v>1</v>
      </c>
      <c r="F1265" s="34" t="n">
        <f aca="false">IF(O1265="🐀 Rat",1,IF(O1265="🐭 Mouse",2,IF(O1265="🐕 Dog",3,IF(O1265="🐵 Monkey",5,IF(O1265="🐈 Cat",4,IF(O1265="🐇 Rabbit",6,IF(O1265="🕊 Pigeon",7,IF(O1265="🐹 Guinea Pig",8,IF(O1265="🐔 Chicken",9,IF(O1265="🐸 Frog",10,IF(O1265="🍼 Mammal",10,0)))))))))))</f>
        <v>2</v>
      </c>
      <c r="G1265" s="39" t="s">
        <v>47</v>
      </c>
      <c r="H1265" s="39" t="s">
        <v>16</v>
      </c>
      <c r="I1265" s="14" t="str">
        <f aca="false">IF(H1265="IC",-0.3,"")</f>
        <v/>
      </c>
      <c r="J1265" s="14" t="str">
        <f aca="false">IF(H1265="IV",-0.2,"")</f>
        <v/>
      </c>
      <c r="K1265" s="14" t="n">
        <f aca="false">IF(H1265="IP",-0.1,"")</f>
        <v>-0.1</v>
      </c>
      <c r="L1265" s="14" t="str">
        <f aca="false">IF(H1265="IM",0.1,"")</f>
        <v/>
      </c>
      <c r="M1265" s="14" t="str">
        <f aca="false">IF(H1265="SC",0.2,"")</f>
        <v/>
      </c>
      <c r="N1265" s="15" t="str">
        <f aca="false">IF(H1265="???",0.2,"")</f>
        <v/>
      </c>
      <c r="O1265" s="40" t="s">
        <v>22</v>
      </c>
      <c r="P1265" s="17" t="str">
        <f aca="false">IF(SUM(Q1265:AI1265)&gt;0,"",IF(SUM(Q1265:AI1265)=0,IF(O1265&gt;0,1,"")))</f>
        <v/>
      </c>
      <c r="Q1265" s="16" t="n">
        <f aca="false">IF(O1265="🐭 Mouse",2,"")</f>
        <v>2</v>
      </c>
      <c r="R1265" s="16" t="str">
        <f aca="false">IF(O1265="🕊 Pigeon",7,"")</f>
        <v/>
      </c>
      <c r="S1265" s="16" t="str">
        <f aca="false">IF(O1265="🐇 Rabbit",6,"")</f>
        <v/>
      </c>
      <c r="T1265" s="16" t="str">
        <f aca="false">IF(O1265="🍼 Mammal",16,"")</f>
        <v/>
      </c>
      <c r="U1265" s="16" t="str">
        <f aca="false">IF(O1265="🐀 Rat",1,"")</f>
        <v/>
      </c>
      <c r="V1265" s="16" t="str">
        <f aca="false">IF(O1265="🐕 Dog",3,"")</f>
        <v/>
      </c>
      <c r="W1265" s="16" t="str">
        <f aca="false">IF(O1265="🐹 Guinea Pig",8,"")</f>
        <v/>
      </c>
      <c r="X1265" s="16" t="str">
        <f aca="false">IF(O1265="🐔 Chicken",9,"")</f>
        <v/>
      </c>
      <c r="Y1265" s="16" t="str">
        <f aca="false">IF(O1265="🐵 Monkey",5,"")</f>
        <v/>
      </c>
      <c r="Z1265" s="16" t="str">
        <f aca="false">IF(O1265="🐸 Frog",10,"")</f>
        <v/>
      </c>
      <c r="AA1265" s="16" t="str">
        <f aca="false">IF(O1265="🐈 Cat",4,"")</f>
        <v/>
      </c>
      <c r="AB1265" s="16" t="str">
        <f aca="false">IF(O1265="Gecko",15,"")</f>
        <v/>
      </c>
      <c r="AC1265" s="16" t="str">
        <f aca="false">IF(O1265="Skink",14,"")</f>
        <v/>
      </c>
      <c r="AD1265" s="16" t="str">
        <f aca="false">IF(O1265="🐄 Cattle",17,"")</f>
        <v/>
      </c>
      <c r="AE1265" s="16" t="str">
        <f aca="false">IF(O1265="🐷 Pig",19,"")</f>
        <v/>
      </c>
      <c r="AF1265" s="16" t="str">
        <f aca="false">IF(O1265="Squirrel",11,"")</f>
        <v/>
      </c>
      <c r="AG1265" s="16" t="str">
        <f aca="false">IF(O1265="🐝 Honey Bee",20,"")</f>
        <v/>
      </c>
      <c r="AH1265" s="16" t="str">
        <f aca="false">IF(O1265="🦆 Duck",12,"")</f>
        <v/>
      </c>
      <c r="AI1265" s="16" t="str">
        <f aca="false">IF(O1265="🐦 Bird",13,"")</f>
        <v/>
      </c>
      <c r="AJ1265" s="41" t="s">
        <v>220</v>
      </c>
      <c r="AK1265" s="40"/>
      <c r="AL1265" s="42" t="s">
        <v>544</v>
      </c>
      <c r="AM1265" s="40" t="s">
        <v>59</v>
      </c>
      <c r="AN1265" s="40"/>
    </row>
    <row r="1266" customFormat="false" ht="60" hidden="false" customHeight="true" outlineLevel="0" collapsed="false">
      <c r="A1266" s="38" t="s">
        <v>1226</v>
      </c>
      <c r="B1266" s="38" t="n">
        <f aca="false">B1265</f>
        <v>145</v>
      </c>
      <c r="C1266" s="32" t="n">
        <f aca="false">B1266+IF(H1266="IV",-0.2,IF(H1266="IP",-0.1,IF(H1266="IM",0.1,IF(H1266="SC",0.2,IF(H1266="IC (cerebral)",-0.3,0)))))</f>
        <v>144.9</v>
      </c>
      <c r="D1266" s="33" t="n">
        <f aca="false">VALUE(MID(AJ1266,1,FIND(" ",AJ1266)))</f>
        <v>0.65</v>
      </c>
      <c r="E1266" s="34" t="n">
        <f aca="false">IF(G1266="LD50 (median)",1,IF(G1266="LDLo (lowest)",0,IF(G1266="LD",-1,"")))</f>
        <v>1</v>
      </c>
      <c r="F1266" s="34" t="n">
        <f aca="false">IF(O1266="🐀 Rat",1,IF(O1266="🐭 Mouse",2,IF(O1266="🐕 Dog",3,IF(O1266="🐵 Monkey",5,IF(O1266="🐈 Cat",4,IF(O1266="🐇 Rabbit",6,IF(O1266="🕊 Pigeon",7,IF(O1266="🐹 Guinea Pig",8,IF(O1266="🐔 Chicken",9,IF(O1266="🐸 Frog",10,IF(O1266="🍼 Mammal",10,0)))))))))))</f>
        <v>2</v>
      </c>
      <c r="G1266" s="39" t="s">
        <v>47</v>
      </c>
      <c r="H1266" s="39" t="s">
        <v>16</v>
      </c>
      <c r="I1266" s="14" t="str">
        <f aca="false">IF(H1266="IC",-0.3,"")</f>
        <v/>
      </c>
      <c r="J1266" s="14" t="str">
        <f aca="false">IF(H1266="IV",-0.2,"")</f>
        <v/>
      </c>
      <c r="K1266" s="14" t="n">
        <f aca="false">IF(H1266="IP",-0.1,"")</f>
        <v>-0.1</v>
      </c>
      <c r="L1266" s="14" t="str">
        <f aca="false">IF(H1266="IM",0.1,"")</f>
        <v/>
      </c>
      <c r="M1266" s="14" t="str">
        <f aca="false">IF(H1266="SC",0.2,"")</f>
        <v/>
      </c>
      <c r="N1266" s="15" t="str">
        <f aca="false">IF(H1266="???",0.2,"")</f>
        <v/>
      </c>
      <c r="O1266" s="40" t="s">
        <v>22</v>
      </c>
      <c r="P1266" s="17" t="str">
        <f aca="false">IF(SUM(Q1266:AI1266)&gt;0,"",IF(SUM(Q1266:AI1266)=0,IF(O1266&gt;0,1,"")))</f>
        <v/>
      </c>
      <c r="Q1266" s="16" t="n">
        <f aca="false">IF(O1266="🐭 Mouse",2,"")</f>
        <v>2</v>
      </c>
      <c r="R1266" s="16" t="str">
        <f aca="false">IF(O1266="🕊 Pigeon",7,"")</f>
        <v/>
      </c>
      <c r="S1266" s="16" t="str">
        <f aca="false">IF(O1266="🐇 Rabbit",6,"")</f>
        <v/>
      </c>
      <c r="T1266" s="16" t="str">
        <f aca="false">IF(O1266="🍼 Mammal",16,"")</f>
        <v/>
      </c>
      <c r="U1266" s="16" t="str">
        <f aca="false">IF(O1266="🐀 Rat",1,"")</f>
        <v/>
      </c>
      <c r="V1266" s="16" t="str">
        <f aca="false">IF(O1266="🐕 Dog",3,"")</f>
        <v/>
      </c>
      <c r="W1266" s="16" t="str">
        <f aca="false">IF(O1266="🐹 Guinea Pig",8,"")</f>
        <v/>
      </c>
      <c r="X1266" s="16" t="str">
        <f aca="false">IF(O1266="🐔 Chicken",9,"")</f>
        <v/>
      </c>
      <c r="Y1266" s="16" t="str">
        <f aca="false">IF(O1266="🐵 Monkey",5,"")</f>
        <v/>
      </c>
      <c r="Z1266" s="16" t="str">
        <f aca="false">IF(O1266="🐸 Frog",10,"")</f>
        <v/>
      </c>
      <c r="AA1266" s="16" t="str">
        <f aca="false">IF(O1266="🐈 Cat",4,"")</f>
        <v/>
      </c>
      <c r="AB1266" s="16" t="str">
        <f aca="false">IF(O1266="Gecko",15,"")</f>
        <v/>
      </c>
      <c r="AC1266" s="16" t="str">
        <f aca="false">IF(O1266="Skink",14,"")</f>
        <v/>
      </c>
      <c r="AD1266" s="16" t="str">
        <f aca="false">IF(O1266="🐄 Cattle",17,"")</f>
        <v/>
      </c>
      <c r="AE1266" s="16" t="str">
        <f aca="false">IF(O1266="🐷 Pig",19,"")</f>
        <v/>
      </c>
      <c r="AF1266" s="16" t="str">
        <f aca="false">IF(O1266="Squirrel",11,"")</f>
        <v/>
      </c>
      <c r="AG1266" s="16" t="str">
        <f aca="false">IF(O1266="🐝 Honey Bee",20,"")</f>
        <v/>
      </c>
      <c r="AH1266" s="16" t="str">
        <f aca="false">IF(O1266="🦆 Duck",12,"")</f>
        <v/>
      </c>
      <c r="AI1266" s="16" t="str">
        <f aca="false">IF(O1266="🐦 Bird",13,"")</f>
        <v/>
      </c>
      <c r="AJ1266" s="41" t="s">
        <v>1228</v>
      </c>
      <c r="AK1266" s="40"/>
      <c r="AL1266" s="42" t="s">
        <v>544</v>
      </c>
      <c r="AM1266" s="40" t="s">
        <v>59</v>
      </c>
      <c r="AN1266" s="40"/>
    </row>
    <row r="1267" customFormat="false" ht="60" hidden="false" customHeight="true" outlineLevel="0" collapsed="false">
      <c r="A1267" s="38" t="s">
        <v>1226</v>
      </c>
      <c r="B1267" s="38" t="n">
        <f aca="false">B1266</f>
        <v>145</v>
      </c>
      <c r="C1267" s="32" t="n">
        <f aca="false">B1267+IF(H1267="IV",-0.2,IF(H1267="IP",-0.1,IF(H1267="IM",0.1,IF(H1267="SC",0.2,IF(H1267="IC (cerebral)",-0.3,0)))))</f>
        <v>144.9</v>
      </c>
      <c r="D1267" s="33" t="n">
        <f aca="false">VALUE(MID(AJ1267,1,FIND(" ",AJ1267)))</f>
        <v>0.65</v>
      </c>
      <c r="E1267" s="34" t="n">
        <f aca="false">IF(G1267="LD50 (median)",1,IF(G1267="LDLo (lowest)",0,IF(G1267="LD",-1,"")))</f>
        <v>1</v>
      </c>
      <c r="F1267" s="34" t="n">
        <f aca="false">IF(O1267="🐀 Rat",1,IF(O1267="🐭 Mouse",2,IF(O1267="🐕 Dog",3,IF(O1267="🐵 Monkey",5,IF(O1267="🐈 Cat",4,IF(O1267="🐇 Rabbit",6,IF(O1267="🕊 Pigeon",7,IF(O1267="🐹 Guinea Pig",8,IF(O1267="🐔 Chicken",9,IF(O1267="🐸 Frog",10,IF(O1267="🍼 Mammal",10,0)))))))))))</f>
        <v>2</v>
      </c>
      <c r="G1267" s="39" t="s">
        <v>47</v>
      </c>
      <c r="H1267" s="39" t="s">
        <v>16</v>
      </c>
      <c r="I1267" s="14" t="str">
        <f aca="false">IF(H1267="IC",-0.3,"")</f>
        <v/>
      </c>
      <c r="J1267" s="14" t="str">
        <f aca="false">IF(H1267="IV",-0.2,"")</f>
        <v/>
      </c>
      <c r="K1267" s="14" t="n">
        <f aca="false">IF(H1267="IP",-0.1,"")</f>
        <v>-0.1</v>
      </c>
      <c r="L1267" s="14" t="str">
        <f aca="false">IF(H1267="IM",0.1,"")</f>
        <v/>
      </c>
      <c r="M1267" s="14" t="str">
        <f aca="false">IF(H1267="SC",0.2,"")</f>
        <v/>
      </c>
      <c r="N1267" s="15" t="str">
        <f aca="false">IF(H1267="???",0.2,"")</f>
        <v/>
      </c>
      <c r="O1267" s="40" t="s">
        <v>22</v>
      </c>
      <c r="P1267" s="17" t="str">
        <f aca="false">IF(SUM(Q1267:AI1267)&gt;0,"",IF(SUM(Q1267:AI1267)=0,IF(O1267&gt;0,1,"")))</f>
        <v/>
      </c>
      <c r="Q1267" s="16" t="n">
        <f aca="false">IF(O1267="🐭 Mouse",2,"")</f>
        <v>2</v>
      </c>
      <c r="R1267" s="16" t="str">
        <f aca="false">IF(O1267="🕊 Pigeon",7,"")</f>
        <v/>
      </c>
      <c r="S1267" s="16" t="str">
        <f aca="false">IF(O1267="🐇 Rabbit",6,"")</f>
        <v/>
      </c>
      <c r="T1267" s="16" t="str">
        <f aca="false">IF(O1267="🍼 Mammal",16,"")</f>
        <v/>
      </c>
      <c r="U1267" s="16" t="str">
        <f aca="false">IF(O1267="🐀 Rat",1,"")</f>
        <v/>
      </c>
      <c r="V1267" s="16" t="str">
        <f aca="false">IF(O1267="🐕 Dog",3,"")</f>
        <v/>
      </c>
      <c r="W1267" s="16" t="str">
        <f aca="false">IF(O1267="🐹 Guinea Pig",8,"")</f>
        <v/>
      </c>
      <c r="X1267" s="16" t="str">
        <f aca="false">IF(O1267="🐔 Chicken",9,"")</f>
        <v/>
      </c>
      <c r="Y1267" s="16" t="str">
        <f aca="false">IF(O1267="🐵 Monkey",5,"")</f>
        <v/>
      </c>
      <c r="Z1267" s="16" t="str">
        <f aca="false">IF(O1267="🐸 Frog",10,"")</f>
        <v/>
      </c>
      <c r="AA1267" s="16" t="str">
        <f aca="false">IF(O1267="🐈 Cat",4,"")</f>
        <v/>
      </c>
      <c r="AB1267" s="16" t="str">
        <f aca="false">IF(O1267="Gecko",15,"")</f>
        <v/>
      </c>
      <c r="AC1267" s="16" t="str">
        <f aca="false">IF(O1267="Skink",14,"")</f>
        <v/>
      </c>
      <c r="AD1267" s="16" t="str">
        <f aca="false">IF(O1267="🐄 Cattle",17,"")</f>
        <v/>
      </c>
      <c r="AE1267" s="16" t="str">
        <f aca="false">IF(O1267="🐷 Pig",19,"")</f>
        <v/>
      </c>
      <c r="AF1267" s="16" t="str">
        <f aca="false">IF(O1267="Squirrel",11,"")</f>
        <v/>
      </c>
      <c r="AG1267" s="16" t="str">
        <f aca="false">IF(O1267="🐝 Honey Bee",20,"")</f>
        <v/>
      </c>
      <c r="AH1267" s="16" t="str">
        <f aca="false">IF(O1267="🦆 Duck",12,"")</f>
        <v/>
      </c>
      <c r="AI1267" s="16" t="str">
        <f aca="false">IF(O1267="🐦 Bird",13,"")</f>
        <v/>
      </c>
      <c r="AJ1267" s="41" t="s">
        <v>1228</v>
      </c>
      <c r="AK1267" s="40" t="s">
        <v>1229</v>
      </c>
      <c r="AL1267" s="42" t="s">
        <v>536</v>
      </c>
      <c r="AM1267" s="40" t="s">
        <v>51</v>
      </c>
      <c r="AN1267" s="40"/>
    </row>
    <row r="1268" customFormat="false" ht="15.75" hidden="false" customHeight="false" outlineLevel="0" collapsed="false">
      <c r="B1268" s="38"/>
      <c r="C1268" s="32"/>
      <c r="D1268" s="33"/>
      <c r="E1268" s="34"/>
      <c r="F1268" s="34"/>
      <c r="G1268" s="0"/>
      <c r="H1268" s="0"/>
      <c r="I1268" s="14" t="str">
        <f aca="false">IF(H1268="IC",-0.3,"")</f>
        <v/>
      </c>
      <c r="J1268" s="14" t="str">
        <f aca="false">IF(H1268="IV",-0.2,"")</f>
        <v/>
      </c>
      <c r="K1268" s="14" t="str">
        <f aca="false">IF(H1268="IP",-0.1,"")</f>
        <v/>
      </c>
      <c r="L1268" s="14" t="str">
        <f aca="false">IF(H1268="IM",0.1,"")</f>
        <v/>
      </c>
      <c r="M1268" s="14" t="str">
        <f aca="false">IF(H1268="SC",0.2,"")</f>
        <v/>
      </c>
      <c r="N1268" s="15" t="str">
        <f aca="false">IF(H1268="???",0.2,"")</f>
        <v/>
      </c>
      <c r="O1268" s="0"/>
      <c r="P1268" s="17" t="str">
        <f aca="false">IF(SUM(Q1268:AI1268)&gt;0,"",IF(SUM(Q1268:AI1268)=0,IF(O1268&gt;0,1,"")))</f>
        <v/>
      </c>
      <c r="Q1268" s="16" t="str">
        <f aca="false">IF(O1268="🐭 Mouse",2,"")</f>
        <v/>
      </c>
      <c r="R1268" s="16" t="str">
        <f aca="false">IF(O1268="🕊 Pigeon",7,"")</f>
        <v/>
      </c>
      <c r="S1268" s="16" t="str">
        <f aca="false">IF(O1268="🐇 Rabbit",6,"")</f>
        <v/>
      </c>
      <c r="T1268" s="16" t="str">
        <f aca="false">IF(O1268="🍼 Mammal",16,"")</f>
        <v/>
      </c>
      <c r="U1268" s="16" t="str">
        <f aca="false">IF(O1268="🐀 Rat",1,"")</f>
        <v/>
      </c>
      <c r="V1268" s="16" t="str">
        <f aca="false">IF(O1268="🐕 Dog",3,"")</f>
        <v/>
      </c>
      <c r="W1268" s="16" t="str">
        <f aca="false">IF(O1268="🐹 Guinea Pig",8,"")</f>
        <v/>
      </c>
      <c r="X1268" s="16" t="str">
        <f aca="false">IF(O1268="🐔 Chicken",9,"")</f>
        <v/>
      </c>
      <c r="Y1268" s="16" t="str">
        <f aca="false">IF(O1268="🐵 Monkey",5,"")</f>
        <v/>
      </c>
      <c r="Z1268" s="16" t="str">
        <f aca="false">IF(O1268="🐸 Frog",10,"")</f>
        <v/>
      </c>
      <c r="AA1268" s="16" t="str">
        <f aca="false">IF(O1268="🐈 Cat",4,"")</f>
        <v/>
      </c>
      <c r="AB1268" s="16" t="str">
        <f aca="false">IF(O1268="Gecko",15,"")</f>
        <v/>
      </c>
      <c r="AC1268" s="16" t="str">
        <f aca="false">IF(O1268="Skink",14,"")</f>
        <v/>
      </c>
      <c r="AD1268" s="16" t="str">
        <f aca="false">IF(O1268="🐄 Cattle",17,"")</f>
        <v/>
      </c>
      <c r="AE1268" s="16" t="str">
        <f aca="false">IF(O1268="🐷 Pig",19,"")</f>
        <v/>
      </c>
      <c r="AF1268" s="16" t="str">
        <f aca="false">IF(O1268="Squirrel",11,"")</f>
        <v/>
      </c>
      <c r="AG1268" s="16" t="str">
        <f aca="false">IF(O1268="🐝 Honey Bee",20,"")</f>
        <v/>
      </c>
      <c r="AH1268" s="16" t="str">
        <f aca="false">IF(O1268="🦆 Duck",12,"")</f>
        <v/>
      </c>
      <c r="AI1268" s="16" t="str">
        <f aca="false">IF(O1268="🐦 Bird",13,"")</f>
        <v/>
      </c>
      <c r="AJ1268" s="0"/>
      <c r="AK1268" s="0"/>
      <c r="AL1268" s="0"/>
      <c r="AM1268" s="0"/>
      <c r="AN1268" s="0"/>
    </row>
    <row r="1269" customFormat="false" ht="30.75" hidden="false" customHeight="false" outlineLevel="0" collapsed="false">
      <c r="A1269" s="43" t="s">
        <v>1230</v>
      </c>
      <c r="B1269" s="38" t="n">
        <v>146</v>
      </c>
      <c r="C1269" s="32" t="n">
        <f aca="false">B1269+IF(H1269="IV",-0.2,IF(H1269="IP",-0.1,IF(H1269="IM",0.1,IF(H1269="SC",0.2,IF(H1269="IC (cerebral)",-0.3,0)))))</f>
        <v>145.9</v>
      </c>
      <c r="D1269" s="33" t="n">
        <f aca="false">VALUE(MID(AJ1269,1,FIND(" ",AJ1269)))</f>
        <v>0.25</v>
      </c>
      <c r="E1269" s="34" t="n">
        <f aca="false">IF(G1269="LD50 (median)",1,IF(G1269="LDLo (lowest)",0,IF(G1269="LD",-1,"")))</f>
        <v>1</v>
      </c>
      <c r="F1269" s="34" t="n">
        <f aca="false">IF(O1269="🐀 Rat",1,IF(O1269="🐭 Mouse",2,IF(O1269="🐕 Dog",3,IF(O1269="🐵 Monkey",5,IF(O1269="🐈 Cat",4,IF(O1269="🐇 Rabbit",6,IF(O1269="🕊 Pigeon",7,IF(O1269="🐹 Guinea Pig",8,IF(O1269="🐔 Chicken",9,IF(O1269="🐸 Frog",10,IF(O1269="🍼 Mammal",10,0)))))))))))</f>
        <v>2</v>
      </c>
      <c r="G1269" s="44" t="s">
        <v>47</v>
      </c>
      <c r="H1269" s="44" t="s">
        <v>16</v>
      </c>
      <c r="I1269" s="14" t="str">
        <f aca="false">IF(H1269="IC",-0.3,"")</f>
        <v/>
      </c>
      <c r="J1269" s="14" t="str">
        <f aca="false">IF(H1269="IV",-0.2,"")</f>
        <v/>
      </c>
      <c r="K1269" s="14" t="n">
        <f aca="false">IF(H1269="IP",-0.1,"")</f>
        <v>-0.1</v>
      </c>
      <c r="L1269" s="14" t="str">
        <f aca="false">IF(H1269="IM",0.1,"")</f>
        <v/>
      </c>
      <c r="M1269" s="14" t="str">
        <f aca="false">IF(H1269="SC",0.2,"")</f>
        <v/>
      </c>
      <c r="N1269" s="15" t="str">
        <f aca="false">IF(H1269="???",0.2,"")</f>
        <v/>
      </c>
      <c r="O1269" s="45" t="s">
        <v>22</v>
      </c>
      <c r="P1269" s="17" t="str">
        <f aca="false">IF(SUM(Q1269:AI1269)&gt;0,"",IF(SUM(Q1269:AI1269)=0,IF(O1269&gt;0,1,"")))</f>
        <v/>
      </c>
      <c r="Q1269" s="16" t="n">
        <f aca="false">IF(O1269="🐭 Mouse",2,"")</f>
        <v>2</v>
      </c>
      <c r="R1269" s="16" t="str">
        <f aca="false">IF(O1269="🕊 Pigeon",7,"")</f>
        <v/>
      </c>
      <c r="S1269" s="16" t="str">
        <f aca="false">IF(O1269="🐇 Rabbit",6,"")</f>
        <v/>
      </c>
      <c r="T1269" s="16" t="str">
        <f aca="false">IF(O1269="🍼 Mammal",16,"")</f>
        <v/>
      </c>
      <c r="U1269" s="16" t="str">
        <f aca="false">IF(O1269="🐀 Rat",1,"")</f>
        <v/>
      </c>
      <c r="V1269" s="16" t="str">
        <f aca="false">IF(O1269="🐕 Dog",3,"")</f>
        <v/>
      </c>
      <c r="W1269" s="16" t="str">
        <f aca="false">IF(O1269="🐹 Guinea Pig",8,"")</f>
        <v/>
      </c>
      <c r="X1269" s="16" t="str">
        <f aca="false">IF(O1269="🐔 Chicken",9,"")</f>
        <v/>
      </c>
      <c r="Y1269" s="16" t="str">
        <f aca="false">IF(O1269="🐵 Monkey",5,"")</f>
        <v/>
      </c>
      <c r="Z1269" s="16" t="str">
        <f aca="false">IF(O1269="🐸 Frog",10,"")</f>
        <v/>
      </c>
      <c r="AA1269" s="16" t="str">
        <f aca="false">IF(O1269="🐈 Cat",4,"")</f>
        <v/>
      </c>
      <c r="AB1269" s="16" t="str">
        <f aca="false">IF(O1269="Gecko",15,"")</f>
        <v/>
      </c>
      <c r="AC1269" s="16" t="str">
        <f aca="false">IF(O1269="Skink",14,"")</f>
        <v/>
      </c>
      <c r="AD1269" s="16" t="str">
        <f aca="false">IF(O1269="🐄 Cattle",17,"")</f>
        <v/>
      </c>
      <c r="AE1269" s="16" t="str">
        <f aca="false">IF(O1269="🐷 Pig",19,"")</f>
        <v/>
      </c>
      <c r="AF1269" s="16" t="str">
        <f aca="false">IF(O1269="Squirrel",11,"")</f>
        <v/>
      </c>
      <c r="AG1269" s="16" t="str">
        <f aca="false">IF(O1269="🐝 Honey Bee",20,"")</f>
        <v/>
      </c>
      <c r="AH1269" s="16" t="str">
        <f aca="false">IF(O1269="🦆 Duck",12,"")</f>
        <v/>
      </c>
      <c r="AI1269" s="16" t="str">
        <f aca="false">IF(O1269="🐦 Bird",13,"")</f>
        <v/>
      </c>
      <c r="AJ1269" s="46" t="s">
        <v>241</v>
      </c>
      <c r="AK1269" s="45"/>
      <c r="AL1269" s="47" t="s">
        <v>544</v>
      </c>
      <c r="AM1269" s="45" t="s">
        <v>158</v>
      </c>
      <c r="AN1269" s="45"/>
    </row>
    <row r="1270" customFormat="false" ht="45.75" hidden="false" customHeight="false" outlineLevel="0" collapsed="false">
      <c r="A1270" s="43" t="s">
        <v>1230</v>
      </c>
      <c r="B1270" s="38" t="n">
        <f aca="false">B1269</f>
        <v>146</v>
      </c>
      <c r="C1270" s="32" t="n">
        <f aca="false">B1270+IF(H1270="IV",-0.2,IF(H1270="IP",-0.1,IF(H1270="IM",0.1,IF(H1270="SC",0.2,IF(H1270="IC (cerebral)",-0.3,0)))))</f>
        <v>145.9</v>
      </c>
      <c r="D1270" s="33" t="n">
        <f aca="false">VALUE(MID(AJ1270,1,FIND(" ",AJ1270)))</f>
        <v>0.25</v>
      </c>
      <c r="E1270" s="34" t="n">
        <f aca="false">IF(G1270="LD50 (median)",1,IF(G1270="LDLo (lowest)",0,IF(G1270="LD",-1,"")))</f>
        <v>1</v>
      </c>
      <c r="F1270" s="34" t="n">
        <f aca="false">IF(O1270="🐀 Rat",1,IF(O1270="🐭 Mouse",2,IF(O1270="🐕 Dog",3,IF(O1270="🐵 Monkey",5,IF(O1270="🐈 Cat",4,IF(O1270="🐇 Rabbit",6,IF(O1270="🕊 Pigeon",7,IF(O1270="🐹 Guinea Pig",8,IF(O1270="🐔 Chicken",9,IF(O1270="🐸 Frog",10,IF(O1270="🍼 Mammal",10,0)))))))))))</f>
        <v>2</v>
      </c>
      <c r="G1270" s="44" t="s">
        <v>47</v>
      </c>
      <c r="H1270" s="44" t="s">
        <v>16</v>
      </c>
      <c r="I1270" s="14" t="str">
        <f aca="false">IF(H1270="IC",-0.3,"")</f>
        <v/>
      </c>
      <c r="J1270" s="14" t="str">
        <f aca="false">IF(H1270="IV",-0.2,"")</f>
        <v/>
      </c>
      <c r="K1270" s="14" t="n">
        <f aca="false">IF(H1270="IP",-0.1,"")</f>
        <v>-0.1</v>
      </c>
      <c r="L1270" s="14" t="str">
        <f aca="false">IF(H1270="IM",0.1,"")</f>
        <v/>
      </c>
      <c r="M1270" s="14" t="str">
        <f aca="false">IF(H1270="SC",0.2,"")</f>
        <v/>
      </c>
      <c r="N1270" s="15" t="str">
        <f aca="false">IF(H1270="???",0.2,"")</f>
        <v/>
      </c>
      <c r="O1270" s="45" t="s">
        <v>22</v>
      </c>
      <c r="P1270" s="17" t="str">
        <f aca="false">IF(SUM(Q1270:AI1270)&gt;0,"",IF(SUM(Q1270:AI1270)=0,IF(O1270&gt;0,1,"")))</f>
        <v/>
      </c>
      <c r="Q1270" s="16" t="n">
        <f aca="false">IF(O1270="🐭 Mouse",2,"")</f>
        <v>2</v>
      </c>
      <c r="R1270" s="16" t="str">
        <f aca="false">IF(O1270="🕊 Pigeon",7,"")</f>
        <v/>
      </c>
      <c r="S1270" s="16" t="str">
        <f aca="false">IF(O1270="🐇 Rabbit",6,"")</f>
        <v/>
      </c>
      <c r="T1270" s="16" t="str">
        <f aca="false">IF(O1270="🍼 Mammal",16,"")</f>
        <v/>
      </c>
      <c r="U1270" s="16" t="str">
        <f aca="false">IF(O1270="🐀 Rat",1,"")</f>
        <v/>
      </c>
      <c r="V1270" s="16" t="str">
        <f aca="false">IF(O1270="🐕 Dog",3,"")</f>
        <v/>
      </c>
      <c r="W1270" s="16" t="str">
        <f aca="false">IF(O1270="🐹 Guinea Pig",8,"")</f>
        <v/>
      </c>
      <c r="X1270" s="16" t="str">
        <f aca="false">IF(O1270="🐔 Chicken",9,"")</f>
        <v/>
      </c>
      <c r="Y1270" s="16" t="str">
        <f aca="false">IF(O1270="🐵 Monkey",5,"")</f>
        <v/>
      </c>
      <c r="Z1270" s="16" t="str">
        <f aca="false">IF(O1270="🐸 Frog",10,"")</f>
        <v/>
      </c>
      <c r="AA1270" s="16" t="str">
        <f aca="false">IF(O1270="🐈 Cat",4,"")</f>
        <v/>
      </c>
      <c r="AB1270" s="16" t="str">
        <f aca="false">IF(O1270="Gecko",15,"")</f>
        <v/>
      </c>
      <c r="AC1270" s="16" t="str">
        <f aca="false">IF(O1270="Skink",14,"")</f>
        <v/>
      </c>
      <c r="AD1270" s="16" t="str">
        <f aca="false">IF(O1270="🐄 Cattle",17,"")</f>
        <v/>
      </c>
      <c r="AE1270" s="16" t="str">
        <f aca="false">IF(O1270="🐷 Pig",19,"")</f>
        <v/>
      </c>
      <c r="AF1270" s="16" t="str">
        <f aca="false">IF(O1270="Squirrel",11,"")</f>
        <v/>
      </c>
      <c r="AG1270" s="16" t="str">
        <f aca="false">IF(O1270="🐝 Honey Bee",20,"")</f>
        <v/>
      </c>
      <c r="AH1270" s="16" t="str">
        <f aca="false">IF(O1270="🦆 Duck",12,"")</f>
        <v/>
      </c>
      <c r="AI1270" s="16" t="str">
        <f aca="false">IF(O1270="🐦 Bird",13,"")</f>
        <v/>
      </c>
      <c r="AJ1270" s="46" t="s">
        <v>241</v>
      </c>
      <c r="AK1270" s="45" t="s">
        <v>1227</v>
      </c>
      <c r="AL1270" s="47" t="s">
        <v>536</v>
      </c>
      <c r="AM1270" s="45" t="s">
        <v>51</v>
      </c>
      <c r="AN1270" s="45"/>
    </row>
    <row r="1271" customFormat="false" ht="30.75" hidden="false" customHeight="false" outlineLevel="0" collapsed="false">
      <c r="A1271" s="43" t="s">
        <v>1230</v>
      </c>
      <c r="B1271" s="38" t="n">
        <f aca="false">B1270</f>
        <v>146</v>
      </c>
      <c r="C1271" s="32" t="n">
        <f aca="false">B1271+IF(H1271="IV",-0.2,IF(H1271="IP",-0.1,IF(H1271="IM",0.1,IF(H1271="SC",0.2,IF(H1271="IC (cerebral)",-0.3,0)))))</f>
        <v>145.9</v>
      </c>
      <c r="D1271" s="33" t="n">
        <f aca="false">VALUE(MID(AJ1271,1,FIND(" ",AJ1271)))</f>
        <v>0.35</v>
      </c>
      <c r="E1271" s="34" t="n">
        <f aca="false">IF(G1271="LD50 (median)",1,IF(G1271="LDLo (lowest)",0,IF(G1271="LD",-1,"")))</f>
        <v>1</v>
      </c>
      <c r="F1271" s="34" t="n">
        <f aca="false">IF(O1271="🐀 Rat",1,IF(O1271="🐭 Mouse",2,IF(O1271="🐕 Dog",3,IF(O1271="🐵 Monkey",5,IF(O1271="🐈 Cat",4,IF(O1271="🐇 Rabbit",6,IF(O1271="🕊 Pigeon",7,IF(O1271="🐹 Guinea Pig",8,IF(O1271="🐔 Chicken",9,IF(O1271="🐸 Frog",10,IF(O1271="🍼 Mammal",10,0)))))))))))</f>
        <v>2</v>
      </c>
      <c r="G1271" s="44" t="s">
        <v>47</v>
      </c>
      <c r="H1271" s="44" t="s">
        <v>16</v>
      </c>
      <c r="I1271" s="14" t="str">
        <f aca="false">IF(H1271="IC",-0.3,"")</f>
        <v/>
      </c>
      <c r="J1271" s="14" t="str">
        <f aca="false">IF(H1271="IV",-0.2,"")</f>
        <v/>
      </c>
      <c r="K1271" s="14" t="n">
        <f aca="false">IF(H1271="IP",-0.1,"")</f>
        <v>-0.1</v>
      </c>
      <c r="L1271" s="14" t="str">
        <f aca="false">IF(H1271="IM",0.1,"")</f>
        <v/>
      </c>
      <c r="M1271" s="14" t="str">
        <f aca="false">IF(H1271="SC",0.2,"")</f>
        <v/>
      </c>
      <c r="N1271" s="15" t="str">
        <f aca="false">IF(H1271="???",0.2,"")</f>
        <v/>
      </c>
      <c r="O1271" s="45" t="s">
        <v>22</v>
      </c>
      <c r="P1271" s="17" t="str">
        <f aca="false">IF(SUM(Q1271:AI1271)&gt;0,"",IF(SUM(Q1271:AI1271)=0,IF(O1271&gt;0,1,"")))</f>
        <v/>
      </c>
      <c r="Q1271" s="16" t="n">
        <f aca="false">IF(O1271="🐭 Mouse",2,"")</f>
        <v>2</v>
      </c>
      <c r="R1271" s="16" t="str">
        <f aca="false">IF(O1271="🕊 Pigeon",7,"")</f>
        <v/>
      </c>
      <c r="S1271" s="16" t="str">
        <f aca="false">IF(O1271="🐇 Rabbit",6,"")</f>
        <v/>
      </c>
      <c r="T1271" s="16" t="str">
        <f aca="false">IF(O1271="🍼 Mammal",16,"")</f>
        <v/>
      </c>
      <c r="U1271" s="16" t="str">
        <f aca="false">IF(O1271="🐀 Rat",1,"")</f>
        <v/>
      </c>
      <c r="V1271" s="16" t="str">
        <f aca="false">IF(O1271="🐕 Dog",3,"")</f>
        <v/>
      </c>
      <c r="W1271" s="16" t="str">
        <f aca="false">IF(O1271="🐹 Guinea Pig",8,"")</f>
        <v/>
      </c>
      <c r="X1271" s="16" t="str">
        <f aca="false">IF(O1271="🐔 Chicken",9,"")</f>
        <v/>
      </c>
      <c r="Y1271" s="16" t="str">
        <f aca="false">IF(O1271="🐵 Monkey",5,"")</f>
        <v/>
      </c>
      <c r="Z1271" s="16" t="str">
        <f aca="false">IF(O1271="🐸 Frog",10,"")</f>
        <v/>
      </c>
      <c r="AA1271" s="16" t="str">
        <f aca="false">IF(O1271="🐈 Cat",4,"")</f>
        <v/>
      </c>
      <c r="AB1271" s="16" t="str">
        <f aca="false">IF(O1271="Gecko",15,"")</f>
        <v/>
      </c>
      <c r="AC1271" s="16" t="str">
        <f aca="false">IF(O1271="Skink",14,"")</f>
        <v/>
      </c>
      <c r="AD1271" s="16" t="str">
        <f aca="false">IF(O1271="🐄 Cattle",17,"")</f>
        <v/>
      </c>
      <c r="AE1271" s="16" t="str">
        <f aca="false">IF(O1271="🐷 Pig",19,"")</f>
        <v/>
      </c>
      <c r="AF1271" s="16" t="str">
        <f aca="false">IF(O1271="Squirrel",11,"")</f>
        <v/>
      </c>
      <c r="AG1271" s="16" t="str">
        <f aca="false">IF(O1271="🐝 Honey Bee",20,"")</f>
        <v/>
      </c>
      <c r="AH1271" s="16" t="str">
        <f aca="false">IF(O1271="🦆 Duck",12,"")</f>
        <v/>
      </c>
      <c r="AI1271" s="16" t="str">
        <f aca="false">IF(O1271="🐦 Bird",13,"")</f>
        <v/>
      </c>
      <c r="AJ1271" s="46" t="s">
        <v>104</v>
      </c>
      <c r="AK1271" s="45"/>
      <c r="AL1271" s="47" t="s">
        <v>544</v>
      </c>
      <c r="AM1271" s="45" t="s">
        <v>158</v>
      </c>
      <c r="AN1271" s="45"/>
    </row>
    <row r="1272" customFormat="false" ht="60" hidden="false" customHeight="true" outlineLevel="0" collapsed="false">
      <c r="A1272" s="38" t="s">
        <v>1230</v>
      </c>
      <c r="B1272" s="38" t="n">
        <f aca="false">B1271</f>
        <v>146</v>
      </c>
      <c r="C1272" s="32" t="n">
        <f aca="false">B1272+IF(H1272="IV",-0.2,IF(H1272="IP",-0.1,IF(H1272="IM",0.1,IF(H1272="SC",0.2,IF(H1272="IC (cerebral)",-0.3,0)))))</f>
        <v>145.9</v>
      </c>
      <c r="D1272" s="33" t="n">
        <f aca="false">VALUE(MID(AJ1272,1,FIND(" ",AJ1272)))</f>
        <v>1.35</v>
      </c>
      <c r="E1272" s="34" t="n">
        <f aca="false">IF(G1272="LD50 (median)",1,IF(G1272="LDLo (lowest)",0,IF(G1272="LD",-1,"")))</f>
        <v>1</v>
      </c>
      <c r="F1272" s="34" t="n">
        <f aca="false">IF(O1272="🐀 Rat",1,IF(O1272="🐭 Mouse",2,IF(O1272="🐕 Dog",3,IF(O1272="🐵 Monkey",5,IF(O1272="🐈 Cat",4,IF(O1272="🐇 Rabbit",6,IF(O1272="🕊 Pigeon",7,IF(O1272="🐹 Guinea Pig",8,IF(O1272="🐔 Chicken",9,IF(O1272="🐸 Frog",10,IF(O1272="🍼 Mammal",10,0)))))))))))</f>
        <v>2</v>
      </c>
      <c r="G1272" s="39" t="s">
        <v>47</v>
      </c>
      <c r="H1272" s="39" t="s">
        <v>16</v>
      </c>
      <c r="I1272" s="14" t="str">
        <f aca="false">IF(H1272="IC",-0.3,"")</f>
        <v/>
      </c>
      <c r="J1272" s="14" t="str">
        <f aca="false">IF(H1272="IV",-0.2,"")</f>
        <v/>
      </c>
      <c r="K1272" s="14" t="n">
        <f aca="false">IF(H1272="IP",-0.1,"")</f>
        <v>-0.1</v>
      </c>
      <c r="L1272" s="14" t="str">
        <f aca="false">IF(H1272="IM",0.1,"")</f>
        <v/>
      </c>
      <c r="M1272" s="14" t="str">
        <f aca="false">IF(H1272="SC",0.2,"")</f>
        <v/>
      </c>
      <c r="N1272" s="15" t="str">
        <f aca="false">IF(H1272="???",0.2,"")</f>
        <v/>
      </c>
      <c r="O1272" s="40" t="s">
        <v>22</v>
      </c>
      <c r="P1272" s="17" t="str">
        <f aca="false">IF(SUM(Q1272:AI1272)&gt;0,"",IF(SUM(Q1272:AI1272)=0,IF(O1272&gt;0,1,"")))</f>
        <v/>
      </c>
      <c r="Q1272" s="16" t="n">
        <f aca="false">IF(O1272="🐭 Mouse",2,"")</f>
        <v>2</v>
      </c>
      <c r="R1272" s="16" t="str">
        <f aca="false">IF(O1272="🕊 Pigeon",7,"")</f>
        <v/>
      </c>
      <c r="S1272" s="16" t="str">
        <f aca="false">IF(O1272="🐇 Rabbit",6,"")</f>
        <v/>
      </c>
      <c r="T1272" s="16" t="str">
        <f aca="false">IF(O1272="🍼 Mammal",16,"")</f>
        <v/>
      </c>
      <c r="U1272" s="16" t="str">
        <f aca="false">IF(O1272="🐀 Rat",1,"")</f>
        <v/>
      </c>
      <c r="V1272" s="16" t="str">
        <f aca="false">IF(O1272="🐕 Dog",3,"")</f>
        <v/>
      </c>
      <c r="W1272" s="16" t="str">
        <f aca="false">IF(O1272="🐹 Guinea Pig",8,"")</f>
        <v/>
      </c>
      <c r="X1272" s="16" t="str">
        <f aca="false">IF(O1272="🐔 Chicken",9,"")</f>
        <v/>
      </c>
      <c r="Y1272" s="16" t="str">
        <f aca="false">IF(O1272="🐵 Monkey",5,"")</f>
        <v/>
      </c>
      <c r="Z1272" s="16" t="str">
        <f aca="false">IF(O1272="🐸 Frog",10,"")</f>
        <v/>
      </c>
      <c r="AA1272" s="16" t="str">
        <f aca="false">IF(O1272="🐈 Cat",4,"")</f>
        <v/>
      </c>
      <c r="AB1272" s="16" t="str">
        <f aca="false">IF(O1272="Gecko",15,"")</f>
        <v/>
      </c>
      <c r="AC1272" s="16" t="str">
        <f aca="false">IF(O1272="Skink",14,"")</f>
        <v/>
      </c>
      <c r="AD1272" s="16" t="str">
        <f aca="false">IF(O1272="🐄 Cattle",17,"")</f>
        <v/>
      </c>
      <c r="AE1272" s="16" t="str">
        <f aca="false">IF(O1272="🐷 Pig",19,"")</f>
        <v/>
      </c>
      <c r="AF1272" s="16" t="str">
        <f aca="false">IF(O1272="Squirrel",11,"")</f>
        <v/>
      </c>
      <c r="AG1272" s="16" t="str">
        <f aca="false">IF(O1272="🐝 Honey Bee",20,"")</f>
        <v/>
      </c>
      <c r="AH1272" s="16" t="str">
        <f aca="false">IF(O1272="🦆 Duck",12,"")</f>
        <v/>
      </c>
      <c r="AI1272" s="16" t="str">
        <f aca="false">IF(O1272="🐦 Bird",13,"")</f>
        <v/>
      </c>
      <c r="AJ1272" s="41" t="s">
        <v>712</v>
      </c>
      <c r="AK1272" s="40"/>
      <c r="AL1272" s="42" t="s">
        <v>544</v>
      </c>
      <c r="AM1272" s="40" t="s">
        <v>158</v>
      </c>
      <c r="AN1272" s="40"/>
    </row>
    <row r="1273" customFormat="false" ht="60" hidden="false" customHeight="true" outlineLevel="0" collapsed="false">
      <c r="A1273" s="38" t="s">
        <v>1230</v>
      </c>
      <c r="B1273" s="38" t="n">
        <f aca="false">B1272</f>
        <v>146</v>
      </c>
      <c r="C1273" s="32" t="n">
        <f aca="false">B1273+IF(H1273="IV",-0.2,IF(H1273="IP",-0.1,IF(H1273="IM",0.1,IF(H1273="SC",0.2,IF(H1273="IC (cerebral)",-0.3,0)))))</f>
        <v>145.9</v>
      </c>
      <c r="D1273" s="33" t="n">
        <f aca="false">VALUE(MID(AJ1273,1,FIND(" ",AJ1273)))</f>
        <v>1.35</v>
      </c>
      <c r="E1273" s="34" t="n">
        <f aca="false">IF(G1273="LD50 (median)",1,IF(G1273="LDLo (lowest)",0,IF(G1273="LD",-1,"")))</f>
        <v>1</v>
      </c>
      <c r="F1273" s="34" t="n">
        <f aca="false">IF(O1273="🐀 Rat",1,IF(O1273="🐭 Mouse",2,IF(O1273="🐕 Dog",3,IF(O1273="🐵 Monkey",5,IF(O1273="🐈 Cat",4,IF(O1273="🐇 Rabbit",6,IF(O1273="🕊 Pigeon",7,IF(O1273="🐹 Guinea Pig",8,IF(O1273="🐔 Chicken",9,IF(O1273="🐸 Frog",10,IF(O1273="🍼 Mammal",10,0)))))))))))</f>
        <v>2</v>
      </c>
      <c r="G1273" s="39" t="s">
        <v>47</v>
      </c>
      <c r="H1273" s="39" t="s">
        <v>16</v>
      </c>
      <c r="I1273" s="14" t="str">
        <f aca="false">IF(H1273="IC",-0.3,"")</f>
        <v/>
      </c>
      <c r="J1273" s="14" t="str">
        <f aca="false">IF(H1273="IV",-0.2,"")</f>
        <v/>
      </c>
      <c r="K1273" s="14" t="n">
        <f aca="false">IF(H1273="IP",-0.1,"")</f>
        <v>-0.1</v>
      </c>
      <c r="L1273" s="14" t="str">
        <f aca="false">IF(H1273="IM",0.1,"")</f>
        <v/>
      </c>
      <c r="M1273" s="14" t="str">
        <f aca="false">IF(H1273="SC",0.2,"")</f>
        <v/>
      </c>
      <c r="N1273" s="15" t="str">
        <f aca="false">IF(H1273="???",0.2,"")</f>
        <v/>
      </c>
      <c r="O1273" s="40" t="s">
        <v>22</v>
      </c>
      <c r="P1273" s="17" t="str">
        <f aca="false">IF(SUM(Q1273:AI1273)&gt;0,"",IF(SUM(Q1273:AI1273)=0,IF(O1273&gt;0,1,"")))</f>
        <v/>
      </c>
      <c r="Q1273" s="16" t="n">
        <f aca="false">IF(O1273="🐭 Mouse",2,"")</f>
        <v>2</v>
      </c>
      <c r="R1273" s="16" t="str">
        <f aca="false">IF(O1273="🕊 Pigeon",7,"")</f>
        <v/>
      </c>
      <c r="S1273" s="16" t="str">
        <f aca="false">IF(O1273="🐇 Rabbit",6,"")</f>
        <v/>
      </c>
      <c r="T1273" s="16" t="str">
        <f aca="false">IF(O1273="🍼 Mammal",16,"")</f>
        <v/>
      </c>
      <c r="U1273" s="16" t="str">
        <f aca="false">IF(O1273="🐀 Rat",1,"")</f>
        <v/>
      </c>
      <c r="V1273" s="16" t="str">
        <f aca="false">IF(O1273="🐕 Dog",3,"")</f>
        <v/>
      </c>
      <c r="W1273" s="16" t="str">
        <f aca="false">IF(O1273="🐹 Guinea Pig",8,"")</f>
        <v/>
      </c>
      <c r="X1273" s="16" t="str">
        <f aca="false">IF(O1273="🐔 Chicken",9,"")</f>
        <v/>
      </c>
      <c r="Y1273" s="16" t="str">
        <f aca="false">IF(O1273="🐵 Monkey",5,"")</f>
        <v/>
      </c>
      <c r="Z1273" s="16" t="str">
        <f aca="false">IF(O1273="🐸 Frog",10,"")</f>
        <v/>
      </c>
      <c r="AA1273" s="16" t="str">
        <f aca="false">IF(O1273="🐈 Cat",4,"")</f>
        <v/>
      </c>
      <c r="AB1273" s="16" t="str">
        <f aca="false">IF(O1273="Gecko",15,"")</f>
        <v/>
      </c>
      <c r="AC1273" s="16" t="str">
        <f aca="false">IF(O1273="Skink",14,"")</f>
        <v/>
      </c>
      <c r="AD1273" s="16" t="str">
        <f aca="false">IF(O1273="🐄 Cattle",17,"")</f>
        <v/>
      </c>
      <c r="AE1273" s="16" t="str">
        <f aca="false">IF(O1273="🐷 Pig",19,"")</f>
        <v/>
      </c>
      <c r="AF1273" s="16" t="str">
        <f aca="false">IF(O1273="Squirrel",11,"")</f>
        <v/>
      </c>
      <c r="AG1273" s="16" t="str">
        <f aca="false">IF(O1273="🐝 Honey Bee",20,"")</f>
        <v/>
      </c>
      <c r="AH1273" s="16" t="str">
        <f aca="false">IF(O1273="🦆 Duck",12,"")</f>
        <v/>
      </c>
      <c r="AI1273" s="16" t="str">
        <f aca="false">IF(O1273="🐦 Bird",13,"")</f>
        <v/>
      </c>
      <c r="AJ1273" s="41" t="s">
        <v>712</v>
      </c>
      <c r="AK1273" s="40" t="s">
        <v>1227</v>
      </c>
      <c r="AL1273" s="42" t="s">
        <v>536</v>
      </c>
      <c r="AM1273" s="40" t="s">
        <v>51</v>
      </c>
      <c r="AN1273" s="40"/>
    </row>
    <row r="1274" customFormat="false" ht="15.75" hidden="false" customHeight="false" outlineLevel="0" collapsed="false">
      <c r="B1274" s="38"/>
      <c r="C1274" s="32"/>
      <c r="D1274" s="33"/>
      <c r="E1274" s="34"/>
      <c r="F1274" s="34"/>
      <c r="G1274" s="0"/>
      <c r="H1274" s="0"/>
      <c r="I1274" s="14" t="str">
        <f aca="false">IF(H1274="IC",-0.3,"")</f>
        <v/>
      </c>
      <c r="J1274" s="14" t="str">
        <f aca="false">IF(H1274="IV",-0.2,"")</f>
        <v/>
      </c>
      <c r="K1274" s="14" t="str">
        <f aca="false">IF(H1274="IP",-0.1,"")</f>
        <v/>
      </c>
      <c r="L1274" s="14" t="str">
        <f aca="false">IF(H1274="IM",0.1,"")</f>
        <v/>
      </c>
      <c r="M1274" s="14" t="str">
        <f aca="false">IF(H1274="SC",0.2,"")</f>
        <v/>
      </c>
      <c r="N1274" s="15" t="str">
        <f aca="false">IF(H1274="???",0.2,"")</f>
        <v/>
      </c>
      <c r="O1274" s="0"/>
      <c r="P1274" s="17" t="str">
        <f aca="false">IF(SUM(Q1274:AI1274)&gt;0,"",IF(SUM(Q1274:AI1274)=0,IF(O1274&gt;0,1,"")))</f>
        <v/>
      </c>
      <c r="Q1274" s="16" t="str">
        <f aca="false">IF(O1274="🐭 Mouse",2,"")</f>
        <v/>
      </c>
      <c r="R1274" s="16" t="str">
        <f aca="false">IF(O1274="🕊 Pigeon",7,"")</f>
        <v/>
      </c>
      <c r="S1274" s="16" t="str">
        <f aca="false">IF(O1274="🐇 Rabbit",6,"")</f>
        <v/>
      </c>
      <c r="T1274" s="16" t="str">
        <f aca="false">IF(O1274="🍼 Mammal",16,"")</f>
        <v/>
      </c>
      <c r="U1274" s="16" t="str">
        <f aca="false">IF(O1274="🐀 Rat",1,"")</f>
        <v/>
      </c>
      <c r="V1274" s="16" t="str">
        <f aca="false">IF(O1274="🐕 Dog",3,"")</f>
        <v/>
      </c>
      <c r="W1274" s="16" t="str">
        <f aca="false">IF(O1274="🐹 Guinea Pig",8,"")</f>
        <v/>
      </c>
      <c r="X1274" s="16" t="str">
        <f aca="false">IF(O1274="🐔 Chicken",9,"")</f>
        <v/>
      </c>
      <c r="Y1274" s="16" t="str">
        <f aca="false">IF(O1274="🐵 Monkey",5,"")</f>
        <v/>
      </c>
      <c r="Z1274" s="16" t="str">
        <f aca="false">IF(O1274="🐸 Frog",10,"")</f>
        <v/>
      </c>
      <c r="AA1274" s="16" t="str">
        <f aca="false">IF(O1274="🐈 Cat",4,"")</f>
        <v/>
      </c>
      <c r="AB1274" s="16" t="str">
        <f aca="false">IF(O1274="Gecko",15,"")</f>
        <v/>
      </c>
      <c r="AC1274" s="16" t="str">
        <f aca="false">IF(O1274="Skink",14,"")</f>
        <v/>
      </c>
      <c r="AD1274" s="16" t="str">
        <f aca="false">IF(O1274="🐄 Cattle",17,"")</f>
        <v/>
      </c>
      <c r="AE1274" s="16" t="str">
        <f aca="false">IF(O1274="🐷 Pig",19,"")</f>
        <v/>
      </c>
      <c r="AF1274" s="16" t="str">
        <f aca="false">IF(O1274="Squirrel",11,"")</f>
        <v/>
      </c>
      <c r="AG1274" s="16" t="str">
        <f aca="false">IF(O1274="🐝 Honey Bee",20,"")</f>
        <v/>
      </c>
      <c r="AH1274" s="16" t="str">
        <f aca="false">IF(O1274="🦆 Duck",12,"")</f>
        <v/>
      </c>
      <c r="AI1274" s="16" t="str">
        <f aca="false">IF(O1274="🐦 Bird",13,"")</f>
        <v/>
      </c>
      <c r="AJ1274" s="0"/>
      <c r="AK1274" s="0"/>
      <c r="AL1274" s="0"/>
      <c r="AM1274" s="0"/>
      <c r="AN1274" s="0"/>
    </row>
    <row r="1275" customFormat="false" ht="15" hidden="false" customHeight="true" outlineLevel="0" collapsed="false">
      <c r="A1275" s="38" t="s">
        <v>1231</v>
      </c>
      <c r="B1275" s="38" t="n">
        <v>147</v>
      </c>
      <c r="C1275" s="32" t="n">
        <f aca="false">B1275+IF(H1275="IV",-0.2,IF(H1275="IP",-0.1,IF(H1275="IM",0.1,IF(H1275="SC",0.2,IF(H1275="IC (cerebral)",-0.3,0)))))</f>
        <v>146.9</v>
      </c>
      <c r="D1275" s="33" t="n">
        <f aca="false">VALUE(MID(AJ1275,1,FIND(" ",AJ1275)))</f>
        <v>1</v>
      </c>
      <c r="E1275" s="34" t="n">
        <f aca="false">IF(G1275="LD50 (median)",1,IF(G1275="LDLo (lowest)",0,IF(G1275="LD",-1,"")))</f>
        <v>1</v>
      </c>
      <c r="F1275" s="34" t="n">
        <f aca="false">IF(O1275="🐀 Rat",1,IF(O1275="🐭 Mouse",2,IF(O1275="🐕 Dog",3,IF(O1275="🐵 Monkey",5,IF(O1275="🐈 Cat",4,IF(O1275="🐇 Rabbit",6,IF(O1275="🕊 Pigeon",7,IF(O1275="🐹 Guinea Pig",8,IF(O1275="🐔 Chicken",9,IF(O1275="🐸 Frog",10,IF(O1275="🍼 Mammal",10,0)))))))))))</f>
        <v>2</v>
      </c>
      <c r="G1275" s="39" t="s">
        <v>47</v>
      </c>
      <c r="H1275" s="39" t="s">
        <v>16</v>
      </c>
      <c r="I1275" s="14" t="str">
        <f aca="false">IF(H1275="IC",-0.3,"")</f>
        <v/>
      </c>
      <c r="J1275" s="14" t="str">
        <f aca="false">IF(H1275="IV",-0.2,"")</f>
        <v/>
      </c>
      <c r="K1275" s="14" t="n">
        <f aca="false">IF(H1275="IP",-0.1,"")</f>
        <v>-0.1</v>
      </c>
      <c r="L1275" s="14" t="str">
        <f aca="false">IF(H1275="IM",0.1,"")</f>
        <v/>
      </c>
      <c r="M1275" s="14" t="str">
        <f aca="false">IF(H1275="SC",0.2,"")</f>
        <v/>
      </c>
      <c r="N1275" s="15" t="str">
        <f aca="false">IF(H1275="???",0.2,"")</f>
        <v/>
      </c>
      <c r="O1275" s="40" t="s">
        <v>22</v>
      </c>
      <c r="P1275" s="17" t="str">
        <f aca="false">IF(SUM(Q1275:AI1275)&gt;0,"",IF(SUM(Q1275:AI1275)=0,IF(O1275&gt;0,1,"")))</f>
        <v/>
      </c>
      <c r="Q1275" s="16" t="n">
        <f aca="false">IF(O1275="🐭 Mouse",2,"")</f>
        <v>2</v>
      </c>
      <c r="R1275" s="16" t="str">
        <f aca="false">IF(O1275="🕊 Pigeon",7,"")</f>
        <v/>
      </c>
      <c r="S1275" s="16" t="str">
        <f aca="false">IF(O1275="🐇 Rabbit",6,"")</f>
        <v/>
      </c>
      <c r="T1275" s="16" t="str">
        <f aca="false">IF(O1275="🍼 Mammal",16,"")</f>
        <v/>
      </c>
      <c r="U1275" s="16" t="str">
        <f aca="false">IF(O1275="🐀 Rat",1,"")</f>
        <v/>
      </c>
      <c r="V1275" s="16" t="str">
        <f aca="false">IF(O1275="🐕 Dog",3,"")</f>
        <v/>
      </c>
      <c r="W1275" s="16" t="str">
        <f aca="false">IF(O1275="🐹 Guinea Pig",8,"")</f>
        <v/>
      </c>
      <c r="X1275" s="16" t="str">
        <f aca="false">IF(O1275="🐔 Chicken",9,"")</f>
        <v/>
      </c>
      <c r="Y1275" s="16" t="str">
        <f aca="false">IF(O1275="🐵 Monkey",5,"")</f>
        <v/>
      </c>
      <c r="Z1275" s="16" t="str">
        <f aca="false">IF(O1275="🐸 Frog",10,"")</f>
        <v/>
      </c>
      <c r="AA1275" s="16" t="str">
        <f aca="false">IF(O1275="🐈 Cat",4,"")</f>
        <v/>
      </c>
      <c r="AB1275" s="16" t="str">
        <f aca="false">IF(O1275="Gecko",15,"")</f>
        <v/>
      </c>
      <c r="AC1275" s="16" t="str">
        <f aca="false">IF(O1275="Skink",14,"")</f>
        <v/>
      </c>
      <c r="AD1275" s="16" t="str">
        <f aca="false">IF(O1275="🐄 Cattle",17,"")</f>
        <v/>
      </c>
      <c r="AE1275" s="16" t="str">
        <f aca="false">IF(O1275="🐷 Pig",19,"")</f>
        <v/>
      </c>
      <c r="AF1275" s="16" t="str">
        <f aca="false">IF(O1275="Squirrel",11,"")</f>
        <v/>
      </c>
      <c r="AG1275" s="16" t="str">
        <f aca="false">IF(O1275="🐝 Honey Bee",20,"")</f>
        <v/>
      </c>
      <c r="AH1275" s="16" t="str">
        <f aca="false">IF(O1275="🦆 Duck",12,"")</f>
        <v/>
      </c>
      <c r="AI1275" s="16" t="str">
        <f aca="false">IF(O1275="🐦 Bird",13,"")</f>
        <v/>
      </c>
      <c r="AJ1275" s="41" t="s">
        <v>129</v>
      </c>
      <c r="AK1275" s="40"/>
      <c r="AL1275" s="42" t="s">
        <v>544</v>
      </c>
      <c r="AM1275" s="40" t="s">
        <v>59</v>
      </c>
      <c r="AN1275" s="40"/>
    </row>
    <row r="1276" customFormat="false" ht="15" hidden="false" customHeight="true" outlineLevel="0" collapsed="false">
      <c r="A1276" s="38" t="s">
        <v>1231</v>
      </c>
      <c r="B1276" s="38" t="n">
        <v>147</v>
      </c>
      <c r="C1276" s="32" t="n">
        <f aca="false">B1276+IF(H1276="IV",-0.2,IF(H1276="IP",-0.1,IF(H1276="IM",0.1,IF(H1276="SC",0.2,IF(H1276="IC (cerebral)",-0.3,0)))))</f>
        <v>146.9</v>
      </c>
      <c r="D1276" s="33" t="n">
        <f aca="false">VALUE(MID(AJ1276,1,FIND(" ",AJ1276)))</f>
        <v>2.35</v>
      </c>
      <c r="E1276" s="34" t="n">
        <f aca="false">IF(G1276="LD50 (median)",1,IF(G1276="LDLo (lowest)",0,IF(G1276="LD",-1,"")))</f>
        <v>1</v>
      </c>
      <c r="F1276" s="34" t="n">
        <f aca="false">IF(O1276="🐀 Rat",1,IF(O1276="🐭 Mouse",2,IF(O1276="🐕 Dog",3,IF(O1276="🐵 Monkey",5,IF(O1276="🐈 Cat",4,IF(O1276="🐇 Rabbit",6,IF(O1276="🕊 Pigeon",7,IF(O1276="🐹 Guinea Pig",8,IF(O1276="🐔 Chicken",9,IF(O1276="🐸 Frog",10,IF(O1276="🍼 Mammal",10,0)))))))))))</f>
        <v>2</v>
      </c>
      <c r="G1276" s="39" t="s">
        <v>47</v>
      </c>
      <c r="H1276" s="39" t="s">
        <v>16</v>
      </c>
      <c r="I1276" s="14" t="str">
        <f aca="false">IF(H1276="IC",-0.3,"")</f>
        <v/>
      </c>
      <c r="J1276" s="14" t="str">
        <f aca="false">IF(H1276="IV",-0.2,"")</f>
        <v/>
      </c>
      <c r="K1276" s="14" t="n">
        <f aca="false">IF(H1276="IP",-0.1,"")</f>
        <v>-0.1</v>
      </c>
      <c r="L1276" s="14" t="str">
        <f aca="false">IF(H1276="IM",0.1,"")</f>
        <v/>
      </c>
      <c r="M1276" s="14" t="str">
        <f aca="false">IF(H1276="SC",0.2,"")</f>
        <v/>
      </c>
      <c r="N1276" s="15" t="str">
        <f aca="false">IF(H1276="???",0.2,"")</f>
        <v/>
      </c>
      <c r="O1276" s="40" t="s">
        <v>22</v>
      </c>
      <c r="P1276" s="17" t="str">
        <f aca="false">IF(SUM(Q1276:AI1276)&gt;0,"",IF(SUM(Q1276:AI1276)=0,IF(O1276&gt;0,1,"")))</f>
        <v/>
      </c>
      <c r="Q1276" s="16" t="n">
        <f aca="false">IF(O1276="🐭 Mouse",2,"")</f>
        <v>2</v>
      </c>
      <c r="R1276" s="16" t="str">
        <f aca="false">IF(O1276="🕊 Pigeon",7,"")</f>
        <v/>
      </c>
      <c r="S1276" s="16" t="str">
        <f aca="false">IF(O1276="🐇 Rabbit",6,"")</f>
        <v/>
      </c>
      <c r="T1276" s="16" t="str">
        <f aca="false">IF(O1276="🍼 Mammal",16,"")</f>
        <v/>
      </c>
      <c r="U1276" s="16" t="str">
        <f aca="false">IF(O1276="🐀 Rat",1,"")</f>
        <v/>
      </c>
      <c r="V1276" s="16" t="str">
        <f aca="false">IF(O1276="🐕 Dog",3,"")</f>
        <v/>
      </c>
      <c r="W1276" s="16" t="str">
        <f aca="false">IF(O1276="🐹 Guinea Pig",8,"")</f>
        <v/>
      </c>
      <c r="X1276" s="16" t="str">
        <f aca="false">IF(O1276="🐔 Chicken",9,"")</f>
        <v/>
      </c>
      <c r="Y1276" s="16" t="str">
        <f aca="false">IF(O1276="🐵 Monkey",5,"")</f>
        <v/>
      </c>
      <c r="Z1276" s="16" t="str">
        <f aca="false">IF(O1276="🐸 Frog",10,"")</f>
        <v/>
      </c>
      <c r="AA1276" s="16" t="str">
        <f aca="false">IF(O1276="🐈 Cat",4,"")</f>
        <v/>
      </c>
      <c r="AB1276" s="16" t="str">
        <f aca="false">IF(O1276="Gecko",15,"")</f>
        <v/>
      </c>
      <c r="AC1276" s="16" t="str">
        <f aca="false">IF(O1276="Skink",14,"")</f>
        <v/>
      </c>
      <c r="AD1276" s="16" t="str">
        <f aca="false">IF(O1276="🐄 Cattle",17,"")</f>
        <v/>
      </c>
      <c r="AE1276" s="16" t="str">
        <f aca="false">IF(O1276="🐷 Pig",19,"")</f>
        <v/>
      </c>
      <c r="AF1276" s="16" t="str">
        <f aca="false">IF(O1276="Squirrel",11,"")</f>
        <v/>
      </c>
      <c r="AG1276" s="16" t="str">
        <f aca="false">IF(O1276="🐝 Honey Bee",20,"")</f>
        <v/>
      </c>
      <c r="AH1276" s="16" t="str">
        <f aca="false">IF(O1276="🦆 Duck",12,"")</f>
        <v/>
      </c>
      <c r="AI1276" s="16" t="str">
        <f aca="false">IF(O1276="🐦 Bird",13,"")</f>
        <v/>
      </c>
      <c r="AJ1276" s="41" t="s">
        <v>1089</v>
      </c>
      <c r="AK1276" s="40"/>
      <c r="AL1276" s="42" t="s">
        <v>544</v>
      </c>
      <c r="AM1276" s="40" t="s">
        <v>59</v>
      </c>
      <c r="AN1276" s="40"/>
    </row>
    <row r="1277" customFormat="false" ht="15" hidden="false" customHeight="true" outlineLevel="0" collapsed="false">
      <c r="A1277" s="38" t="s">
        <v>1231</v>
      </c>
      <c r="B1277" s="38" t="n">
        <f aca="false">B1276</f>
        <v>147</v>
      </c>
      <c r="C1277" s="32" t="n">
        <f aca="false">B1277+IF(H1277="IV",-0.2,IF(H1277="IP",-0.1,IF(H1277="IM",0.1,IF(H1277="SC",0.2,IF(H1277="IC (cerebral)",-0.3,0)))))</f>
        <v>146.9</v>
      </c>
      <c r="D1277" s="33" t="n">
        <f aca="false">VALUE(MID(AJ1277,1,FIND(" ",AJ1277)))</f>
        <v>4.4</v>
      </c>
      <c r="E1277" s="34" t="n">
        <f aca="false">IF(G1277="LD50 (median)",1,IF(G1277="LDLo (lowest)",0,IF(G1277="LD",-1,"")))</f>
        <v>1</v>
      </c>
      <c r="F1277" s="34" t="n">
        <f aca="false">IF(O1277="🐀 Rat",1,IF(O1277="🐭 Mouse",2,IF(O1277="🐕 Dog",3,IF(O1277="🐵 Monkey",5,IF(O1277="🐈 Cat",4,IF(O1277="🐇 Rabbit",6,IF(O1277="🕊 Pigeon",7,IF(O1277="🐹 Guinea Pig",8,IF(O1277="🐔 Chicken",9,IF(O1277="🐸 Frog",10,IF(O1277="🍼 Mammal",10,0)))))))))))</f>
        <v>2</v>
      </c>
      <c r="G1277" s="39" t="s">
        <v>47</v>
      </c>
      <c r="H1277" s="39" t="s">
        <v>16</v>
      </c>
      <c r="I1277" s="14" t="str">
        <f aca="false">IF(H1277="IC",-0.3,"")</f>
        <v/>
      </c>
      <c r="J1277" s="14" t="str">
        <f aca="false">IF(H1277="IV",-0.2,"")</f>
        <v/>
      </c>
      <c r="K1277" s="14" t="n">
        <f aca="false">IF(H1277="IP",-0.1,"")</f>
        <v>-0.1</v>
      </c>
      <c r="L1277" s="14" t="str">
        <f aca="false">IF(H1277="IM",0.1,"")</f>
        <v/>
      </c>
      <c r="M1277" s="14" t="str">
        <f aca="false">IF(H1277="SC",0.2,"")</f>
        <v/>
      </c>
      <c r="N1277" s="15" t="str">
        <f aca="false">IF(H1277="???",0.2,"")</f>
        <v/>
      </c>
      <c r="O1277" s="40" t="s">
        <v>22</v>
      </c>
      <c r="P1277" s="17" t="str">
        <f aca="false">IF(SUM(Q1277:AI1277)&gt;0,"",IF(SUM(Q1277:AI1277)=0,IF(O1277&gt;0,1,"")))</f>
        <v/>
      </c>
      <c r="Q1277" s="16" t="n">
        <f aca="false">IF(O1277="🐭 Mouse",2,"")</f>
        <v>2</v>
      </c>
      <c r="R1277" s="16" t="str">
        <f aca="false">IF(O1277="🕊 Pigeon",7,"")</f>
        <v/>
      </c>
      <c r="S1277" s="16" t="str">
        <f aca="false">IF(O1277="🐇 Rabbit",6,"")</f>
        <v/>
      </c>
      <c r="T1277" s="16" t="str">
        <f aca="false">IF(O1277="🍼 Mammal",16,"")</f>
        <v/>
      </c>
      <c r="U1277" s="16" t="str">
        <f aca="false">IF(O1277="🐀 Rat",1,"")</f>
        <v/>
      </c>
      <c r="V1277" s="16" t="str">
        <f aca="false">IF(O1277="🐕 Dog",3,"")</f>
        <v/>
      </c>
      <c r="W1277" s="16" t="str">
        <f aca="false">IF(O1277="🐹 Guinea Pig",8,"")</f>
        <v/>
      </c>
      <c r="X1277" s="16" t="str">
        <f aca="false">IF(O1277="🐔 Chicken",9,"")</f>
        <v/>
      </c>
      <c r="Y1277" s="16" t="str">
        <f aca="false">IF(O1277="🐵 Monkey",5,"")</f>
        <v/>
      </c>
      <c r="Z1277" s="16" t="str">
        <f aca="false">IF(O1277="🐸 Frog",10,"")</f>
        <v/>
      </c>
      <c r="AA1277" s="16" t="str">
        <f aca="false">IF(O1277="🐈 Cat",4,"")</f>
        <v/>
      </c>
      <c r="AB1277" s="16" t="str">
        <f aca="false">IF(O1277="Gecko",15,"")</f>
        <v/>
      </c>
      <c r="AC1277" s="16" t="str">
        <f aca="false">IF(O1277="Skink",14,"")</f>
        <v/>
      </c>
      <c r="AD1277" s="16" t="str">
        <f aca="false">IF(O1277="🐄 Cattle",17,"")</f>
        <v/>
      </c>
      <c r="AE1277" s="16" t="str">
        <f aca="false">IF(O1277="🐷 Pig",19,"")</f>
        <v/>
      </c>
      <c r="AF1277" s="16" t="str">
        <f aca="false">IF(O1277="Squirrel",11,"")</f>
        <v/>
      </c>
      <c r="AG1277" s="16" t="str">
        <f aca="false">IF(O1277="🐝 Honey Bee",20,"")</f>
        <v/>
      </c>
      <c r="AH1277" s="16" t="str">
        <f aca="false">IF(O1277="🦆 Duck",12,"")</f>
        <v/>
      </c>
      <c r="AI1277" s="16" t="str">
        <f aca="false">IF(O1277="🐦 Bird",13,"")</f>
        <v/>
      </c>
      <c r="AJ1277" s="41" t="s">
        <v>546</v>
      </c>
      <c r="AK1277" s="40"/>
      <c r="AL1277" s="42" t="s">
        <v>544</v>
      </c>
      <c r="AM1277" s="40" t="s">
        <v>59</v>
      </c>
      <c r="AN1277" s="40"/>
    </row>
    <row r="1278" customFormat="false" ht="15.75" hidden="false" customHeight="false" outlineLevel="0" collapsed="false">
      <c r="A1278" s="58"/>
      <c r="B1278" s="38"/>
      <c r="C1278" s="32"/>
      <c r="D1278" s="33"/>
      <c r="E1278" s="34"/>
      <c r="F1278" s="34"/>
      <c r="G1278" s="59"/>
      <c r="H1278" s="59"/>
      <c r="I1278" s="14" t="str">
        <f aca="false">IF(H1278="IC",-0.3,"")</f>
        <v/>
      </c>
      <c r="J1278" s="14" t="str">
        <f aca="false">IF(H1278="IV",-0.2,"")</f>
        <v/>
      </c>
      <c r="K1278" s="14" t="str">
        <f aca="false">IF(H1278="IP",-0.1,"")</f>
        <v/>
      </c>
      <c r="L1278" s="14" t="str">
        <f aca="false">IF(H1278="IM",0.1,"")</f>
        <v/>
      </c>
      <c r="M1278" s="14" t="str">
        <f aca="false">IF(H1278="SC",0.2,"")</f>
        <v/>
      </c>
      <c r="N1278" s="15" t="str">
        <f aca="false">IF(H1278="???",0.2,"")</f>
        <v/>
      </c>
      <c r="O1278" s="59"/>
      <c r="P1278" s="17" t="str">
        <f aca="false">IF(SUM(Q1278:AI1278)&gt;0,"",IF(SUM(Q1278:AI1278)=0,IF(O1278&gt;0,1,"")))</f>
        <v/>
      </c>
      <c r="Q1278" s="16" t="str">
        <f aca="false">IF(O1278="🐭 Mouse",2,"")</f>
        <v/>
      </c>
      <c r="R1278" s="16" t="str">
        <f aca="false">IF(O1278="🕊 Pigeon",7,"")</f>
        <v/>
      </c>
      <c r="S1278" s="16" t="str">
        <f aca="false">IF(O1278="🐇 Rabbit",6,"")</f>
        <v/>
      </c>
      <c r="T1278" s="16" t="str">
        <f aca="false">IF(O1278="🍼 Mammal",16,"")</f>
        <v/>
      </c>
      <c r="U1278" s="16" t="str">
        <f aca="false">IF(O1278="🐀 Rat",1,"")</f>
        <v/>
      </c>
      <c r="V1278" s="16" t="str">
        <f aca="false">IF(O1278="🐕 Dog",3,"")</f>
        <v/>
      </c>
      <c r="W1278" s="16" t="str">
        <f aca="false">IF(O1278="🐹 Guinea Pig",8,"")</f>
        <v/>
      </c>
      <c r="X1278" s="16" t="str">
        <f aca="false">IF(O1278="🐔 Chicken",9,"")</f>
        <v/>
      </c>
      <c r="Y1278" s="16" t="str">
        <f aca="false">IF(O1278="🐵 Monkey",5,"")</f>
        <v/>
      </c>
      <c r="Z1278" s="16" t="str">
        <f aca="false">IF(O1278="🐸 Frog",10,"")</f>
        <v/>
      </c>
      <c r="AA1278" s="16" t="str">
        <f aca="false">IF(O1278="🐈 Cat",4,"")</f>
        <v/>
      </c>
      <c r="AB1278" s="16" t="str">
        <f aca="false">IF(O1278="Gecko",15,"")</f>
        <v/>
      </c>
      <c r="AC1278" s="16" t="str">
        <f aca="false">IF(O1278="Skink",14,"")</f>
        <v/>
      </c>
      <c r="AD1278" s="16" t="str">
        <f aca="false">IF(O1278="🐄 Cattle",17,"")</f>
        <v/>
      </c>
      <c r="AE1278" s="16" t="str">
        <f aca="false">IF(O1278="🐷 Pig",19,"")</f>
        <v/>
      </c>
      <c r="AF1278" s="16" t="str">
        <f aca="false">IF(O1278="Squirrel",11,"")</f>
        <v/>
      </c>
      <c r="AG1278" s="16" t="str">
        <f aca="false">IF(O1278="🐝 Honey Bee",20,"")</f>
        <v/>
      </c>
      <c r="AH1278" s="16" t="str">
        <f aca="false">IF(O1278="🦆 Duck",12,"")</f>
        <v/>
      </c>
      <c r="AI1278" s="16" t="str">
        <f aca="false">IF(O1278="🐦 Bird",13,"")</f>
        <v/>
      </c>
      <c r="AJ1278" s="59"/>
      <c r="AK1278" s="0"/>
      <c r="AL1278" s="0"/>
      <c r="AM1278" s="0"/>
      <c r="AN1278" s="0"/>
    </row>
    <row r="1279" customFormat="false" ht="30.75" hidden="false" customHeight="false" outlineLevel="0" collapsed="false">
      <c r="A1279" s="43" t="s">
        <v>1232</v>
      </c>
      <c r="B1279" s="38" t="n">
        <v>148</v>
      </c>
      <c r="C1279" s="32" t="n">
        <f aca="false">B1279+IF(H1279="IV",-0.2,IF(H1279="IP",-0.1,IF(H1279="IM",0.1,IF(H1279="SC",0.2,IF(H1279="IC (cerebral)",-0.3,0)))))</f>
        <v>147.9</v>
      </c>
      <c r="D1279" s="33" t="n">
        <f aca="false">VALUE(MID(AJ1279,1,FIND(" ",AJ1279)))</f>
        <v>3.35</v>
      </c>
      <c r="E1279" s="34" t="n">
        <f aca="false">IF(G1279="LD50 (median)",1,IF(G1279="LDLo (lowest)",0,IF(G1279="LD",-1,"")))</f>
        <v>1</v>
      </c>
      <c r="F1279" s="34" t="n">
        <f aca="false">IF(O1279="🐀 Rat",1,IF(O1279="🐭 Mouse",2,IF(O1279="🐕 Dog",3,IF(O1279="🐵 Monkey",5,IF(O1279="🐈 Cat",4,IF(O1279="🐇 Rabbit",6,IF(O1279="🕊 Pigeon",7,IF(O1279="🐹 Guinea Pig",8,IF(O1279="🐔 Chicken",9,IF(O1279="🐸 Frog",10,IF(O1279="🍼 Mammal",10,0)))))))))))</f>
        <v>2</v>
      </c>
      <c r="G1279" s="44" t="s">
        <v>47</v>
      </c>
      <c r="H1279" s="44" t="s">
        <v>16</v>
      </c>
      <c r="I1279" s="14" t="str">
        <f aca="false">IF(H1279="IC",-0.3,"")</f>
        <v/>
      </c>
      <c r="J1279" s="14" t="str">
        <f aca="false">IF(H1279="IV",-0.2,"")</f>
        <v/>
      </c>
      <c r="K1279" s="14" t="n">
        <f aca="false">IF(H1279="IP",-0.1,"")</f>
        <v>-0.1</v>
      </c>
      <c r="L1279" s="14" t="str">
        <f aca="false">IF(H1279="IM",0.1,"")</f>
        <v/>
      </c>
      <c r="M1279" s="14" t="str">
        <f aca="false">IF(H1279="SC",0.2,"")</f>
        <v/>
      </c>
      <c r="N1279" s="15" t="str">
        <f aca="false">IF(H1279="???",0.2,"")</f>
        <v/>
      </c>
      <c r="O1279" s="45" t="s">
        <v>22</v>
      </c>
      <c r="P1279" s="17" t="str">
        <f aca="false">IF(SUM(Q1279:AI1279)&gt;0,"",IF(SUM(Q1279:AI1279)=0,IF(O1279&gt;0,1,"")))</f>
        <v/>
      </c>
      <c r="Q1279" s="16" t="n">
        <f aca="false">IF(O1279="🐭 Mouse",2,"")</f>
        <v>2</v>
      </c>
      <c r="R1279" s="16" t="str">
        <f aca="false">IF(O1279="🕊 Pigeon",7,"")</f>
        <v/>
      </c>
      <c r="S1279" s="16" t="str">
        <f aca="false">IF(O1279="🐇 Rabbit",6,"")</f>
        <v/>
      </c>
      <c r="T1279" s="16" t="str">
        <f aca="false">IF(O1279="🍼 Mammal",16,"")</f>
        <v/>
      </c>
      <c r="U1279" s="16" t="str">
        <f aca="false">IF(O1279="🐀 Rat",1,"")</f>
        <v/>
      </c>
      <c r="V1279" s="16" t="str">
        <f aca="false">IF(O1279="🐕 Dog",3,"")</f>
        <v/>
      </c>
      <c r="W1279" s="16" t="str">
        <f aca="false">IF(O1279="🐹 Guinea Pig",8,"")</f>
        <v/>
      </c>
      <c r="X1279" s="16" t="str">
        <f aca="false">IF(O1279="🐔 Chicken",9,"")</f>
        <v/>
      </c>
      <c r="Y1279" s="16" t="str">
        <f aca="false">IF(O1279="🐵 Monkey",5,"")</f>
        <v/>
      </c>
      <c r="Z1279" s="16" t="str">
        <f aca="false">IF(O1279="🐸 Frog",10,"")</f>
        <v/>
      </c>
      <c r="AA1279" s="16" t="str">
        <f aca="false">IF(O1279="🐈 Cat",4,"")</f>
        <v/>
      </c>
      <c r="AB1279" s="16" t="str">
        <f aca="false">IF(O1279="Gecko",15,"")</f>
        <v/>
      </c>
      <c r="AC1279" s="16" t="str">
        <f aca="false">IF(O1279="Skink",14,"")</f>
        <v/>
      </c>
      <c r="AD1279" s="16" t="str">
        <f aca="false">IF(O1279="🐄 Cattle",17,"")</f>
        <v/>
      </c>
      <c r="AE1279" s="16" t="str">
        <f aca="false">IF(O1279="🐷 Pig",19,"")</f>
        <v/>
      </c>
      <c r="AF1279" s="16" t="str">
        <f aca="false">IF(O1279="Squirrel",11,"")</f>
        <v/>
      </c>
      <c r="AG1279" s="16" t="str">
        <f aca="false">IF(O1279="🐝 Honey Bee",20,"")</f>
        <v/>
      </c>
      <c r="AH1279" s="16" t="str">
        <f aca="false">IF(O1279="🦆 Duck",12,"")</f>
        <v/>
      </c>
      <c r="AI1279" s="16" t="str">
        <f aca="false">IF(O1279="🐦 Bird",13,"")</f>
        <v/>
      </c>
      <c r="AJ1279" s="46" t="s">
        <v>1042</v>
      </c>
      <c r="AK1279" s="45"/>
      <c r="AL1279" s="47" t="s">
        <v>544</v>
      </c>
      <c r="AM1279" s="45" t="s">
        <v>158</v>
      </c>
      <c r="AN1279" s="45"/>
    </row>
    <row r="1280" customFormat="false" ht="30.75" hidden="false" customHeight="false" outlineLevel="0" collapsed="false">
      <c r="A1280" s="43" t="s">
        <v>1232</v>
      </c>
      <c r="B1280" s="38" t="n">
        <v>148</v>
      </c>
      <c r="C1280" s="32" t="n">
        <f aca="false">B1280+IF(H1280="IV",-0.2,IF(H1280="IP",-0.1,IF(H1280="IM",0.1,IF(H1280="SC",0.2,IF(H1280="IC (cerebral)",-0.3,0)))))</f>
        <v>147.9</v>
      </c>
      <c r="D1280" s="33" t="n">
        <f aca="false">VALUE(MID(AJ1280,1,FIND(" ",AJ1280)))</f>
        <v>3.8</v>
      </c>
      <c r="E1280" s="34" t="n">
        <f aca="false">IF(G1280="LD50 (median)",1,IF(G1280="LDLo (lowest)",0,IF(G1280="LD",-1,"")))</f>
        <v>1</v>
      </c>
      <c r="F1280" s="34" t="n">
        <f aca="false">IF(O1280="🐀 Rat",1,IF(O1280="🐭 Mouse",2,IF(O1280="🐕 Dog",3,IF(O1280="🐵 Monkey",5,IF(O1280="🐈 Cat",4,IF(O1280="🐇 Rabbit",6,IF(O1280="🕊 Pigeon",7,IF(O1280="🐹 Guinea Pig",8,IF(O1280="🐔 Chicken",9,IF(O1280="🐸 Frog",10,IF(O1280="🍼 Mammal",10,0)))))))))))</f>
        <v>2</v>
      </c>
      <c r="G1280" s="44" t="s">
        <v>47</v>
      </c>
      <c r="H1280" s="44" t="s">
        <v>16</v>
      </c>
      <c r="I1280" s="14" t="str">
        <f aca="false">IF(H1280="IC",-0.3,"")</f>
        <v/>
      </c>
      <c r="J1280" s="14" t="str">
        <f aca="false">IF(H1280="IV",-0.2,"")</f>
        <v/>
      </c>
      <c r="K1280" s="14" t="n">
        <f aca="false">IF(H1280="IP",-0.1,"")</f>
        <v>-0.1</v>
      </c>
      <c r="L1280" s="14" t="str">
        <f aca="false">IF(H1280="IM",0.1,"")</f>
        <v/>
      </c>
      <c r="M1280" s="14" t="str">
        <f aca="false">IF(H1280="SC",0.2,"")</f>
        <v/>
      </c>
      <c r="N1280" s="15" t="str">
        <f aca="false">IF(H1280="???",0.2,"")</f>
        <v/>
      </c>
      <c r="O1280" s="45" t="s">
        <v>22</v>
      </c>
      <c r="P1280" s="17" t="str">
        <f aca="false">IF(SUM(Q1280:AI1280)&gt;0,"",IF(SUM(Q1280:AI1280)=0,IF(O1280&gt;0,1,"")))</f>
        <v/>
      </c>
      <c r="Q1280" s="16" t="n">
        <f aca="false">IF(O1280="🐭 Mouse",2,"")</f>
        <v>2</v>
      </c>
      <c r="R1280" s="16" t="str">
        <f aca="false">IF(O1280="🕊 Pigeon",7,"")</f>
        <v/>
      </c>
      <c r="S1280" s="16" t="str">
        <f aca="false">IF(O1280="🐇 Rabbit",6,"")</f>
        <v/>
      </c>
      <c r="T1280" s="16" t="str">
        <f aca="false">IF(O1280="🍼 Mammal",16,"")</f>
        <v/>
      </c>
      <c r="U1280" s="16" t="str">
        <f aca="false">IF(O1280="🐀 Rat",1,"")</f>
        <v/>
      </c>
      <c r="V1280" s="16" t="str">
        <f aca="false">IF(O1280="🐕 Dog",3,"")</f>
        <v/>
      </c>
      <c r="W1280" s="16" t="str">
        <f aca="false">IF(O1280="🐹 Guinea Pig",8,"")</f>
        <v/>
      </c>
      <c r="X1280" s="16" t="str">
        <f aca="false">IF(O1280="🐔 Chicken",9,"")</f>
        <v/>
      </c>
      <c r="Y1280" s="16" t="str">
        <f aca="false">IF(O1280="🐵 Monkey",5,"")</f>
        <v/>
      </c>
      <c r="Z1280" s="16" t="str">
        <f aca="false">IF(O1280="🐸 Frog",10,"")</f>
        <v/>
      </c>
      <c r="AA1280" s="16" t="str">
        <f aca="false">IF(O1280="🐈 Cat",4,"")</f>
        <v/>
      </c>
      <c r="AB1280" s="16" t="str">
        <f aca="false">IF(O1280="Gecko",15,"")</f>
        <v/>
      </c>
      <c r="AC1280" s="16" t="str">
        <f aca="false">IF(O1280="Skink",14,"")</f>
        <v/>
      </c>
      <c r="AD1280" s="16" t="str">
        <f aca="false">IF(O1280="🐄 Cattle",17,"")</f>
        <v/>
      </c>
      <c r="AE1280" s="16" t="str">
        <f aca="false">IF(O1280="🐷 Pig",19,"")</f>
        <v/>
      </c>
      <c r="AF1280" s="16" t="str">
        <f aca="false">IF(O1280="Squirrel",11,"")</f>
        <v/>
      </c>
      <c r="AG1280" s="16" t="str">
        <f aca="false">IF(O1280="🐝 Honey Bee",20,"")</f>
        <v/>
      </c>
      <c r="AH1280" s="16" t="str">
        <f aca="false">IF(O1280="🦆 Duck",12,"")</f>
        <v/>
      </c>
      <c r="AI1280" s="16" t="str">
        <f aca="false">IF(O1280="🐦 Bird",13,"")</f>
        <v/>
      </c>
      <c r="AJ1280" s="46" t="s">
        <v>956</v>
      </c>
      <c r="AK1280" s="45"/>
      <c r="AL1280" s="47" t="s">
        <v>544</v>
      </c>
      <c r="AM1280" s="45" t="s">
        <v>158</v>
      </c>
      <c r="AN1280" s="45"/>
    </row>
    <row r="1281" customFormat="false" ht="30.75" hidden="false" customHeight="false" outlineLevel="0" collapsed="false">
      <c r="A1281" s="43" t="s">
        <v>1232</v>
      </c>
      <c r="B1281" s="38" t="n">
        <f aca="false">B1280</f>
        <v>148</v>
      </c>
      <c r="C1281" s="32" t="n">
        <f aca="false">B1281+IF(H1281="IV",-0.2,IF(H1281="IP",-0.1,IF(H1281="IM",0.1,IF(H1281="SC",0.2,IF(H1281="IC (cerebral)",-0.3,0)))))</f>
        <v>147.9</v>
      </c>
      <c r="D1281" s="33" t="n">
        <f aca="false">VALUE(MID(AJ1281,1,FIND(" ",AJ1281)))</f>
        <v>4.45</v>
      </c>
      <c r="E1281" s="34" t="n">
        <f aca="false">IF(G1281="LD50 (median)",1,IF(G1281="LDLo (lowest)",0,IF(G1281="LD",-1,"")))</f>
        <v>1</v>
      </c>
      <c r="F1281" s="34" t="n">
        <f aca="false">IF(O1281="🐀 Rat",1,IF(O1281="🐭 Mouse",2,IF(O1281="🐕 Dog",3,IF(O1281="🐵 Monkey",5,IF(O1281="🐈 Cat",4,IF(O1281="🐇 Rabbit",6,IF(O1281="🕊 Pigeon",7,IF(O1281="🐹 Guinea Pig",8,IF(O1281="🐔 Chicken",9,IF(O1281="🐸 Frog",10,IF(O1281="🍼 Mammal",10,0)))))))))))</f>
        <v>2</v>
      </c>
      <c r="G1281" s="44" t="s">
        <v>47</v>
      </c>
      <c r="H1281" s="44" t="s">
        <v>16</v>
      </c>
      <c r="I1281" s="14" t="str">
        <f aca="false">IF(H1281="IC",-0.3,"")</f>
        <v/>
      </c>
      <c r="J1281" s="14" t="str">
        <f aca="false">IF(H1281="IV",-0.2,"")</f>
        <v/>
      </c>
      <c r="K1281" s="14" t="n">
        <f aca="false">IF(H1281="IP",-0.1,"")</f>
        <v>-0.1</v>
      </c>
      <c r="L1281" s="14" t="str">
        <f aca="false">IF(H1281="IM",0.1,"")</f>
        <v/>
      </c>
      <c r="M1281" s="14" t="str">
        <f aca="false">IF(H1281="SC",0.2,"")</f>
        <v/>
      </c>
      <c r="N1281" s="15" t="str">
        <f aca="false">IF(H1281="???",0.2,"")</f>
        <v/>
      </c>
      <c r="O1281" s="45" t="s">
        <v>22</v>
      </c>
      <c r="P1281" s="17" t="str">
        <f aca="false">IF(SUM(Q1281:AI1281)&gt;0,"",IF(SUM(Q1281:AI1281)=0,IF(O1281&gt;0,1,"")))</f>
        <v/>
      </c>
      <c r="Q1281" s="16" t="n">
        <f aca="false">IF(O1281="🐭 Mouse",2,"")</f>
        <v>2</v>
      </c>
      <c r="R1281" s="16" t="str">
        <f aca="false">IF(O1281="🕊 Pigeon",7,"")</f>
        <v/>
      </c>
      <c r="S1281" s="16" t="str">
        <f aca="false">IF(O1281="🐇 Rabbit",6,"")</f>
        <v/>
      </c>
      <c r="T1281" s="16" t="str">
        <f aca="false">IF(O1281="🍼 Mammal",16,"")</f>
        <v/>
      </c>
      <c r="U1281" s="16" t="str">
        <f aca="false">IF(O1281="🐀 Rat",1,"")</f>
        <v/>
      </c>
      <c r="V1281" s="16" t="str">
        <f aca="false">IF(O1281="🐕 Dog",3,"")</f>
        <v/>
      </c>
      <c r="W1281" s="16" t="str">
        <f aca="false">IF(O1281="🐹 Guinea Pig",8,"")</f>
        <v/>
      </c>
      <c r="X1281" s="16" t="str">
        <f aca="false">IF(O1281="🐔 Chicken",9,"")</f>
        <v/>
      </c>
      <c r="Y1281" s="16" t="str">
        <f aca="false">IF(O1281="🐵 Monkey",5,"")</f>
        <v/>
      </c>
      <c r="Z1281" s="16" t="str">
        <f aca="false">IF(O1281="🐸 Frog",10,"")</f>
        <v/>
      </c>
      <c r="AA1281" s="16" t="str">
        <f aca="false">IF(O1281="🐈 Cat",4,"")</f>
        <v/>
      </c>
      <c r="AB1281" s="16" t="str">
        <f aca="false">IF(O1281="Gecko",15,"")</f>
        <v/>
      </c>
      <c r="AC1281" s="16" t="str">
        <f aca="false">IF(O1281="Skink",14,"")</f>
        <v/>
      </c>
      <c r="AD1281" s="16" t="str">
        <f aca="false">IF(O1281="🐄 Cattle",17,"")</f>
        <v/>
      </c>
      <c r="AE1281" s="16" t="str">
        <f aca="false">IF(O1281="🐷 Pig",19,"")</f>
        <v/>
      </c>
      <c r="AF1281" s="16" t="str">
        <f aca="false">IF(O1281="Squirrel",11,"")</f>
        <v/>
      </c>
      <c r="AG1281" s="16" t="str">
        <f aca="false">IF(O1281="🐝 Honey Bee",20,"")</f>
        <v/>
      </c>
      <c r="AH1281" s="16" t="str">
        <f aca="false">IF(O1281="🦆 Duck",12,"")</f>
        <v/>
      </c>
      <c r="AI1281" s="16" t="str">
        <f aca="false">IF(O1281="🐦 Bird",13,"")</f>
        <v/>
      </c>
      <c r="AJ1281" s="46" t="s">
        <v>1233</v>
      </c>
      <c r="AK1281" s="45"/>
      <c r="AL1281" s="47" t="s">
        <v>544</v>
      </c>
      <c r="AM1281" s="45" t="s">
        <v>158</v>
      </c>
      <c r="AN1281" s="45"/>
    </row>
    <row r="1282" customFormat="false" ht="15.75" hidden="false" customHeight="false" outlineLevel="0" collapsed="false">
      <c r="B1282" s="38"/>
      <c r="C1282" s="32"/>
      <c r="D1282" s="33"/>
      <c r="E1282" s="34"/>
      <c r="F1282" s="34"/>
      <c r="G1282" s="0"/>
      <c r="H1282" s="0"/>
      <c r="I1282" s="14" t="str">
        <f aca="false">IF(H1282="IC",-0.3,"")</f>
        <v/>
      </c>
      <c r="J1282" s="14" t="str">
        <f aca="false">IF(H1282="IV",-0.2,"")</f>
        <v/>
      </c>
      <c r="K1282" s="14" t="str">
        <f aca="false">IF(H1282="IP",-0.1,"")</f>
        <v/>
      </c>
      <c r="L1282" s="14" t="str">
        <f aca="false">IF(H1282="IM",0.1,"")</f>
        <v/>
      </c>
      <c r="M1282" s="14" t="str">
        <f aca="false">IF(H1282="SC",0.2,"")</f>
        <v/>
      </c>
      <c r="N1282" s="15" t="str">
        <f aca="false">IF(H1282="???",0.2,"")</f>
        <v/>
      </c>
      <c r="O1282" s="0"/>
      <c r="P1282" s="17" t="str">
        <f aca="false">IF(SUM(Q1282:AI1282)&gt;0,"",IF(SUM(Q1282:AI1282)=0,IF(O1282&gt;0,1,"")))</f>
        <v/>
      </c>
      <c r="Q1282" s="16" t="str">
        <f aca="false">IF(O1282="🐭 Mouse",2,"")</f>
        <v/>
      </c>
      <c r="R1282" s="16" t="str">
        <f aca="false">IF(O1282="🕊 Pigeon",7,"")</f>
        <v/>
      </c>
      <c r="S1282" s="16" t="str">
        <f aca="false">IF(O1282="🐇 Rabbit",6,"")</f>
        <v/>
      </c>
      <c r="T1282" s="16" t="str">
        <f aca="false">IF(O1282="🍼 Mammal",16,"")</f>
        <v/>
      </c>
      <c r="U1282" s="16" t="str">
        <f aca="false">IF(O1282="🐀 Rat",1,"")</f>
        <v/>
      </c>
      <c r="V1282" s="16" t="str">
        <f aca="false">IF(O1282="🐕 Dog",3,"")</f>
        <v/>
      </c>
      <c r="W1282" s="16" t="str">
        <f aca="false">IF(O1282="🐹 Guinea Pig",8,"")</f>
        <v/>
      </c>
      <c r="X1282" s="16" t="str">
        <f aca="false">IF(O1282="🐔 Chicken",9,"")</f>
        <v/>
      </c>
      <c r="Y1282" s="16" t="str">
        <f aca="false">IF(O1282="🐵 Monkey",5,"")</f>
        <v/>
      </c>
      <c r="Z1282" s="16" t="str">
        <f aca="false">IF(O1282="🐸 Frog",10,"")</f>
        <v/>
      </c>
      <c r="AA1282" s="16" t="str">
        <f aca="false">IF(O1282="🐈 Cat",4,"")</f>
        <v/>
      </c>
      <c r="AB1282" s="16" t="str">
        <f aca="false">IF(O1282="Gecko",15,"")</f>
        <v/>
      </c>
      <c r="AC1282" s="16" t="str">
        <f aca="false">IF(O1282="Skink",14,"")</f>
        <v/>
      </c>
      <c r="AD1282" s="16" t="str">
        <f aca="false">IF(O1282="🐄 Cattle",17,"")</f>
        <v/>
      </c>
      <c r="AE1282" s="16" t="str">
        <f aca="false">IF(O1282="🐷 Pig",19,"")</f>
        <v/>
      </c>
      <c r="AF1282" s="16" t="str">
        <f aca="false">IF(O1282="Squirrel",11,"")</f>
        <v/>
      </c>
      <c r="AG1282" s="16" t="str">
        <f aca="false">IF(O1282="🐝 Honey Bee",20,"")</f>
        <v/>
      </c>
      <c r="AH1282" s="16" t="str">
        <f aca="false">IF(O1282="🦆 Duck",12,"")</f>
        <v/>
      </c>
      <c r="AI1282" s="16" t="str">
        <f aca="false">IF(O1282="🐦 Bird",13,"")</f>
        <v/>
      </c>
      <c r="AJ1282" s="0"/>
      <c r="AK1282" s="0"/>
      <c r="AL1282" s="0"/>
      <c r="AM1282" s="0"/>
      <c r="AN1282" s="0"/>
    </row>
    <row r="1283" customFormat="false" ht="30.75" hidden="false" customHeight="false" outlineLevel="0" collapsed="false">
      <c r="A1283" s="43" t="s">
        <v>1234</v>
      </c>
      <c r="B1283" s="38" t="n">
        <v>149</v>
      </c>
      <c r="C1283" s="32" t="n">
        <f aca="false">B1283+IF(H1283="IV",-0.2,IF(H1283="IP",-0.1,IF(H1283="IM",0.1,IF(H1283="SC",0.2,IF(H1283="IC (cerebral)",-0.3,0)))))</f>
        <v>148.9</v>
      </c>
      <c r="D1283" s="33" t="n">
        <f aca="false">VALUE(MID(AJ1283,1,FIND(" ",AJ1283)))</f>
        <v>0.35</v>
      </c>
      <c r="E1283" s="34" t="n">
        <f aca="false">IF(G1283="LD50 (median)",1,IF(G1283="LDLo (lowest)",0,IF(G1283="LD",-1,"")))</f>
        <v>1</v>
      </c>
      <c r="F1283" s="34" t="n">
        <f aca="false">IF(O1283="🐀 Rat",1,IF(O1283="🐭 Mouse",2,IF(O1283="🐕 Dog",3,IF(O1283="🐵 Monkey",5,IF(O1283="🐈 Cat",4,IF(O1283="🐇 Rabbit",6,IF(O1283="🕊 Pigeon",7,IF(O1283="🐹 Guinea Pig",8,IF(O1283="🐔 Chicken",9,IF(O1283="🐸 Frog",10,IF(O1283="🍼 Mammal",10,0)))))))))))</f>
        <v>2</v>
      </c>
      <c r="G1283" s="44" t="s">
        <v>47</v>
      </c>
      <c r="H1283" s="44" t="s">
        <v>16</v>
      </c>
      <c r="I1283" s="14" t="str">
        <f aca="false">IF(H1283="IC",-0.3,"")</f>
        <v/>
      </c>
      <c r="J1283" s="14" t="str">
        <f aca="false">IF(H1283="IV",-0.2,"")</f>
        <v/>
      </c>
      <c r="K1283" s="14" t="n">
        <f aca="false">IF(H1283="IP",-0.1,"")</f>
        <v>-0.1</v>
      </c>
      <c r="L1283" s="14" t="str">
        <f aca="false">IF(H1283="IM",0.1,"")</f>
        <v/>
      </c>
      <c r="M1283" s="14" t="str">
        <f aca="false">IF(H1283="SC",0.2,"")</f>
        <v/>
      </c>
      <c r="N1283" s="15" t="str">
        <f aca="false">IF(H1283="???",0.2,"")</f>
        <v/>
      </c>
      <c r="O1283" s="45" t="s">
        <v>22</v>
      </c>
      <c r="P1283" s="17" t="str">
        <f aca="false">IF(SUM(Q1283:AI1283)&gt;0,"",IF(SUM(Q1283:AI1283)=0,IF(O1283&gt;0,1,"")))</f>
        <v/>
      </c>
      <c r="Q1283" s="16" t="n">
        <f aca="false">IF(O1283="🐭 Mouse",2,"")</f>
        <v>2</v>
      </c>
      <c r="R1283" s="16" t="str">
        <f aca="false">IF(O1283="🕊 Pigeon",7,"")</f>
        <v/>
      </c>
      <c r="S1283" s="16" t="str">
        <f aca="false">IF(O1283="🐇 Rabbit",6,"")</f>
        <v/>
      </c>
      <c r="T1283" s="16" t="str">
        <f aca="false">IF(O1283="🍼 Mammal",16,"")</f>
        <v/>
      </c>
      <c r="U1283" s="16" t="str">
        <f aca="false">IF(O1283="🐀 Rat",1,"")</f>
        <v/>
      </c>
      <c r="V1283" s="16" t="str">
        <f aca="false">IF(O1283="🐕 Dog",3,"")</f>
        <v/>
      </c>
      <c r="W1283" s="16" t="str">
        <f aca="false">IF(O1283="🐹 Guinea Pig",8,"")</f>
        <v/>
      </c>
      <c r="X1283" s="16" t="str">
        <f aca="false">IF(O1283="🐔 Chicken",9,"")</f>
        <v/>
      </c>
      <c r="Y1283" s="16" t="str">
        <f aca="false">IF(O1283="🐵 Monkey",5,"")</f>
        <v/>
      </c>
      <c r="Z1283" s="16" t="str">
        <f aca="false">IF(O1283="🐸 Frog",10,"")</f>
        <v/>
      </c>
      <c r="AA1283" s="16" t="str">
        <f aca="false">IF(O1283="🐈 Cat",4,"")</f>
        <v/>
      </c>
      <c r="AB1283" s="16" t="str">
        <f aca="false">IF(O1283="Gecko",15,"")</f>
        <v/>
      </c>
      <c r="AC1283" s="16" t="str">
        <f aca="false">IF(O1283="Skink",14,"")</f>
        <v/>
      </c>
      <c r="AD1283" s="16" t="str">
        <f aca="false">IF(O1283="🐄 Cattle",17,"")</f>
        <v/>
      </c>
      <c r="AE1283" s="16" t="str">
        <f aca="false">IF(O1283="🐷 Pig",19,"")</f>
        <v/>
      </c>
      <c r="AF1283" s="16" t="str">
        <f aca="false">IF(O1283="Squirrel",11,"")</f>
        <v/>
      </c>
      <c r="AG1283" s="16" t="str">
        <f aca="false">IF(O1283="🐝 Honey Bee",20,"")</f>
        <v/>
      </c>
      <c r="AH1283" s="16" t="str">
        <f aca="false">IF(O1283="🦆 Duck",12,"")</f>
        <v/>
      </c>
      <c r="AI1283" s="16" t="str">
        <f aca="false">IF(O1283="🐦 Bird",13,"")</f>
        <v/>
      </c>
      <c r="AJ1283" s="46" t="s">
        <v>104</v>
      </c>
      <c r="AK1283" s="45"/>
      <c r="AL1283" s="47" t="s">
        <v>544</v>
      </c>
      <c r="AM1283" s="45" t="s">
        <v>158</v>
      </c>
      <c r="AN1283" s="45"/>
    </row>
    <row r="1284" customFormat="false" ht="30.75" hidden="false" customHeight="false" outlineLevel="0" collapsed="false">
      <c r="A1284" s="43" t="s">
        <v>1234</v>
      </c>
      <c r="B1284" s="38" t="n">
        <v>149</v>
      </c>
      <c r="C1284" s="32" t="n">
        <f aca="false">B1284+IF(H1284="IV",-0.2,IF(H1284="IP",-0.1,IF(H1284="IM",0.1,IF(H1284="SC",0.2,IF(H1284="IC (cerebral)",-0.3,0)))))</f>
        <v>148.9</v>
      </c>
      <c r="D1284" s="33" t="n">
        <f aca="false">VALUE(MID(AJ1284,1,FIND(" ",AJ1284)))</f>
        <v>0.65</v>
      </c>
      <c r="E1284" s="34" t="n">
        <f aca="false">IF(G1284="LD50 (median)",1,IF(G1284="LDLo (lowest)",0,IF(G1284="LD",-1,"")))</f>
        <v>1</v>
      </c>
      <c r="F1284" s="34" t="n">
        <f aca="false">IF(O1284="🐀 Rat",1,IF(O1284="🐭 Mouse",2,IF(O1284="🐕 Dog",3,IF(O1284="🐵 Monkey",5,IF(O1284="🐈 Cat",4,IF(O1284="🐇 Rabbit",6,IF(O1284="🕊 Pigeon",7,IF(O1284="🐹 Guinea Pig",8,IF(O1284="🐔 Chicken",9,IF(O1284="🐸 Frog",10,IF(O1284="🍼 Mammal",10,0)))))))))))</f>
        <v>2</v>
      </c>
      <c r="G1284" s="44" t="s">
        <v>47</v>
      </c>
      <c r="H1284" s="44" t="s">
        <v>16</v>
      </c>
      <c r="I1284" s="14" t="str">
        <f aca="false">IF(H1284="IC",-0.3,"")</f>
        <v/>
      </c>
      <c r="J1284" s="14" t="str">
        <f aca="false">IF(H1284="IV",-0.2,"")</f>
        <v/>
      </c>
      <c r="K1284" s="14" t="n">
        <f aca="false">IF(H1284="IP",-0.1,"")</f>
        <v>-0.1</v>
      </c>
      <c r="L1284" s="14" t="str">
        <f aca="false">IF(H1284="IM",0.1,"")</f>
        <v/>
      </c>
      <c r="M1284" s="14" t="str">
        <f aca="false">IF(H1284="SC",0.2,"")</f>
        <v/>
      </c>
      <c r="N1284" s="15" t="str">
        <f aca="false">IF(H1284="???",0.2,"")</f>
        <v/>
      </c>
      <c r="O1284" s="45" t="s">
        <v>22</v>
      </c>
      <c r="P1284" s="17" t="str">
        <f aca="false">IF(SUM(Q1284:AI1284)&gt;0,"",IF(SUM(Q1284:AI1284)=0,IF(O1284&gt;0,1,"")))</f>
        <v/>
      </c>
      <c r="Q1284" s="16" t="n">
        <f aca="false">IF(O1284="🐭 Mouse",2,"")</f>
        <v>2</v>
      </c>
      <c r="R1284" s="16" t="str">
        <f aca="false">IF(O1284="🕊 Pigeon",7,"")</f>
        <v/>
      </c>
      <c r="S1284" s="16" t="str">
        <f aca="false">IF(O1284="🐇 Rabbit",6,"")</f>
        <v/>
      </c>
      <c r="T1284" s="16" t="str">
        <f aca="false">IF(O1284="🍼 Mammal",16,"")</f>
        <v/>
      </c>
      <c r="U1284" s="16" t="str">
        <f aca="false">IF(O1284="🐀 Rat",1,"")</f>
        <v/>
      </c>
      <c r="V1284" s="16" t="str">
        <f aca="false">IF(O1284="🐕 Dog",3,"")</f>
        <v/>
      </c>
      <c r="W1284" s="16" t="str">
        <f aca="false">IF(O1284="🐹 Guinea Pig",8,"")</f>
        <v/>
      </c>
      <c r="X1284" s="16" t="str">
        <f aca="false">IF(O1284="🐔 Chicken",9,"")</f>
        <v/>
      </c>
      <c r="Y1284" s="16" t="str">
        <f aca="false">IF(O1284="🐵 Monkey",5,"")</f>
        <v/>
      </c>
      <c r="Z1284" s="16" t="str">
        <f aca="false">IF(O1284="🐸 Frog",10,"")</f>
        <v/>
      </c>
      <c r="AA1284" s="16" t="str">
        <f aca="false">IF(O1284="🐈 Cat",4,"")</f>
        <v/>
      </c>
      <c r="AB1284" s="16" t="str">
        <f aca="false">IF(O1284="Gecko",15,"")</f>
        <v/>
      </c>
      <c r="AC1284" s="16" t="str">
        <f aca="false">IF(O1284="Skink",14,"")</f>
        <v/>
      </c>
      <c r="AD1284" s="16" t="str">
        <f aca="false">IF(O1284="🐄 Cattle",17,"")</f>
        <v/>
      </c>
      <c r="AE1284" s="16" t="str">
        <f aca="false">IF(O1284="🐷 Pig",19,"")</f>
        <v/>
      </c>
      <c r="AF1284" s="16" t="str">
        <f aca="false">IF(O1284="Squirrel",11,"")</f>
        <v/>
      </c>
      <c r="AG1284" s="16" t="str">
        <f aca="false">IF(O1284="🐝 Honey Bee",20,"")</f>
        <v/>
      </c>
      <c r="AH1284" s="16" t="str">
        <f aca="false">IF(O1284="🦆 Duck",12,"")</f>
        <v/>
      </c>
      <c r="AI1284" s="16" t="str">
        <f aca="false">IF(O1284="🐦 Bird",13,"")</f>
        <v/>
      </c>
      <c r="AJ1284" s="46" t="s">
        <v>1228</v>
      </c>
      <c r="AK1284" s="45"/>
      <c r="AL1284" s="47" t="s">
        <v>544</v>
      </c>
      <c r="AM1284" s="45" t="s">
        <v>158</v>
      </c>
      <c r="AN1284" s="45"/>
    </row>
    <row r="1285" customFormat="false" ht="30.75" hidden="false" customHeight="false" outlineLevel="0" collapsed="false">
      <c r="A1285" s="43" t="s">
        <v>1234</v>
      </c>
      <c r="B1285" s="38" t="n">
        <f aca="false">B1284</f>
        <v>149</v>
      </c>
      <c r="C1285" s="32" t="n">
        <f aca="false">B1285+IF(H1285="IV",-0.2,IF(H1285="IP",-0.1,IF(H1285="IM",0.1,IF(H1285="SC",0.2,IF(H1285="IC (cerebral)",-0.3,0)))))</f>
        <v>148.9</v>
      </c>
      <c r="D1285" s="33" t="n">
        <f aca="false">VALUE(MID(AJ1285,1,FIND(" ",AJ1285)))</f>
        <v>1.1</v>
      </c>
      <c r="E1285" s="34" t="n">
        <f aca="false">IF(G1285="LD50 (median)",1,IF(G1285="LDLo (lowest)",0,IF(G1285="LD",-1,"")))</f>
        <v>1</v>
      </c>
      <c r="F1285" s="34" t="n">
        <f aca="false">IF(O1285="🐀 Rat",1,IF(O1285="🐭 Mouse",2,IF(O1285="🐕 Dog",3,IF(O1285="🐵 Monkey",5,IF(O1285="🐈 Cat",4,IF(O1285="🐇 Rabbit",6,IF(O1285="🕊 Pigeon",7,IF(O1285="🐹 Guinea Pig",8,IF(O1285="🐔 Chicken",9,IF(O1285="🐸 Frog",10,IF(O1285="🍼 Mammal",10,0)))))))))))</f>
        <v>2</v>
      </c>
      <c r="G1285" s="44" t="s">
        <v>47</v>
      </c>
      <c r="H1285" s="44" t="s">
        <v>16</v>
      </c>
      <c r="I1285" s="14" t="str">
        <f aca="false">IF(H1285="IC",-0.3,"")</f>
        <v/>
      </c>
      <c r="J1285" s="14" t="str">
        <f aca="false">IF(H1285="IV",-0.2,"")</f>
        <v/>
      </c>
      <c r="K1285" s="14" t="n">
        <f aca="false">IF(H1285="IP",-0.1,"")</f>
        <v>-0.1</v>
      </c>
      <c r="L1285" s="14" t="str">
        <f aca="false">IF(H1285="IM",0.1,"")</f>
        <v/>
      </c>
      <c r="M1285" s="14" t="str">
        <f aca="false">IF(H1285="SC",0.2,"")</f>
        <v/>
      </c>
      <c r="N1285" s="15" t="str">
        <f aca="false">IF(H1285="???",0.2,"")</f>
        <v/>
      </c>
      <c r="O1285" s="45" t="s">
        <v>22</v>
      </c>
      <c r="P1285" s="17" t="str">
        <f aca="false">IF(SUM(Q1285:AI1285)&gt;0,"",IF(SUM(Q1285:AI1285)=0,IF(O1285&gt;0,1,"")))</f>
        <v/>
      </c>
      <c r="Q1285" s="16" t="n">
        <f aca="false">IF(O1285="🐭 Mouse",2,"")</f>
        <v>2</v>
      </c>
      <c r="R1285" s="16" t="str">
        <f aca="false">IF(O1285="🕊 Pigeon",7,"")</f>
        <v/>
      </c>
      <c r="S1285" s="16" t="str">
        <f aca="false">IF(O1285="🐇 Rabbit",6,"")</f>
        <v/>
      </c>
      <c r="T1285" s="16" t="str">
        <f aca="false">IF(O1285="🍼 Mammal",16,"")</f>
        <v/>
      </c>
      <c r="U1285" s="16" t="str">
        <f aca="false">IF(O1285="🐀 Rat",1,"")</f>
        <v/>
      </c>
      <c r="V1285" s="16" t="str">
        <f aca="false">IF(O1285="🐕 Dog",3,"")</f>
        <v/>
      </c>
      <c r="W1285" s="16" t="str">
        <f aca="false">IF(O1285="🐹 Guinea Pig",8,"")</f>
        <v/>
      </c>
      <c r="X1285" s="16" t="str">
        <f aca="false">IF(O1285="🐔 Chicken",9,"")</f>
        <v/>
      </c>
      <c r="Y1285" s="16" t="str">
        <f aca="false">IF(O1285="🐵 Monkey",5,"")</f>
        <v/>
      </c>
      <c r="Z1285" s="16" t="str">
        <f aca="false">IF(O1285="🐸 Frog",10,"")</f>
        <v/>
      </c>
      <c r="AA1285" s="16" t="str">
        <f aca="false">IF(O1285="🐈 Cat",4,"")</f>
        <v/>
      </c>
      <c r="AB1285" s="16" t="str">
        <f aca="false">IF(O1285="Gecko",15,"")</f>
        <v/>
      </c>
      <c r="AC1285" s="16" t="str">
        <f aca="false">IF(O1285="Skink",14,"")</f>
        <v/>
      </c>
      <c r="AD1285" s="16" t="str">
        <f aca="false">IF(O1285="🐄 Cattle",17,"")</f>
        <v/>
      </c>
      <c r="AE1285" s="16" t="str">
        <f aca="false">IF(O1285="🐷 Pig",19,"")</f>
        <v/>
      </c>
      <c r="AF1285" s="16" t="str">
        <f aca="false">IF(O1285="Squirrel",11,"")</f>
        <v/>
      </c>
      <c r="AG1285" s="16" t="str">
        <f aca="false">IF(O1285="🐝 Honey Bee",20,"")</f>
        <v/>
      </c>
      <c r="AH1285" s="16" t="str">
        <f aca="false">IF(O1285="🦆 Duck",12,"")</f>
        <v/>
      </c>
      <c r="AI1285" s="16" t="str">
        <f aca="false">IF(O1285="🐦 Bird",13,"")</f>
        <v/>
      </c>
      <c r="AJ1285" s="46" t="s">
        <v>350</v>
      </c>
      <c r="AK1285" s="45"/>
      <c r="AL1285" s="47" t="s">
        <v>544</v>
      </c>
      <c r="AM1285" s="45" t="s">
        <v>158</v>
      </c>
      <c r="AN1285" s="45"/>
    </row>
    <row r="1286" customFormat="false" ht="15.75" hidden="false" customHeight="false" outlineLevel="0" collapsed="false">
      <c r="B1286" s="38"/>
      <c r="C1286" s="32"/>
      <c r="D1286" s="33"/>
      <c r="E1286" s="34"/>
      <c r="F1286" s="34"/>
      <c r="G1286" s="0"/>
      <c r="H1286" s="0"/>
      <c r="I1286" s="14" t="str">
        <f aca="false">IF(H1286="IC",-0.3,"")</f>
        <v/>
      </c>
      <c r="J1286" s="14" t="str">
        <f aca="false">IF(H1286="IV",-0.2,"")</f>
        <v/>
      </c>
      <c r="K1286" s="14" t="str">
        <f aca="false">IF(H1286="IP",-0.1,"")</f>
        <v/>
      </c>
      <c r="L1286" s="14" t="str">
        <f aca="false">IF(H1286="IM",0.1,"")</f>
        <v/>
      </c>
      <c r="M1286" s="14" t="str">
        <f aca="false">IF(H1286="SC",0.2,"")</f>
        <v/>
      </c>
      <c r="N1286" s="15" t="str">
        <f aca="false">IF(H1286="???",0.2,"")</f>
        <v/>
      </c>
      <c r="O1286" s="0"/>
      <c r="P1286" s="17" t="str">
        <f aca="false">IF(SUM(Q1286:AI1286)&gt;0,"",IF(SUM(Q1286:AI1286)=0,IF(O1286&gt;0,1,"")))</f>
        <v/>
      </c>
      <c r="Q1286" s="16" t="str">
        <f aca="false">IF(O1286="🐭 Mouse",2,"")</f>
        <v/>
      </c>
      <c r="R1286" s="16" t="str">
        <f aca="false">IF(O1286="🕊 Pigeon",7,"")</f>
        <v/>
      </c>
      <c r="S1286" s="16" t="str">
        <f aca="false">IF(O1286="🐇 Rabbit",6,"")</f>
        <v/>
      </c>
      <c r="T1286" s="16" t="str">
        <f aca="false">IF(O1286="🍼 Mammal",16,"")</f>
        <v/>
      </c>
      <c r="U1286" s="16" t="str">
        <f aca="false">IF(O1286="🐀 Rat",1,"")</f>
        <v/>
      </c>
      <c r="V1286" s="16" t="str">
        <f aca="false">IF(O1286="🐕 Dog",3,"")</f>
        <v/>
      </c>
      <c r="W1286" s="16" t="str">
        <f aca="false">IF(O1286="🐹 Guinea Pig",8,"")</f>
        <v/>
      </c>
      <c r="X1286" s="16" t="str">
        <f aca="false">IF(O1286="🐔 Chicken",9,"")</f>
        <v/>
      </c>
      <c r="Y1286" s="16" t="str">
        <f aca="false">IF(O1286="🐵 Monkey",5,"")</f>
        <v/>
      </c>
      <c r="Z1286" s="16" t="str">
        <f aca="false">IF(O1286="🐸 Frog",10,"")</f>
        <v/>
      </c>
      <c r="AA1286" s="16" t="str">
        <f aca="false">IF(O1286="🐈 Cat",4,"")</f>
        <v/>
      </c>
      <c r="AB1286" s="16" t="str">
        <f aca="false">IF(O1286="Gecko",15,"")</f>
        <v/>
      </c>
      <c r="AC1286" s="16" t="str">
        <f aca="false">IF(O1286="Skink",14,"")</f>
        <v/>
      </c>
      <c r="AD1286" s="16" t="str">
        <f aca="false">IF(O1286="🐄 Cattle",17,"")</f>
        <v/>
      </c>
      <c r="AE1286" s="16" t="str">
        <f aca="false">IF(O1286="🐷 Pig",19,"")</f>
        <v/>
      </c>
      <c r="AF1286" s="16" t="str">
        <f aca="false">IF(O1286="Squirrel",11,"")</f>
        <v/>
      </c>
      <c r="AG1286" s="16" t="str">
        <f aca="false">IF(O1286="🐝 Honey Bee",20,"")</f>
        <v/>
      </c>
      <c r="AH1286" s="16" t="str">
        <f aca="false">IF(O1286="🦆 Duck",12,"")</f>
        <v/>
      </c>
      <c r="AI1286" s="16" t="str">
        <f aca="false">IF(O1286="🐦 Bird",13,"")</f>
        <v/>
      </c>
      <c r="AJ1286" s="0"/>
      <c r="AK1286" s="0"/>
      <c r="AL1286" s="0"/>
      <c r="AM1286" s="0"/>
      <c r="AN1286" s="0"/>
    </row>
    <row r="1287" customFormat="false" ht="45" hidden="false" customHeight="true" outlineLevel="0" collapsed="false">
      <c r="A1287" s="38" t="s">
        <v>1235</v>
      </c>
      <c r="B1287" s="38" t="n">
        <v>150</v>
      </c>
      <c r="C1287" s="32" t="n">
        <f aca="false">B1287+IF(H1287="IV",-0.2,IF(H1287="IP",-0.1,IF(H1287="IM",0.1,IF(H1287="SC",0.2,IF(H1287="IC (cerebral)",-0.3,0)))))</f>
        <v>149.9</v>
      </c>
      <c r="D1287" s="33" t="n">
        <f aca="false">VALUE(MID(AJ1287,1,FIND(" ",AJ1287)))</f>
        <v>0.125</v>
      </c>
      <c r="E1287" s="34" t="n">
        <f aca="false">IF(G1287="LD50 (median)",1,IF(G1287="LDLo (lowest)",0,IF(G1287="LD",-1,"")))</f>
        <v>1</v>
      </c>
      <c r="F1287" s="34" t="n">
        <f aca="false">IF(O1287="🐀 Rat",1,IF(O1287="🐭 Mouse",2,IF(O1287="🐕 Dog",3,IF(O1287="🐵 Monkey",5,IF(O1287="🐈 Cat",4,IF(O1287="🐇 Rabbit",6,IF(O1287="🕊 Pigeon",7,IF(O1287="🐹 Guinea Pig",8,IF(O1287="🐔 Chicken",9,IF(O1287="🐸 Frog",10,IF(O1287="🍼 Mammal",10,0)))))))))))</f>
        <v>2</v>
      </c>
      <c r="G1287" s="39" t="s">
        <v>47</v>
      </c>
      <c r="H1287" s="39" t="s">
        <v>16</v>
      </c>
      <c r="I1287" s="14" t="str">
        <f aca="false">IF(H1287="IC",-0.3,"")</f>
        <v/>
      </c>
      <c r="J1287" s="14" t="str">
        <f aca="false">IF(H1287="IV",-0.2,"")</f>
        <v/>
      </c>
      <c r="K1287" s="14" t="n">
        <f aca="false">IF(H1287="IP",-0.1,"")</f>
        <v>-0.1</v>
      </c>
      <c r="L1287" s="14" t="str">
        <f aca="false">IF(H1287="IM",0.1,"")</f>
        <v/>
      </c>
      <c r="M1287" s="14" t="str">
        <f aca="false">IF(H1287="SC",0.2,"")</f>
        <v/>
      </c>
      <c r="N1287" s="15" t="str">
        <f aca="false">IF(H1287="???",0.2,"")</f>
        <v/>
      </c>
      <c r="O1287" s="40" t="s">
        <v>22</v>
      </c>
      <c r="P1287" s="17" t="str">
        <f aca="false">IF(SUM(Q1287:AI1287)&gt;0,"",IF(SUM(Q1287:AI1287)=0,IF(O1287&gt;0,1,"")))</f>
        <v/>
      </c>
      <c r="Q1287" s="16" t="n">
        <f aca="false">IF(O1287="🐭 Mouse",2,"")</f>
        <v>2</v>
      </c>
      <c r="R1287" s="16" t="str">
        <f aca="false">IF(O1287="🕊 Pigeon",7,"")</f>
        <v/>
      </c>
      <c r="S1287" s="16" t="str">
        <f aca="false">IF(O1287="🐇 Rabbit",6,"")</f>
        <v/>
      </c>
      <c r="T1287" s="16" t="str">
        <f aca="false">IF(O1287="🍼 Mammal",16,"")</f>
        <v/>
      </c>
      <c r="U1287" s="16" t="str">
        <f aca="false">IF(O1287="🐀 Rat",1,"")</f>
        <v/>
      </c>
      <c r="V1287" s="16" t="str">
        <f aca="false">IF(O1287="🐕 Dog",3,"")</f>
        <v/>
      </c>
      <c r="W1287" s="16" t="str">
        <f aca="false">IF(O1287="🐹 Guinea Pig",8,"")</f>
        <v/>
      </c>
      <c r="X1287" s="16" t="str">
        <f aca="false">IF(O1287="🐔 Chicken",9,"")</f>
        <v/>
      </c>
      <c r="Y1287" s="16" t="str">
        <f aca="false">IF(O1287="🐵 Monkey",5,"")</f>
        <v/>
      </c>
      <c r="Z1287" s="16" t="str">
        <f aca="false">IF(O1287="🐸 Frog",10,"")</f>
        <v/>
      </c>
      <c r="AA1287" s="16" t="str">
        <f aca="false">IF(O1287="🐈 Cat",4,"")</f>
        <v/>
      </c>
      <c r="AB1287" s="16" t="str">
        <f aca="false">IF(O1287="Gecko",15,"")</f>
        <v/>
      </c>
      <c r="AC1287" s="16" t="str">
        <f aca="false">IF(O1287="Skink",14,"")</f>
        <v/>
      </c>
      <c r="AD1287" s="16" t="str">
        <f aca="false">IF(O1287="🐄 Cattle",17,"")</f>
        <v/>
      </c>
      <c r="AE1287" s="16" t="str">
        <f aca="false">IF(O1287="🐷 Pig",19,"")</f>
        <v/>
      </c>
      <c r="AF1287" s="16" t="str">
        <f aca="false">IF(O1287="Squirrel",11,"")</f>
        <v/>
      </c>
      <c r="AG1287" s="16" t="str">
        <f aca="false">IF(O1287="🐝 Honey Bee",20,"")</f>
        <v/>
      </c>
      <c r="AH1287" s="16" t="str">
        <f aca="false">IF(O1287="🦆 Duck",12,"")</f>
        <v/>
      </c>
      <c r="AI1287" s="16" t="str">
        <f aca="false">IF(O1287="🐦 Bird",13,"")</f>
        <v/>
      </c>
      <c r="AJ1287" s="41" t="s">
        <v>287</v>
      </c>
      <c r="AK1287" s="40" t="s">
        <v>538</v>
      </c>
      <c r="AL1287" s="42" t="s">
        <v>50</v>
      </c>
      <c r="AM1287" s="40" t="s">
        <v>51</v>
      </c>
      <c r="AN1287" s="40"/>
    </row>
    <row r="1288" customFormat="false" ht="30" hidden="false" customHeight="true" outlineLevel="0" collapsed="false">
      <c r="A1288" s="38" t="s">
        <v>1236</v>
      </c>
      <c r="B1288" s="38" t="n">
        <v>150</v>
      </c>
      <c r="C1288" s="32" t="n">
        <f aca="false">B1288+IF(H1288="IV",-0.2,IF(H1288="IP",-0.1,IF(H1288="IM",0.1,IF(H1288="SC",0.2,IF(H1288="IC (cerebral)",-0.3,0)))))</f>
        <v>149.9</v>
      </c>
      <c r="D1288" s="33" t="n">
        <f aca="false">VALUE(MID(AJ1288,1,FIND(" ",AJ1288)))</f>
        <v>0.47</v>
      </c>
      <c r="E1288" s="34" t="n">
        <f aca="false">IF(G1288="LD50 (median)",1,IF(G1288="LDLo (lowest)",0,IF(G1288="LD",-1,"")))</f>
        <v>1</v>
      </c>
      <c r="F1288" s="34" t="n">
        <f aca="false">IF(O1288="🐀 Rat",1,IF(O1288="🐭 Mouse",2,IF(O1288="🐕 Dog",3,IF(O1288="🐵 Monkey",5,IF(O1288="🐈 Cat",4,IF(O1288="🐇 Rabbit",6,IF(O1288="🕊 Pigeon",7,IF(O1288="🐹 Guinea Pig",8,IF(O1288="🐔 Chicken",9,IF(O1288="🐸 Frog",10,IF(O1288="🍼 Mammal",10,0)))))))))))</f>
        <v>2</v>
      </c>
      <c r="G1288" s="39" t="s">
        <v>47</v>
      </c>
      <c r="H1288" s="39" t="s">
        <v>16</v>
      </c>
      <c r="I1288" s="14" t="str">
        <f aca="false">IF(H1288="IC",-0.3,"")</f>
        <v/>
      </c>
      <c r="J1288" s="14" t="str">
        <f aca="false">IF(H1288="IV",-0.2,"")</f>
        <v/>
      </c>
      <c r="K1288" s="14" t="n">
        <f aca="false">IF(H1288="IP",-0.1,"")</f>
        <v>-0.1</v>
      </c>
      <c r="L1288" s="14" t="str">
        <f aca="false">IF(H1288="IM",0.1,"")</f>
        <v/>
      </c>
      <c r="M1288" s="14" t="str">
        <f aca="false">IF(H1288="SC",0.2,"")</f>
        <v/>
      </c>
      <c r="N1288" s="15" t="str">
        <f aca="false">IF(H1288="???",0.2,"")</f>
        <v/>
      </c>
      <c r="O1288" s="40" t="s">
        <v>22</v>
      </c>
      <c r="P1288" s="17" t="str">
        <f aca="false">IF(SUM(Q1288:AI1288)&gt;0,"",IF(SUM(Q1288:AI1288)=0,IF(O1288&gt;0,1,"")))</f>
        <v/>
      </c>
      <c r="Q1288" s="16" t="n">
        <f aca="false">IF(O1288="🐭 Mouse",2,"")</f>
        <v>2</v>
      </c>
      <c r="R1288" s="16" t="str">
        <f aca="false">IF(O1288="🕊 Pigeon",7,"")</f>
        <v/>
      </c>
      <c r="S1288" s="16" t="str">
        <f aca="false">IF(O1288="🐇 Rabbit",6,"")</f>
        <v/>
      </c>
      <c r="T1288" s="16" t="str">
        <f aca="false">IF(O1288="🍼 Mammal",16,"")</f>
        <v/>
      </c>
      <c r="U1288" s="16" t="str">
        <f aca="false">IF(O1288="🐀 Rat",1,"")</f>
        <v/>
      </c>
      <c r="V1288" s="16" t="str">
        <f aca="false">IF(O1288="🐕 Dog",3,"")</f>
        <v/>
      </c>
      <c r="W1288" s="16" t="str">
        <f aca="false">IF(O1288="🐹 Guinea Pig",8,"")</f>
        <v/>
      </c>
      <c r="X1288" s="16" t="str">
        <f aca="false">IF(O1288="🐔 Chicken",9,"")</f>
        <v/>
      </c>
      <c r="Y1288" s="16" t="str">
        <f aca="false">IF(O1288="🐵 Monkey",5,"")</f>
        <v/>
      </c>
      <c r="Z1288" s="16" t="str">
        <f aca="false">IF(O1288="🐸 Frog",10,"")</f>
        <v/>
      </c>
      <c r="AA1288" s="16" t="str">
        <f aca="false">IF(O1288="🐈 Cat",4,"")</f>
        <v/>
      </c>
      <c r="AB1288" s="16" t="str">
        <f aca="false">IF(O1288="Gecko",15,"")</f>
        <v/>
      </c>
      <c r="AC1288" s="16" t="str">
        <f aca="false">IF(O1288="Skink",14,"")</f>
        <v/>
      </c>
      <c r="AD1288" s="16" t="str">
        <f aca="false">IF(O1288="🐄 Cattle",17,"")</f>
        <v/>
      </c>
      <c r="AE1288" s="16" t="str">
        <f aca="false">IF(O1288="🐷 Pig",19,"")</f>
        <v/>
      </c>
      <c r="AF1288" s="16" t="str">
        <f aca="false">IF(O1288="Squirrel",11,"")</f>
        <v/>
      </c>
      <c r="AG1288" s="16" t="str">
        <f aca="false">IF(O1288="🐝 Honey Bee",20,"")</f>
        <v/>
      </c>
      <c r="AH1288" s="16" t="str">
        <f aca="false">IF(O1288="🦆 Duck",12,"")</f>
        <v/>
      </c>
      <c r="AI1288" s="16" t="str">
        <f aca="false">IF(O1288="🐦 Bird",13,"")</f>
        <v/>
      </c>
      <c r="AJ1288" s="41" t="s">
        <v>120</v>
      </c>
      <c r="AK1288" s="40" t="s">
        <v>1006</v>
      </c>
      <c r="AL1288" s="42" t="s">
        <v>536</v>
      </c>
      <c r="AM1288" s="40" t="s">
        <v>51</v>
      </c>
      <c r="AN1288" s="40"/>
    </row>
    <row r="1289" customFormat="false" ht="15.75" hidden="false" customHeight="false" outlineLevel="0" collapsed="false">
      <c r="B1289" s="38"/>
      <c r="C1289" s="32"/>
      <c r="D1289" s="33"/>
      <c r="E1289" s="34"/>
      <c r="F1289" s="34"/>
      <c r="G1289" s="0"/>
      <c r="H1289" s="0"/>
      <c r="I1289" s="14" t="str">
        <f aca="false">IF(H1289="IC",-0.3,"")</f>
        <v/>
      </c>
      <c r="J1289" s="14" t="str">
        <f aca="false">IF(H1289="IV",-0.2,"")</f>
        <v/>
      </c>
      <c r="K1289" s="14" t="str">
        <f aca="false">IF(H1289="IP",-0.1,"")</f>
        <v/>
      </c>
      <c r="L1289" s="14" t="str">
        <f aca="false">IF(H1289="IM",0.1,"")</f>
        <v/>
      </c>
      <c r="M1289" s="14" t="str">
        <f aca="false">IF(H1289="SC",0.2,"")</f>
        <v/>
      </c>
      <c r="N1289" s="15" t="str">
        <f aca="false">IF(H1289="???",0.2,"")</f>
        <v/>
      </c>
      <c r="O1289" s="0"/>
      <c r="P1289" s="17" t="str">
        <f aca="false">IF(SUM(Q1289:AI1289)&gt;0,"",IF(SUM(Q1289:AI1289)=0,IF(O1289&gt;0,1,"")))</f>
        <v/>
      </c>
      <c r="Q1289" s="16" t="str">
        <f aca="false">IF(O1289="🐭 Mouse",2,"")</f>
        <v/>
      </c>
      <c r="R1289" s="16" t="str">
        <f aca="false">IF(O1289="🕊 Pigeon",7,"")</f>
        <v/>
      </c>
      <c r="S1289" s="16" t="str">
        <f aca="false">IF(O1289="🐇 Rabbit",6,"")</f>
        <v/>
      </c>
      <c r="T1289" s="16" t="str">
        <f aca="false">IF(O1289="🍼 Mammal",16,"")</f>
        <v/>
      </c>
      <c r="U1289" s="16" t="str">
        <f aca="false">IF(O1289="🐀 Rat",1,"")</f>
        <v/>
      </c>
      <c r="V1289" s="16" t="str">
        <f aca="false">IF(O1289="🐕 Dog",3,"")</f>
        <v/>
      </c>
      <c r="W1289" s="16" t="str">
        <f aca="false">IF(O1289="🐹 Guinea Pig",8,"")</f>
        <v/>
      </c>
      <c r="X1289" s="16" t="str">
        <f aca="false">IF(O1289="🐔 Chicken",9,"")</f>
        <v/>
      </c>
      <c r="Y1289" s="16" t="str">
        <f aca="false">IF(O1289="🐵 Monkey",5,"")</f>
        <v/>
      </c>
      <c r="Z1289" s="16" t="str">
        <f aca="false">IF(O1289="🐸 Frog",10,"")</f>
        <v/>
      </c>
      <c r="AA1289" s="16" t="str">
        <f aca="false">IF(O1289="🐈 Cat",4,"")</f>
        <v/>
      </c>
      <c r="AB1289" s="16" t="str">
        <f aca="false">IF(O1289="Gecko",15,"")</f>
        <v/>
      </c>
      <c r="AC1289" s="16" t="str">
        <f aca="false">IF(O1289="Skink",14,"")</f>
        <v/>
      </c>
      <c r="AD1289" s="16" t="str">
        <f aca="false">IF(O1289="🐄 Cattle",17,"")</f>
        <v/>
      </c>
      <c r="AE1289" s="16" t="str">
        <f aca="false">IF(O1289="🐷 Pig",19,"")</f>
        <v/>
      </c>
      <c r="AF1289" s="16" t="str">
        <f aca="false">IF(O1289="Squirrel",11,"")</f>
        <v/>
      </c>
      <c r="AG1289" s="16" t="str">
        <f aca="false">IF(O1289="🐝 Honey Bee",20,"")</f>
        <v/>
      </c>
      <c r="AH1289" s="16" t="str">
        <f aca="false">IF(O1289="🦆 Duck",12,"")</f>
        <v/>
      </c>
      <c r="AI1289" s="16" t="str">
        <f aca="false">IF(O1289="🐦 Bird",13,"")</f>
        <v/>
      </c>
      <c r="AJ1289" s="0"/>
      <c r="AK1289" s="0"/>
      <c r="AL1289" s="0"/>
      <c r="AM1289" s="0"/>
      <c r="AN1289" s="0"/>
    </row>
    <row r="1290" customFormat="false" ht="30" hidden="false" customHeight="true" outlineLevel="0" collapsed="false">
      <c r="A1290" s="38" t="s">
        <v>1237</v>
      </c>
      <c r="B1290" s="38" t="n">
        <v>151</v>
      </c>
      <c r="C1290" s="32" t="n">
        <f aca="false">B1290+IF(H1290="IV",-0.2,IF(H1290="IP",-0.1,IF(H1290="IM",0.1,IF(H1290="SC",0.2,IF(H1290="IC (cerebral)",-0.3,0)))))</f>
        <v>150.9</v>
      </c>
      <c r="D1290" s="33" t="n">
        <f aca="false">VALUE(MID(AJ1290,1,FIND(" ",AJ1290)))</f>
        <v>1</v>
      </c>
      <c r="E1290" s="34" t="n">
        <f aca="false">IF(G1290="LD50 (median)",1,IF(G1290="LDLo (lowest)",0,IF(G1290="LD",-1,"")))</f>
        <v>1</v>
      </c>
      <c r="F1290" s="34" t="n">
        <f aca="false">IF(O1290="🐀 Rat",1,IF(O1290="🐭 Mouse",2,IF(O1290="🐕 Dog",3,IF(O1290="🐵 Monkey",5,IF(O1290="🐈 Cat",4,IF(O1290="🐇 Rabbit",6,IF(O1290="🕊 Pigeon",7,IF(O1290="🐹 Guinea Pig",8,IF(O1290="🐔 Chicken",9,IF(O1290="🐸 Frog",10,IF(O1290="🍼 Mammal",10,0)))))))))))</f>
        <v>2</v>
      </c>
      <c r="G1290" s="39" t="s">
        <v>47</v>
      </c>
      <c r="H1290" s="39" t="s">
        <v>16</v>
      </c>
      <c r="I1290" s="14" t="str">
        <f aca="false">IF(H1290="IC",-0.3,"")</f>
        <v/>
      </c>
      <c r="J1290" s="14" t="str">
        <f aca="false">IF(H1290="IV",-0.2,"")</f>
        <v/>
      </c>
      <c r="K1290" s="14" t="n">
        <f aca="false">IF(H1290="IP",-0.1,"")</f>
        <v>-0.1</v>
      </c>
      <c r="L1290" s="14" t="str">
        <f aca="false">IF(H1290="IM",0.1,"")</f>
        <v/>
      </c>
      <c r="M1290" s="14" t="str">
        <f aca="false">IF(H1290="SC",0.2,"")</f>
        <v/>
      </c>
      <c r="N1290" s="15" t="str">
        <f aca="false">IF(H1290="???",0.2,"")</f>
        <v/>
      </c>
      <c r="O1290" s="40" t="s">
        <v>22</v>
      </c>
      <c r="P1290" s="17" t="str">
        <f aca="false">IF(SUM(Q1290:AI1290)&gt;0,"",IF(SUM(Q1290:AI1290)=0,IF(O1290&gt;0,1,"")))</f>
        <v/>
      </c>
      <c r="Q1290" s="16" t="n">
        <f aca="false">IF(O1290="🐭 Mouse",2,"")</f>
        <v>2</v>
      </c>
      <c r="R1290" s="16" t="str">
        <f aca="false">IF(O1290="🕊 Pigeon",7,"")</f>
        <v/>
      </c>
      <c r="S1290" s="16" t="str">
        <f aca="false">IF(O1290="🐇 Rabbit",6,"")</f>
        <v/>
      </c>
      <c r="T1290" s="16" t="str">
        <f aca="false">IF(O1290="🍼 Mammal",16,"")</f>
        <v/>
      </c>
      <c r="U1290" s="16" t="str">
        <f aca="false">IF(O1290="🐀 Rat",1,"")</f>
        <v/>
      </c>
      <c r="V1290" s="16" t="str">
        <f aca="false">IF(O1290="🐕 Dog",3,"")</f>
        <v/>
      </c>
      <c r="W1290" s="16" t="str">
        <f aca="false">IF(O1290="🐹 Guinea Pig",8,"")</f>
        <v/>
      </c>
      <c r="X1290" s="16" t="str">
        <f aca="false">IF(O1290="🐔 Chicken",9,"")</f>
        <v/>
      </c>
      <c r="Y1290" s="16" t="str">
        <f aca="false">IF(O1290="🐵 Monkey",5,"")</f>
        <v/>
      </c>
      <c r="Z1290" s="16" t="str">
        <f aca="false">IF(O1290="🐸 Frog",10,"")</f>
        <v/>
      </c>
      <c r="AA1290" s="16" t="str">
        <f aca="false">IF(O1290="🐈 Cat",4,"")</f>
        <v/>
      </c>
      <c r="AB1290" s="16" t="str">
        <f aca="false">IF(O1290="Gecko",15,"")</f>
        <v/>
      </c>
      <c r="AC1290" s="16" t="str">
        <f aca="false">IF(O1290="Skink",14,"")</f>
        <v/>
      </c>
      <c r="AD1290" s="16" t="str">
        <f aca="false">IF(O1290="🐄 Cattle",17,"")</f>
        <v/>
      </c>
      <c r="AE1290" s="16" t="str">
        <f aca="false">IF(O1290="🐷 Pig",19,"")</f>
        <v/>
      </c>
      <c r="AF1290" s="16" t="str">
        <f aca="false">IF(O1290="Squirrel",11,"")</f>
        <v/>
      </c>
      <c r="AG1290" s="16" t="str">
        <f aca="false">IF(O1290="🐝 Honey Bee",20,"")</f>
        <v/>
      </c>
      <c r="AH1290" s="16" t="str">
        <f aca="false">IF(O1290="🦆 Duck",12,"")</f>
        <v/>
      </c>
      <c r="AI1290" s="16" t="str">
        <f aca="false">IF(O1290="🐦 Bird",13,"")</f>
        <v/>
      </c>
      <c r="AJ1290" s="41" t="s">
        <v>129</v>
      </c>
      <c r="AK1290" s="40" t="s">
        <v>1238</v>
      </c>
      <c r="AL1290" s="42" t="s">
        <v>536</v>
      </c>
      <c r="AM1290" s="40" t="s">
        <v>51</v>
      </c>
      <c r="AN1290" s="40"/>
    </row>
    <row r="1291" customFormat="false" ht="30" hidden="false" customHeight="true" outlineLevel="0" collapsed="false">
      <c r="A1291" s="38" t="s">
        <v>1237</v>
      </c>
      <c r="B1291" s="38" t="n">
        <f aca="false">B1290</f>
        <v>151</v>
      </c>
      <c r="C1291" s="32" t="n">
        <f aca="false">B1291+IF(H1291="IV",-0.2,IF(H1291="IP",-0.1,IF(H1291="IM",0.1,IF(H1291="SC",0.2,IF(H1291="IC (cerebral)",-0.3,0)))))</f>
        <v>150.9</v>
      </c>
      <c r="D1291" s="33" t="n">
        <f aca="false">VALUE(MID(AJ1291,1,FIND(" ",AJ1291)))</f>
        <v>1.2</v>
      </c>
      <c r="E1291" s="34" t="n">
        <f aca="false">IF(G1291="LD50 (median)",1,IF(G1291="LDLo (lowest)",0,IF(G1291="LD",-1,"")))</f>
        <v>1</v>
      </c>
      <c r="F1291" s="34" t="n">
        <f aca="false">IF(O1291="🐀 Rat",1,IF(O1291="🐭 Mouse",2,IF(O1291="🐕 Dog",3,IF(O1291="🐵 Monkey",5,IF(O1291="🐈 Cat",4,IF(O1291="🐇 Rabbit",6,IF(O1291="🕊 Pigeon",7,IF(O1291="🐹 Guinea Pig",8,IF(O1291="🐔 Chicken",9,IF(O1291="🐸 Frog",10,IF(O1291="🍼 Mammal",10,0)))))))))))</f>
        <v>2</v>
      </c>
      <c r="G1291" s="39" t="s">
        <v>47</v>
      </c>
      <c r="H1291" s="39" t="s">
        <v>16</v>
      </c>
      <c r="I1291" s="14" t="str">
        <f aca="false">IF(H1291="IC",-0.3,"")</f>
        <v/>
      </c>
      <c r="J1291" s="14" t="str">
        <f aca="false">IF(H1291="IV",-0.2,"")</f>
        <v/>
      </c>
      <c r="K1291" s="14" t="n">
        <f aca="false">IF(H1291="IP",-0.1,"")</f>
        <v>-0.1</v>
      </c>
      <c r="L1291" s="14" t="str">
        <f aca="false">IF(H1291="IM",0.1,"")</f>
        <v/>
      </c>
      <c r="M1291" s="14" t="str">
        <f aca="false">IF(H1291="SC",0.2,"")</f>
        <v/>
      </c>
      <c r="N1291" s="15" t="str">
        <f aca="false">IF(H1291="???",0.2,"")</f>
        <v/>
      </c>
      <c r="O1291" s="40" t="s">
        <v>22</v>
      </c>
      <c r="P1291" s="17" t="str">
        <f aca="false">IF(SUM(Q1291:AI1291)&gt;0,"",IF(SUM(Q1291:AI1291)=0,IF(O1291&gt;0,1,"")))</f>
        <v/>
      </c>
      <c r="Q1291" s="16" t="n">
        <f aca="false">IF(O1291="🐭 Mouse",2,"")</f>
        <v>2</v>
      </c>
      <c r="R1291" s="16" t="str">
        <f aca="false">IF(O1291="🕊 Pigeon",7,"")</f>
        <v/>
      </c>
      <c r="S1291" s="16" t="str">
        <f aca="false">IF(O1291="🐇 Rabbit",6,"")</f>
        <v/>
      </c>
      <c r="T1291" s="16" t="str">
        <f aca="false">IF(O1291="🍼 Mammal",16,"")</f>
        <v/>
      </c>
      <c r="U1291" s="16" t="str">
        <f aca="false">IF(O1291="🐀 Rat",1,"")</f>
        <v/>
      </c>
      <c r="V1291" s="16" t="str">
        <f aca="false">IF(O1291="🐕 Dog",3,"")</f>
        <v/>
      </c>
      <c r="W1291" s="16" t="str">
        <f aca="false">IF(O1291="🐹 Guinea Pig",8,"")</f>
        <v/>
      </c>
      <c r="X1291" s="16" t="str">
        <f aca="false">IF(O1291="🐔 Chicken",9,"")</f>
        <v/>
      </c>
      <c r="Y1291" s="16" t="str">
        <f aca="false">IF(O1291="🐵 Monkey",5,"")</f>
        <v/>
      </c>
      <c r="Z1291" s="16" t="str">
        <f aca="false">IF(O1291="🐸 Frog",10,"")</f>
        <v/>
      </c>
      <c r="AA1291" s="16" t="str">
        <f aca="false">IF(O1291="🐈 Cat",4,"")</f>
        <v/>
      </c>
      <c r="AB1291" s="16" t="str">
        <f aca="false">IF(O1291="Gecko",15,"")</f>
        <v/>
      </c>
      <c r="AC1291" s="16" t="str">
        <f aca="false">IF(O1291="Skink",14,"")</f>
        <v/>
      </c>
      <c r="AD1291" s="16" t="str">
        <f aca="false">IF(O1291="🐄 Cattle",17,"")</f>
        <v/>
      </c>
      <c r="AE1291" s="16" t="str">
        <f aca="false">IF(O1291="🐷 Pig",19,"")</f>
        <v/>
      </c>
      <c r="AF1291" s="16" t="str">
        <f aca="false">IF(O1291="Squirrel",11,"")</f>
        <v/>
      </c>
      <c r="AG1291" s="16" t="str">
        <f aca="false">IF(O1291="🐝 Honey Bee",20,"")</f>
        <v/>
      </c>
      <c r="AH1291" s="16" t="str">
        <f aca="false">IF(O1291="🦆 Duck",12,"")</f>
        <v/>
      </c>
      <c r="AI1291" s="16" t="str">
        <f aca="false">IF(O1291="🐦 Bird",13,"")</f>
        <v/>
      </c>
      <c r="AJ1291" s="41" t="s">
        <v>250</v>
      </c>
      <c r="AK1291" s="40" t="s">
        <v>1238</v>
      </c>
      <c r="AL1291" s="42" t="s">
        <v>536</v>
      </c>
      <c r="AM1291" s="40" t="s">
        <v>51</v>
      </c>
      <c r="AN1291" s="40"/>
    </row>
    <row r="1292" customFormat="false" ht="15.75" hidden="false" customHeight="false" outlineLevel="0" collapsed="false">
      <c r="B1292" s="38"/>
      <c r="C1292" s="32"/>
      <c r="D1292" s="33"/>
      <c r="E1292" s="34"/>
      <c r="F1292" s="34"/>
      <c r="G1292" s="0"/>
      <c r="H1292" s="0"/>
      <c r="I1292" s="14" t="str">
        <f aca="false">IF(H1292="IC",-0.3,"")</f>
        <v/>
      </c>
      <c r="J1292" s="14" t="str">
        <f aca="false">IF(H1292="IV",-0.2,"")</f>
        <v/>
      </c>
      <c r="K1292" s="14" t="str">
        <f aca="false">IF(H1292="IP",-0.1,"")</f>
        <v/>
      </c>
      <c r="L1292" s="14" t="str">
        <f aca="false">IF(H1292="IM",0.1,"")</f>
        <v/>
      </c>
      <c r="M1292" s="14" t="str">
        <f aca="false">IF(H1292="SC",0.2,"")</f>
        <v/>
      </c>
      <c r="N1292" s="15" t="str">
        <f aca="false">IF(H1292="???",0.2,"")</f>
        <v/>
      </c>
      <c r="O1292" s="0"/>
      <c r="P1292" s="17" t="str">
        <f aca="false">IF(SUM(Q1292:AI1292)&gt;0,"",IF(SUM(Q1292:AI1292)=0,IF(O1292&gt;0,1,"")))</f>
        <v/>
      </c>
      <c r="Q1292" s="16" t="str">
        <f aca="false">IF(O1292="🐭 Mouse",2,"")</f>
        <v/>
      </c>
      <c r="R1292" s="16" t="str">
        <f aca="false">IF(O1292="🕊 Pigeon",7,"")</f>
        <v/>
      </c>
      <c r="S1292" s="16" t="str">
        <f aca="false">IF(O1292="🐇 Rabbit",6,"")</f>
        <v/>
      </c>
      <c r="T1292" s="16" t="str">
        <f aca="false">IF(O1292="🍼 Mammal",16,"")</f>
        <v/>
      </c>
      <c r="U1292" s="16" t="str">
        <f aca="false">IF(O1292="🐀 Rat",1,"")</f>
        <v/>
      </c>
      <c r="V1292" s="16" t="str">
        <f aca="false">IF(O1292="🐕 Dog",3,"")</f>
        <v/>
      </c>
      <c r="W1292" s="16" t="str">
        <f aca="false">IF(O1292="🐹 Guinea Pig",8,"")</f>
        <v/>
      </c>
      <c r="X1292" s="16" t="str">
        <f aca="false">IF(O1292="🐔 Chicken",9,"")</f>
        <v/>
      </c>
      <c r="Y1292" s="16" t="str">
        <f aca="false">IF(O1292="🐵 Monkey",5,"")</f>
        <v/>
      </c>
      <c r="Z1292" s="16" t="str">
        <f aca="false">IF(O1292="🐸 Frog",10,"")</f>
        <v/>
      </c>
      <c r="AA1292" s="16" t="str">
        <f aca="false">IF(O1292="🐈 Cat",4,"")</f>
        <v/>
      </c>
      <c r="AB1292" s="16" t="str">
        <f aca="false">IF(O1292="Gecko",15,"")</f>
        <v/>
      </c>
      <c r="AC1292" s="16" t="str">
        <f aca="false">IF(O1292="Skink",14,"")</f>
        <v/>
      </c>
      <c r="AD1292" s="16" t="str">
        <f aca="false">IF(O1292="🐄 Cattle",17,"")</f>
        <v/>
      </c>
      <c r="AE1292" s="16" t="str">
        <f aca="false">IF(O1292="🐷 Pig",19,"")</f>
        <v/>
      </c>
      <c r="AF1292" s="16" t="str">
        <f aca="false">IF(O1292="Squirrel",11,"")</f>
        <v/>
      </c>
      <c r="AG1292" s="16" t="str">
        <f aca="false">IF(O1292="🐝 Honey Bee",20,"")</f>
        <v/>
      </c>
      <c r="AH1292" s="16" t="str">
        <f aca="false">IF(O1292="🦆 Duck",12,"")</f>
        <v/>
      </c>
      <c r="AI1292" s="16" t="str">
        <f aca="false">IF(O1292="🐦 Bird",13,"")</f>
        <v/>
      </c>
      <c r="AJ1292" s="0"/>
      <c r="AK1292" s="0"/>
      <c r="AL1292" s="0"/>
      <c r="AM1292" s="0"/>
      <c r="AN1292" s="0"/>
    </row>
    <row r="1293" customFormat="false" ht="30.75" hidden="false" customHeight="false" outlineLevel="0" collapsed="false">
      <c r="A1293" s="43" t="s">
        <v>1239</v>
      </c>
      <c r="B1293" s="38" t="n">
        <v>152</v>
      </c>
      <c r="C1293" s="32" t="n">
        <f aca="false">B1293+IF(H1293="IV",-0.2,IF(H1293="IP",-0.1,IF(H1293="IM",0.1,IF(H1293="SC",0.2,IF(H1293="IC (cerebral)",-0.3,0)))))</f>
        <v>151.9</v>
      </c>
      <c r="D1293" s="33" t="n">
        <f aca="false">VALUE(MID(AJ1293,1,FIND(" ",AJ1293)))</f>
        <v>0.3</v>
      </c>
      <c r="E1293" s="34" t="n">
        <f aca="false">IF(G1293="LD50 (median)",1,IF(G1293="LDLo (lowest)",0,IF(G1293="LD",-1,"")))</f>
        <v>1</v>
      </c>
      <c r="F1293" s="34" t="n">
        <f aca="false">IF(O1293="🐀 Rat",1,IF(O1293="🐭 Mouse",2,IF(O1293="🐕 Dog",3,IF(O1293="🐵 Monkey",5,IF(O1293="🐈 Cat",4,IF(O1293="🐇 Rabbit",6,IF(O1293="🕊 Pigeon",7,IF(O1293="🐹 Guinea Pig",8,IF(O1293="🐔 Chicken",9,IF(O1293="🐸 Frog",10,IF(O1293="🍼 Mammal",10,0)))))))))))</f>
        <v>2</v>
      </c>
      <c r="G1293" s="44" t="s">
        <v>47</v>
      </c>
      <c r="H1293" s="44" t="s">
        <v>16</v>
      </c>
      <c r="I1293" s="14" t="str">
        <f aca="false">IF(H1293="IC",-0.3,"")</f>
        <v/>
      </c>
      <c r="J1293" s="14" t="str">
        <f aca="false">IF(H1293="IV",-0.2,"")</f>
        <v/>
      </c>
      <c r="K1293" s="14" t="n">
        <f aca="false">IF(H1293="IP",-0.1,"")</f>
        <v>-0.1</v>
      </c>
      <c r="L1293" s="14" t="str">
        <f aca="false">IF(H1293="IM",0.1,"")</f>
        <v/>
      </c>
      <c r="M1293" s="14" t="str">
        <f aca="false">IF(H1293="SC",0.2,"")</f>
        <v/>
      </c>
      <c r="N1293" s="15" t="str">
        <f aca="false">IF(H1293="???",0.2,"")</f>
        <v/>
      </c>
      <c r="O1293" s="45" t="s">
        <v>22</v>
      </c>
      <c r="P1293" s="17" t="str">
        <f aca="false">IF(SUM(Q1293:AI1293)&gt;0,"",IF(SUM(Q1293:AI1293)=0,IF(O1293&gt;0,1,"")))</f>
        <v/>
      </c>
      <c r="Q1293" s="16" t="n">
        <f aca="false">IF(O1293="🐭 Mouse",2,"")</f>
        <v>2</v>
      </c>
      <c r="R1293" s="16" t="str">
        <f aca="false">IF(O1293="🕊 Pigeon",7,"")</f>
        <v/>
      </c>
      <c r="S1293" s="16" t="str">
        <f aca="false">IF(O1293="🐇 Rabbit",6,"")</f>
        <v/>
      </c>
      <c r="T1293" s="16" t="str">
        <f aca="false">IF(O1293="🍼 Mammal",16,"")</f>
        <v/>
      </c>
      <c r="U1293" s="16" t="str">
        <f aca="false">IF(O1293="🐀 Rat",1,"")</f>
        <v/>
      </c>
      <c r="V1293" s="16" t="str">
        <f aca="false">IF(O1293="🐕 Dog",3,"")</f>
        <v/>
      </c>
      <c r="W1293" s="16" t="str">
        <f aca="false">IF(O1293="🐹 Guinea Pig",8,"")</f>
        <v/>
      </c>
      <c r="X1293" s="16" t="str">
        <f aca="false">IF(O1293="🐔 Chicken",9,"")</f>
        <v/>
      </c>
      <c r="Y1293" s="16" t="str">
        <f aca="false">IF(O1293="🐵 Monkey",5,"")</f>
        <v/>
      </c>
      <c r="Z1293" s="16" t="str">
        <f aca="false">IF(O1293="🐸 Frog",10,"")</f>
        <v/>
      </c>
      <c r="AA1293" s="16" t="str">
        <f aca="false">IF(O1293="🐈 Cat",4,"")</f>
        <v/>
      </c>
      <c r="AB1293" s="16" t="str">
        <f aca="false">IF(O1293="Gecko",15,"")</f>
        <v/>
      </c>
      <c r="AC1293" s="16" t="str">
        <f aca="false">IF(O1293="Skink",14,"")</f>
        <v/>
      </c>
      <c r="AD1293" s="16" t="str">
        <f aca="false">IF(O1293="🐄 Cattle",17,"")</f>
        <v/>
      </c>
      <c r="AE1293" s="16" t="str">
        <f aca="false">IF(O1293="🐷 Pig",19,"")</f>
        <v/>
      </c>
      <c r="AF1293" s="16" t="str">
        <f aca="false">IF(O1293="Squirrel",11,"")</f>
        <v/>
      </c>
      <c r="AG1293" s="16" t="str">
        <f aca="false">IF(O1293="🐝 Honey Bee",20,"")</f>
        <v/>
      </c>
      <c r="AH1293" s="16" t="str">
        <f aca="false">IF(O1293="🦆 Duck",12,"")</f>
        <v/>
      </c>
      <c r="AI1293" s="16" t="str">
        <f aca="false">IF(O1293="🐦 Bird",13,"")</f>
        <v/>
      </c>
      <c r="AJ1293" s="46" t="s">
        <v>136</v>
      </c>
      <c r="AK1293" s="45"/>
      <c r="AL1293" s="47" t="s">
        <v>544</v>
      </c>
      <c r="AM1293" s="45" t="s">
        <v>158</v>
      </c>
      <c r="AN1293" s="45"/>
    </row>
    <row r="1294" customFormat="false" ht="30.75" hidden="false" customHeight="false" outlineLevel="0" collapsed="false">
      <c r="A1294" s="43" t="s">
        <v>1239</v>
      </c>
      <c r="B1294" s="38" t="n">
        <f aca="false">B1293</f>
        <v>152</v>
      </c>
      <c r="C1294" s="32" t="n">
        <f aca="false">B1294+IF(H1294="IV",-0.2,IF(H1294="IP",-0.1,IF(H1294="IM",0.1,IF(H1294="SC",0.2,IF(H1294="IC (cerebral)",-0.3,0)))))</f>
        <v>151.9</v>
      </c>
      <c r="D1294" s="33" t="n">
        <f aca="false">VALUE(MID(AJ1294,1,FIND(" ",AJ1294)))</f>
        <v>0.4</v>
      </c>
      <c r="E1294" s="34" t="n">
        <f aca="false">IF(G1294="LD50 (median)",1,IF(G1294="LDLo (lowest)",0,IF(G1294="LD",-1,"")))</f>
        <v>1</v>
      </c>
      <c r="F1294" s="34" t="n">
        <f aca="false">IF(O1294="🐀 Rat",1,IF(O1294="🐭 Mouse",2,IF(O1294="🐕 Dog",3,IF(O1294="🐵 Monkey",5,IF(O1294="🐈 Cat",4,IF(O1294="🐇 Rabbit",6,IF(O1294="🕊 Pigeon",7,IF(O1294="🐹 Guinea Pig",8,IF(O1294="🐔 Chicken",9,IF(O1294="🐸 Frog",10,IF(O1294="🍼 Mammal",10,0)))))))))))</f>
        <v>2</v>
      </c>
      <c r="G1294" s="44" t="s">
        <v>47</v>
      </c>
      <c r="H1294" s="44" t="s">
        <v>16</v>
      </c>
      <c r="I1294" s="14" t="str">
        <f aca="false">IF(H1294="IC",-0.3,"")</f>
        <v/>
      </c>
      <c r="J1294" s="14" t="str">
        <f aca="false">IF(H1294="IV",-0.2,"")</f>
        <v/>
      </c>
      <c r="K1294" s="14" t="n">
        <f aca="false">IF(H1294="IP",-0.1,"")</f>
        <v>-0.1</v>
      </c>
      <c r="L1294" s="14" t="str">
        <f aca="false">IF(H1294="IM",0.1,"")</f>
        <v/>
      </c>
      <c r="M1294" s="14" t="str">
        <f aca="false">IF(H1294="SC",0.2,"")</f>
        <v/>
      </c>
      <c r="N1294" s="15" t="str">
        <f aca="false">IF(H1294="???",0.2,"")</f>
        <v/>
      </c>
      <c r="O1294" s="45" t="s">
        <v>22</v>
      </c>
      <c r="P1294" s="17" t="str">
        <f aca="false">IF(SUM(Q1294:AI1294)&gt;0,"",IF(SUM(Q1294:AI1294)=0,IF(O1294&gt;0,1,"")))</f>
        <v/>
      </c>
      <c r="Q1294" s="16" t="n">
        <f aca="false">IF(O1294="🐭 Mouse",2,"")</f>
        <v>2</v>
      </c>
      <c r="R1294" s="16" t="str">
        <f aca="false">IF(O1294="🕊 Pigeon",7,"")</f>
        <v/>
      </c>
      <c r="S1294" s="16" t="str">
        <f aca="false">IF(O1294="🐇 Rabbit",6,"")</f>
        <v/>
      </c>
      <c r="T1294" s="16" t="str">
        <f aca="false">IF(O1294="🍼 Mammal",16,"")</f>
        <v/>
      </c>
      <c r="U1294" s="16" t="str">
        <f aca="false">IF(O1294="🐀 Rat",1,"")</f>
        <v/>
      </c>
      <c r="V1294" s="16" t="str">
        <f aca="false">IF(O1294="🐕 Dog",3,"")</f>
        <v/>
      </c>
      <c r="W1294" s="16" t="str">
        <f aca="false">IF(O1294="🐹 Guinea Pig",8,"")</f>
        <v/>
      </c>
      <c r="X1294" s="16" t="str">
        <f aca="false">IF(O1294="🐔 Chicken",9,"")</f>
        <v/>
      </c>
      <c r="Y1294" s="16" t="str">
        <f aca="false">IF(O1294="🐵 Monkey",5,"")</f>
        <v/>
      </c>
      <c r="Z1294" s="16" t="str">
        <f aca="false">IF(O1294="🐸 Frog",10,"")</f>
        <v/>
      </c>
      <c r="AA1294" s="16" t="str">
        <f aca="false">IF(O1294="🐈 Cat",4,"")</f>
        <v/>
      </c>
      <c r="AB1294" s="16" t="str">
        <f aca="false">IF(O1294="Gecko",15,"")</f>
        <v/>
      </c>
      <c r="AC1294" s="16" t="str">
        <f aca="false">IF(O1294="Skink",14,"")</f>
        <v/>
      </c>
      <c r="AD1294" s="16" t="str">
        <f aca="false">IF(O1294="🐄 Cattle",17,"")</f>
        <v/>
      </c>
      <c r="AE1294" s="16" t="str">
        <f aca="false">IF(O1294="🐷 Pig",19,"")</f>
        <v/>
      </c>
      <c r="AF1294" s="16" t="str">
        <f aca="false">IF(O1294="Squirrel",11,"")</f>
        <v/>
      </c>
      <c r="AG1294" s="16" t="str">
        <f aca="false">IF(O1294="🐝 Honey Bee",20,"")</f>
        <v/>
      </c>
      <c r="AH1294" s="16" t="str">
        <f aca="false">IF(O1294="🦆 Duck",12,"")</f>
        <v/>
      </c>
      <c r="AI1294" s="16" t="str">
        <f aca="false">IF(O1294="🐦 Bird",13,"")</f>
        <v/>
      </c>
      <c r="AJ1294" s="46" t="s">
        <v>198</v>
      </c>
      <c r="AK1294" s="45"/>
      <c r="AL1294" s="47" t="s">
        <v>544</v>
      </c>
      <c r="AM1294" s="45" t="s">
        <v>158</v>
      </c>
      <c r="AN1294" s="45"/>
    </row>
    <row r="1295" customFormat="false" ht="30.75" hidden="false" customHeight="false" outlineLevel="0" collapsed="false">
      <c r="A1295" s="43" t="s">
        <v>1239</v>
      </c>
      <c r="B1295" s="38" t="n">
        <f aca="false">B1294</f>
        <v>152</v>
      </c>
      <c r="C1295" s="32" t="n">
        <f aca="false">B1295+IF(H1295="IV",-0.2,IF(H1295="IP",-0.1,IF(H1295="IM",0.1,IF(H1295="SC",0.2,IF(H1295="IC (cerebral)",-0.3,0)))))</f>
        <v>151.9</v>
      </c>
      <c r="D1295" s="33" t="n">
        <f aca="false">VALUE(MID(AJ1295,1,FIND(" ",AJ1295)))</f>
        <v>0.5</v>
      </c>
      <c r="E1295" s="34" t="n">
        <f aca="false">IF(G1295="LD50 (median)",1,IF(G1295="LDLo (lowest)",0,IF(G1295="LD",-1,"")))</f>
        <v>1</v>
      </c>
      <c r="F1295" s="34" t="n">
        <f aca="false">IF(O1295="🐀 Rat",1,IF(O1295="🐭 Mouse",2,IF(O1295="🐕 Dog",3,IF(O1295="🐵 Monkey",5,IF(O1295="🐈 Cat",4,IF(O1295="🐇 Rabbit",6,IF(O1295="🕊 Pigeon",7,IF(O1295="🐹 Guinea Pig",8,IF(O1295="🐔 Chicken",9,IF(O1295="🐸 Frog",10,IF(O1295="🍼 Mammal",10,0)))))))))))</f>
        <v>2</v>
      </c>
      <c r="G1295" s="44" t="s">
        <v>47</v>
      </c>
      <c r="H1295" s="44" t="s">
        <v>16</v>
      </c>
      <c r="I1295" s="14" t="str">
        <f aca="false">IF(H1295="IC",-0.3,"")</f>
        <v/>
      </c>
      <c r="J1295" s="14" t="str">
        <f aca="false">IF(H1295="IV",-0.2,"")</f>
        <v/>
      </c>
      <c r="K1295" s="14" t="n">
        <f aca="false">IF(H1295="IP",-0.1,"")</f>
        <v>-0.1</v>
      </c>
      <c r="L1295" s="14" t="str">
        <f aca="false">IF(H1295="IM",0.1,"")</f>
        <v/>
      </c>
      <c r="M1295" s="14" t="str">
        <f aca="false">IF(H1295="SC",0.2,"")</f>
        <v/>
      </c>
      <c r="N1295" s="15" t="str">
        <f aca="false">IF(H1295="???",0.2,"")</f>
        <v/>
      </c>
      <c r="O1295" s="45" t="s">
        <v>22</v>
      </c>
      <c r="P1295" s="17" t="str">
        <f aca="false">IF(SUM(Q1295:AI1295)&gt;0,"",IF(SUM(Q1295:AI1295)=0,IF(O1295&gt;0,1,"")))</f>
        <v/>
      </c>
      <c r="Q1295" s="16" t="n">
        <f aca="false">IF(O1295="🐭 Mouse",2,"")</f>
        <v>2</v>
      </c>
      <c r="R1295" s="16" t="str">
        <f aca="false">IF(O1295="🕊 Pigeon",7,"")</f>
        <v/>
      </c>
      <c r="S1295" s="16" t="str">
        <f aca="false">IF(O1295="🐇 Rabbit",6,"")</f>
        <v/>
      </c>
      <c r="T1295" s="16" t="str">
        <f aca="false">IF(O1295="🍼 Mammal",16,"")</f>
        <v/>
      </c>
      <c r="U1295" s="16" t="str">
        <f aca="false">IF(O1295="🐀 Rat",1,"")</f>
        <v/>
      </c>
      <c r="V1295" s="16" t="str">
        <f aca="false">IF(O1295="🐕 Dog",3,"")</f>
        <v/>
      </c>
      <c r="W1295" s="16" t="str">
        <f aca="false">IF(O1295="🐹 Guinea Pig",8,"")</f>
        <v/>
      </c>
      <c r="X1295" s="16" t="str">
        <f aca="false">IF(O1295="🐔 Chicken",9,"")</f>
        <v/>
      </c>
      <c r="Y1295" s="16" t="str">
        <f aca="false">IF(O1295="🐵 Monkey",5,"")</f>
        <v/>
      </c>
      <c r="Z1295" s="16" t="str">
        <f aca="false">IF(O1295="🐸 Frog",10,"")</f>
        <v/>
      </c>
      <c r="AA1295" s="16" t="str">
        <f aca="false">IF(O1295="🐈 Cat",4,"")</f>
        <v/>
      </c>
      <c r="AB1295" s="16" t="str">
        <f aca="false">IF(O1295="Gecko",15,"")</f>
        <v/>
      </c>
      <c r="AC1295" s="16" t="str">
        <f aca="false">IF(O1295="Skink",14,"")</f>
        <v/>
      </c>
      <c r="AD1295" s="16" t="str">
        <f aca="false">IF(O1295="🐄 Cattle",17,"")</f>
        <v/>
      </c>
      <c r="AE1295" s="16" t="str">
        <f aca="false">IF(O1295="🐷 Pig",19,"")</f>
        <v/>
      </c>
      <c r="AF1295" s="16" t="str">
        <f aca="false">IF(O1295="Squirrel",11,"")</f>
        <v/>
      </c>
      <c r="AG1295" s="16" t="str">
        <f aca="false">IF(O1295="🐝 Honey Bee",20,"")</f>
        <v/>
      </c>
      <c r="AH1295" s="16" t="str">
        <f aca="false">IF(O1295="🦆 Duck",12,"")</f>
        <v/>
      </c>
      <c r="AI1295" s="16" t="str">
        <f aca="false">IF(O1295="🐦 Bird",13,"")</f>
        <v/>
      </c>
      <c r="AJ1295" s="46" t="s">
        <v>66</v>
      </c>
      <c r="AK1295" s="45" t="s">
        <v>1240</v>
      </c>
      <c r="AL1295" s="47" t="s">
        <v>50</v>
      </c>
      <c r="AM1295" s="45" t="s">
        <v>51</v>
      </c>
      <c r="AN1295" s="45"/>
    </row>
    <row r="1296" customFormat="false" ht="30" hidden="false" customHeight="true" outlineLevel="0" collapsed="false">
      <c r="A1296" s="38" t="s">
        <v>1239</v>
      </c>
      <c r="B1296" s="38" t="n">
        <f aca="false">B1295</f>
        <v>152</v>
      </c>
      <c r="C1296" s="32" t="n">
        <f aca="false">B1296+IF(H1296="IV",-0.2,IF(H1296="IP",-0.1,IF(H1296="IM",0.1,IF(H1296="SC",0.2,IF(H1296="IC (cerebral)",-0.3,0)))))</f>
        <v>151.9</v>
      </c>
      <c r="D1296" s="33" t="n">
        <f aca="false">VALUE(MID(AJ1296,1,FIND(" ",AJ1296)))</f>
        <v>0.8</v>
      </c>
      <c r="E1296" s="34" t="n">
        <f aca="false">IF(G1296="LD50 (median)",1,IF(G1296="LDLo (lowest)",0,IF(G1296="LD",-1,"")))</f>
        <v>1</v>
      </c>
      <c r="F1296" s="34" t="n">
        <f aca="false">IF(O1296="🐀 Rat",1,IF(O1296="🐭 Mouse",2,IF(O1296="🐕 Dog",3,IF(O1296="🐵 Monkey",5,IF(O1296="🐈 Cat",4,IF(O1296="🐇 Rabbit",6,IF(O1296="🕊 Pigeon",7,IF(O1296="🐹 Guinea Pig",8,IF(O1296="🐔 Chicken",9,IF(O1296="🐸 Frog",10,IF(O1296="🍼 Mammal",10,0)))))))))))</f>
        <v>2</v>
      </c>
      <c r="G1296" s="39" t="s">
        <v>47</v>
      </c>
      <c r="H1296" s="39" t="s">
        <v>16</v>
      </c>
      <c r="I1296" s="14" t="str">
        <f aca="false">IF(H1296="IC",-0.3,"")</f>
        <v/>
      </c>
      <c r="J1296" s="14" t="str">
        <f aca="false">IF(H1296="IV",-0.2,"")</f>
        <v/>
      </c>
      <c r="K1296" s="14" t="n">
        <f aca="false">IF(H1296="IP",-0.1,"")</f>
        <v>-0.1</v>
      </c>
      <c r="L1296" s="14" t="str">
        <f aca="false">IF(H1296="IM",0.1,"")</f>
        <v/>
      </c>
      <c r="M1296" s="14" t="str">
        <f aca="false">IF(H1296="SC",0.2,"")</f>
        <v/>
      </c>
      <c r="N1296" s="15" t="str">
        <f aca="false">IF(H1296="???",0.2,"")</f>
        <v/>
      </c>
      <c r="O1296" s="40" t="s">
        <v>22</v>
      </c>
      <c r="P1296" s="17" t="str">
        <f aca="false">IF(SUM(Q1296:AI1296)&gt;0,"",IF(SUM(Q1296:AI1296)=0,IF(O1296&gt;0,1,"")))</f>
        <v/>
      </c>
      <c r="Q1296" s="16" t="n">
        <f aca="false">IF(O1296="🐭 Mouse",2,"")</f>
        <v>2</v>
      </c>
      <c r="R1296" s="16" t="str">
        <f aca="false">IF(O1296="🕊 Pigeon",7,"")</f>
        <v/>
      </c>
      <c r="S1296" s="16" t="str">
        <f aca="false">IF(O1296="🐇 Rabbit",6,"")</f>
        <v/>
      </c>
      <c r="T1296" s="16" t="str">
        <f aca="false">IF(O1296="🍼 Mammal",16,"")</f>
        <v/>
      </c>
      <c r="U1296" s="16" t="str">
        <f aca="false">IF(O1296="🐀 Rat",1,"")</f>
        <v/>
      </c>
      <c r="V1296" s="16" t="str">
        <f aca="false">IF(O1296="🐕 Dog",3,"")</f>
        <v/>
      </c>
      <c r="W1296" s="16" t="str">
        <f aca="false">IF(O1296="🐹 Guinea Pig",8,"")</f>
        <v/>
      </c>
      <c r="X1296" s="16" t="str">
        <f aca="false">IF(O1296="🐔 Chicken",9,"")</f>
        <v/>
      </c>
      <c r="Y1296" s="16" t="str">
        <f aca="false">IF(O1296="🐵 Monkey",5,"")</f>
        <v/>
      </c>
      <c r="Z1296" s="16" t="str">
        <f aca="false">IF(O1296="🐸 Frog",10,"")</f>
        <v/>
      </c>
      <c r="AA1296" s="16" t="str">
        <f aca="false">IF(O1296="🐈 Cat",4,"")</f>
        <v/>
      </c>
      <c r="AB1296" s="16" t="str">
        <f aca="false">IF(O1296="Gecko",15,"")</f>
        <v/>
      </c>
      <c r="AC1296" s="16" t="str">
        <f aca="false">IF(O1296="Skink",14,"")</f>
        <v/>
      </c>
      <c r="AD1296" s="16" t="str">
        <f aca="false">IF(O1296="🐄 Cattle",17,"")</f>
        <v/>
      </c>
      <c r="AE1296" s="16" t="str">
        <f aca="false">IF(O1296="🐷 Pig",19,"")</f>
        <v/>
      </c>
      <c r="AF1296" s="16" t="str">
        <f aca="false">IF(O1296="Squirrel",11,"")</f>
        <v/>
      </c>
      <c r="AG1296" s="16" t="str">
        <f aca="false">IF(O1296="🐝 Honey Bee",20,"")</f>
        <v/>
      </c>
      <c r="AH1296" s="16" t="str">
        <f aca="false">IF(O1296="🦆 Duck",12,"")</f>
        <v/>
      </c>
      <c r="AI1296" s="16" t="str">
        <f aca="false">IF(O1296="🐦 Bird",13,"")</f>
        <v/>
      </c>
      <c r="AJ1296" s="41" t="s">
        <v>124</v>
      </c>
      <c r="AK1296" s="40"/>
      <c r="AL1296" s="42" t="s">
        <v>544</v>
      </c>
      <c r="AM1296" s="40" t="s">
        <v>158</v>
      </c>
      <c r="AN1296" s="40"/>
    </row>
    <row r="1297" customFormat="false" ht="15.75" hidden="false" customHeight="false" outlineLevel="0" collapsed="false">
      <c r="B1297" s="38"/>
      <c r="C1297" s="32"/>
      <c r="D1297" s="33"/>
      <c r="E1297" s="34"/>
      <c r="F1297" s="34"/>
      <c r="G1297" s="0"/>
      <c r="H1297" s="0"/>
      <c r="I1297" s="14" t="str">
        <f aca="false">IF(H1297="IC",-0.3,"")</f>
        <v/>
      </c>
      <c r="J1297" s="14" t="str">
        <f aca="false">IF(H1297="IV",-0.2,"")</f>
        <v/>
      </c>
      <c r="K1297" s="14" t="str">
        <f aca="false">IF(H1297="IP",-0.1,"")</f>
        <v/>
      </c>
      <c r="L1297" s="14" t="str">
        <f aca="false">IF(H1297="IM",0.1,"")</f>
        <v/>
      </c>
      <c r="M1297" s="14" t="str">
        <f aca="false">IF(H1297="SC",0.2,"")</f>
        <v/>
      </c>
      <c r="N1297" s="15" t="str">
        <f aca="false">IF(H1297="???",0.2,"")</f>
        <v/>
      </c>
      <c r="O1297" s="0"/>
      <c r="P1297" s="17" t="str">
        <f aca="false">IF(SUM(Q1297:AI1297)&gt;0,"",IF(SUM(Q1297:AI1297)=0,IF(O1297&gt;0,1,"")))</f>
        <v/>
      </c>
      <c r="Q1297" s="16" t="str">
        <f aca="false">IF(O1297="🐭 Mouse",2,"")</f>
        <v/>
      </c>
      <c r="R1297" s="16" t="str">
        <f aca="false">IF(O1297="🕊 Pigeon",7,"")</f>
        <v/>
      </c>
      <c r="S1297" s="16" t="str">
        <f aca="false">IF(O1297="🐇 Rabbit",6,"")</f>
        <v/>
      </c>
      <c r="T1297" s="16" t="str">
        <f aca="false">IF(O1297="🍼 Mammal",16,"")</f>
        <v/>
      </c>
      <c r="U1297" s="16" t="str">
        <f aca="false">IF(O1297="🐀 Rat",1,"")</f>
        <v/>
      </c>
      <c r="V1297" s="16" t="str">
        <f aca="false">IF(O1297="🐕 Dog",3,"")</f>
        <v/>
      </c>
      <c r="W1297" s="16" t="str">
        <f aca="false">IF(O1297="🐹 Guinea Pig",8,"")</f>
        <v/>
      </c>
      <c r="X1297" s="16" t="str">
        <f aca="false">IF(O1297="🐔 Chicken",9,"")</f>
        <v/>
      </c>
      <c r="Y1297" s="16" t="str">
        <f aca="false">IF(O1297="🐵 Monkey",5,"")</f>
        <v/>
      </c>
      <c r="Z1297" s="16" t="str">
        <f aca="false">IF(O1297="🐸 Frog",10,"")</f>
        <v/>
      </c>
      <c r="AA1297" s="16" t="str">
        <f aca="false">IF(O1297="🐈 Cat",4,"")</f>
        <v/>
      </c>
      <c r="AB1297" s="16" t="str">
        <f aca="false">IF(O1297="Gecko",15,"")</f>
        <v/>
      </c>
      <c r="AC1297" s="16" t="str">
        <f aca="false">IF(O1297="Skink",14,"")</f>
        <v/>
      </c>
      <c r="AD1297" s="16" t="str">
        <f aca="false">IF(O1297="🐄 Cattle",17,"")</f>
        <v/>
      </c>
      <c r="AE1297" s="16" t="str">
        <f aca="false">IF(O1297="🐷 Pig",19,"")</f>
        <v/>
      </c>
      <c r="AF1297" s="16" t="str">
        <f aca="false">IF(O1297="Squirrel",11,"")</f>
        <v/>
      </c>
      <c r="AG1297" s="16" t="str">
        <f aca="false">IF(O1297="🐝 Honey Bee",20,"")</f>
        <v/>
      </c>
      <c r="AH1297" s="16" t="str">
        <f aca="false">IF(O1297="🦆 Duck",12,"")</f>
        <v/>
      </c>
      <c r="AI1297" s="16" t="str">
        <f aca="false">IF(O1297="🐦 Bird",13,"")</f>
        <v/>
      </c>
      <c r="AJ1297" s="0"/>
      <c r="AK1297" s="0"/>
      <c r="AL1297" s="0"/>
      <c r="AM1297" s="0"/>
      <c r="AN1297" s="0"/>
    </row>
    <row r="1298" customFormat="false" ht="30.75" hidden="false" customHeight="false" outlineLevel="0" collapsed="false">
      <c r="A1298" s="43" t="s">
        <v>1241</v>
      </c>
      <c r="B1298" s="38" t="n">
        <v>153</v>
      </c>
      <c r="C1298" s="32" t="n">
        <f aca="false">B1298+IF(H1298="IV",-0.2,IF(H1298="IP",-0.1,IF(H1298="IM",0.1,IF(H1298="SC",0.2,IF(H1298="IC (cerebral)",-0.3,0)))))</f>
        <v>152.9</v>
      </c>
      <c r="D1298" s="33" t="n">
        <f aca="false">VALUE(MID(AJ1298,1,FIND(" ",AJ1298)))</f>
        <v>2.15</v>
      </c>
      <c r="E1298" s="34" t="n">
        <f aca="false">IF(G1298="LD50 (median)",1,IF(G1298="LDLo (lowest)",0,IF(G1298="LD",-1,"")))</f>
        <v>1</v>
      </c>
      <c r="F1298" s="34" t="n">
        <f aca="false">IF(O1298="🐀 Rat",1,IF(O1298="🐭 Mouse",2,IF(O1298="🐕 Dog",3,IF(O1298="🐵 Monkey",5,IF(O1298="🐈 Cat",4,IF(O1298="🐇 Rabbit",6,IF(O1298="🕊 Pigeon",7,IF(O1298="🐹 Guinea Pig",8,IF(O1298="🐔 Chicken",9,IF(O1298="🐸 Frog",10,IF(O1298="🍼 Mammal",10,0)))))))))))</f>
        <v>2</v>
      </c>
      <c r="G1298" s="44" t="s">
        <v>47</v>
      </c>
      <c r="H1298" s="44" t="s">
        <v>16</v>
      </c>
      <c r="I1298" s="14" t="str">
        <f aca="false">IF(H1298="IC",-0.3,"")</f>
        <v/>
      </c>
      <c r="J1298" s="14" t="str">
        <f aca="false">IF(H1298="IV",-0.2,"")</f>
        <v/>
      </c>
      <c r="K1298" s="14" t="n">
        <f aca="false">IF(H1298="IP",-0.1,"")</f>
        <v>-0.1</v>
      </c>
      <c r="L1298" s="14" t="str">
        <f aca="false">IF(H1298="IM",0.1,"")</f>
        <v/>
      </c>
      <c r="M1298" s="14" t="str">
        <f aca="false">IF(H1298="SC",0.2,"")</f>
        <v/>
      </c>
      <c r="N1298" s="15" t="str">
        <f aca="false">IF(H1298="???",0.2,"")</f>
        <v/>
      </c>
      <c r="O1298" s="45" t="s">
        <v>22</v>
      </c>
      <c r="P1298" s="17" t="str">
        <f aca="false">IF(SUM(Q1298:AI1298)&gt;0,"",IF(SUM(Q1298:AI1298)=0,IF(O1298&gt;0,1,"")))</f>
        <v/>
      </c>
      <c r="Q1298" s="16" t="n">
        <f aca="false">IF(O1298="🐭 Mouse",2,"")</f>
        <v>2</v>
      </c>
      <c r="R1298" s="16" t="str">
        <f aca="false">IF(O1298="🕊 Pigeon",7,"")</f>
        <v/>
      </c>
      <c r="S1298" s="16" t="str">
        <f aca="false">IF(O1298="🐇 Rabbit",6,"")</f>
        <v/>
      </c>
      <c r="T1298" s="16" t="str">
        <f aca="false">IF(O1298="🍼 Mammal",16,"")</f>
        <v/>
      </c>
      <c r="U1298" s="16" t="str">
        <f aca="false">IF(O1298="🐀 Rat",1,"")</f>
        <v/>
      </c>
      <c r="V1298" s="16" t="str">
        <f aca="false">IF(O1298="🐕 Dog",3,"")</f>
        <v/>
      </c>
      <c r="W1298" s="16" t="str">
        <f aca="false">IF(O1298="🐹 Guinea Pig",8,"")</f>
        <v/>
      </c>
      <c r="X1298" s="16" t="str">
        <f aca="false">IF(O1298="🐔 Chicken",9,"")</f>
        <v/>
      </c>
      <c r="Y1298" s="16" t="str">
        <f aca="false">IF(O1298="🐵 Monkey",5,"")</f>
        <v/>
      </c>
      <c r="Z1298" s="16" t="str">
        <f aca="false">IF(O1298="🐸 Frog",10,"")</f>
        <v/>
      </c>
      <c r="AA1298" s="16" t="str">
        <f aca="false">IF(O1298="🐈 Cat",4,"")</f>
        <v/>
      </c>
      <c r="AB1298" s="16" t="str">
        <f aca="false">IF(O1298="Gecko",15,"")</f>
        <v/>
      </c>
      <c r="AC1298" s="16" t="str">
        <f aca="false">IF(O1298="Skink",14,"")</f>
        <v/>
      </c>
      <c r="AD1298" s="16" t="str">
        <f aca="false">IF(O1298="🐄 Cattle",17,"")</f>
        <v/>
      </c>
      <c r="AE1298" s="16" t="str">
        <f aca="false">IF(O1298="🐷 Pig",19,"")</f>
        <v/>
      </c>
      <c r="AF1298" s="16" t="str">
        <f aca="false">IF(O1298="Squirrel",11,"")</f>
        <v/>
      </c>
      <c r="AG1298" s="16" t="str">
        <f aca="false">IF(O1298="🐝 Honey Bee",20,"")</f>
        <v/>
      </c>
      <c r="AH1298" s="16" t="str">
        <f aca="false">IF(O1298="🦆 Duck",12,"")</f>
        <v/>
      </c>
      <c r="AI1298" s="16" t="str">
        <f aca="false">IF(O1298="🐦 Bird",13,"")</f>
        <v/>
      </c>
      <c r="AJ1298" s="46" t="s">
        <v>915</v>
      </c>
      <c r="AK1298" s="45"/>
      <c r="AL1298" s="47" t="s">
        <v>544</v>
      </c>
      <c r="AM1298" s="45" t="s">
        <v>158</v>
      </c>
      <c r="AN1298" s="45"/>
    </row>
    <row r="1299" customFormat="false" ht="30.75" hidden="false" customHeight="false" outlineLevel="0" collapsed="false">
      <c r="A1299" s="43" t="s">
        <v>1241</v>
      </c>
      <c r="B1299" s="38" t="n">
        <f aca="false">B1298</f>
        <v>153</v>
      </c>
      <c r="C1299" s="32" t="n">
        <f aca="false">B1299+IF(H1299="IV",-0.2,IF(H1299="IP",-0.1,IF(H1299="IM",0.1,IF(H1299="SC",0.2,IF(H1299="IC (cerebral)",-0.3,0)))))</f>
        <v>152.9</v>
      </c>
      <c r="D1299" s="33" t="n">
        <f aca="false">VALUE(MID(AJ1299,1,FIND(" ",AJ1299)))</f>
        <v>2.15</v>
      </c>
      <c r="E1299" s="34" t="n">
        <f aca="false">IF(G1299="LD50 (median)",1,IF(G1299="LDLo (lowest)",0,IF(G1299="LD",-1,"")))</f>
        <v>1</v>
      </c>
      <c r="F1299" s="34" t="n">
        <f aca="false">IF(O1299="🐀 Rat",1,IF(O1299="🐭 Mouse",2,IF(O1299="🐕 Dog",3,IF(O1299="🐵 Monkey",5,IF(O1299="🐈 Cat",4,IF(O1299="🐇 Rabbit",6,IF(O1299="🕊 Pigeon",7,IF(O1299="🐹 Guinea Pig",8,IF(O1299="🐔 Chicken",9,IF(O1299="🐸 Frog",10,IF(O1299="🍼 Mammal",10,0)))))))))))</f>
        <v>2</v>
      </c>
      <c r="G1299" s="44" t="s">
        <v>47</v>
      </c>
      <c r="H1299" s="44" t="s">
        <v>16</v>
      </c>
      <c r="I1299" s="14" t="str">
        <f aca="false">IF(H1299="IC",-0.3,"")</f>
        <v/>
      </c>
      <c r="J1299" s="14" t="str">
        <f aca="false">IF(H1299="IV",-0.2,"")</f>
        <v/>
      </c>
      <c r="K1299" s="14" t="n">
        <f aca="false">IF(H1299="IP",-0.1,"")</f>
        <v>-0.1</v>
      </c>
      <c r="L1299" s="14" t="str">
        <f aca="false">IF(H1299="IM",0.1,"")</f>
        <v/>
      </c>
      <c r="M1299" s="14" t="str">
        <f aca="false">IF(H1299="SC",0.2,"")</f>
        <v/>
      </c>
      <c r="N1299" s="15" t="str">
        <f aca="false">IF(H1299="???",0.2,"")</f>
        <v/>
      </c>
      <c r="O1299" s="45" t="s">
        <v>22</v>
      </c>
      <c r="P1299" s="17" t="str">
        <f aca="false">IF(SUM(Q1299:AI1299)&gt;0,"",IF(SUM(Q1299:AI1299)=0,IF(O1299&gt;0,1,"")))</f>
        <v/>
      </c>
      <c r="Q1299" s="16" t="n">
        <f aca="false">IF(O1299="🐭 Mouse",2,"")</f>
        <v>2</v>
      </c>
      <c r="R1299" s="16" t="str">
        <f aca="false">IF(O1299="🕊 Pigeon",7,"")</f>
        <v/>
      </c>
      <c r="S1299" s="16" t="str">
        <f aca="false">IF(O1299="🐇 Rabbit",6,"")</f>
        <v/>
      </c>
      <c r="T1299" s="16" t="str">
        <f aca="false">IF(O1299="🍼 Mammal",16,"")</f>
        <v/>
      </c>
      <c r="U1299" s="16" t="str">
        <f aca="false">IF(O1299="🐀 Rat",1,"")</f>
        <v/>
      </c>
      <c r="V1299" s="16" t="str">
        <f aca="false">IF(O1299="🐕 Dog",3,"")</f>
        <v/>
      </c>
      <c r="W1299" s="16" t="str">
        <f aca="false">IF(O1299="🐹 Guinea Pig",8,"")</f>
        <v/>
      </c>
      <c r="X1299" s="16" t="str">
        <f aca="false">IF(O1299="🐔 Chicken",9,"")</f>
        <v/>
      </c>
      <c r="Y1299" s="16" t="str">
        <f aca="false">IF(O1299="🐵 Monkey",5,"")</f>
        <v/>
      </c>
      <c r="Z1299" s="16" t="str">
        <f aca="false">IF(O1299="🐸 Frog",10,"")</f>
        <v/>
      </c>
      <c r="AA1299" s="16" t="str">
        <f aca="false">IF(O1299="🐈 Cat",4,"")</f>
        <v/>
      </c>
      <c r="AB1299" s="16" t="str">
        <f aca="false">IF(O1299="Gecko",15,"")</f>
        <v/>
      </c>
      <c r="AC1299" s="16" t="str">
        <f aca="false">IF(O1299="Skink",14,"")</f>
        <v/>
      </c>
      <c r="AD1299" s="16" t="str">
        <f aca="false">IF(O1299="🐄 Cattle",17,"")</f>
        <v/>
      </c>
      <c r="AE1299" s="16" t="str">
        <f aca="false">IF(O1299="🐷 Pig",19,"")</f>
        <v/>
      </c>
      <c r="AF1299" s="16" t="str">
        <f aca="false">IF(O1299="Squirrel",11,"")</f>
        <v/>
      </c>
      <c r="AG1299" s="16" t="str">
        <f aca="false">IF(O1299="🐝 Honey Bee",20,"")</f>
        <v/>
      </c>
      <c r="AH1299" s="16" t="str">
        <f aca="false">IF(O1299="🦆 Duck",12,"")</f>
        <v/>
      </c>
      <c r="AI1299" s="16" t="str">
        <f aca="false">IF(O1299="🐦 Bird",13,"")</f>
        <v/>
      </c>
      <c r="AJ1299" s="46" t="s">
        <v>915</v>
      </c>
      <c r="AK1299" s="45" t="s">
        <v>545</v>
      </c>
      <c r="AL1299" s="47" t="s">
        <v>536</v>
      </c>
      <c r="AM1299" s="45" t="s">
        <v>51</v>
      </c>
      <c r="AN1299" s="45"/>
    </row>
    <row r="1300" customFormat="false" ht="30.75" hidden="false" customHeight="false" outlineLevel="0" collapsed="false">
      <c r="A1300" s="43" t="s">
        <v>1241</v>
      </c>
      <c r="B1300" s="38" t="n">
        <f aca="false">B1299</f>
        <v>153</v>
      </c>
      <c r="C1300" s="32" t="n">
        <f aca="false">B1300+IF(H1300="IV",-0.2,IF(H1300="IP",-0.1,IF(H1300="IM",0.1,IF(H1300="SC",0.2,IF(H1300="IC (cerebral)",-0.3,0)))))</f>
        <v>152.9</v>
      </c>
      <c r="D1300" s="33" t="n">
        <f aca="false">VALUE(MID(AJ1300,1,FIND(" ",AJ1300)))</f>
        <v>2.9</v>
      </c>
      <c r="E1300" s="34" t="n">
        <f aca="false">IF(G1300="LD50 (median)",1,IF(G1300="LDLo (lowest)",0,IF(G1300="LD",-1,"")))</f>
        <v>1</v>
      </c>
      <c r="F1300" s="34" t="n">
        <f aca="false">IF(O1300="🐀 Rat",1,IF(O1300="🐭 Mouse",2,IF(O1300="🐕 Dog",3,IF(O1300="🐵 Monkey",5,IF(O1300="🐈 Cat",4,IF(O1300="🐇 Rabbit",6,IF(O1300="🕊 Pigeon",7,IF(O1300="🐹 Guinea Pig",8,IF(O1300="🐔 Chicken",9,IF(O1300="🐸 Frog",10,IF(O1300="🍼 Mammal",10,0)))))))))))</f>
        <v>2</v>
      </c>
      <c r="G1300" s="44" t="s">
        <v>47</v>
      </c>
      <c r="H1300" s="44" t="s">
        <v>16</v>
      </c>
      <c r="I1300" s="14" t="str">
        <f aca="false">IF(H1300="IC",-0.3,"")</f>
        <v/>
      </c>
      <c r="J1300" s="14" t="str">
        <f aca="false">IF(H1300="IV",-0.2,"")</f>
        <v/>
      </c>
      <c r="K1300" s="14" t="n">
        <f aca="false">IF(H1300="IP",-0.1,"")</f>
        <v>-0.1</v>
      </c>
      <c r="L1300" s="14" t="str">
        <f aca="false">IF(H1300="IM",0.1,"")</f>
        <v/>
      </c>
      <c r="M1300" s="14" t="str">
        <f aca="false">IF(H1300="SC",0.2,"")</f>
        <v/>
      </c>
      <c r="N1300" s="15" t="str">
        <f aca="false">IF(H1300="???",0.2,"")</f>
        <v/>
      </c>
      <c r="O1300" s="45" t="s">
        <v>22</v>
      </c>
      <c r="P1300" s="17" t="str">
        <f aca="false">IF(SUM(Q1300:AI1300)&gt;0,"",IF(SUM(Q1300:AI1300)=0,IF(O1300&gt;0,1,"")))</f>
        <v/>
      </c>
      <c r="Q1300" s="16" t="n">
        <f aca="false">IF(O1300="🐭 Mouse",2,"")</f>
        <v>2</v>
      </c>
      <c r="R1300" s="16" t="str">
        <f aca="false">IF(O1300="🕊 Pigeon",7,"")</f>
        <v/>
      </c>
      <c r="S1300" s="16" t="str">
        <f aca="false">IF(O1300="🐇 Rabbit",6,"")</f>
        <v/>
      </c>
      <c r="T1300" s="16" t="str">
        <f aca="false">IF(O1300="🍼 Mammal",16,"")</f>
        <v/>
      </c>
      <c r="U1300" s="16" t="str">
        <f aca="false">IF(O1300="🐀 Rat",1,"")</f>
        <v/>
      </c>
      <c r="V1300" s="16" t="str">
        <f aca="false">IF(O1300="🐕 Dog",3,"")</f>
        <v/>
      </c>
      <c r="W1300" s="16" t="str">
        <f aca="false">IF(O1300="🐹 Guinea Pig",8,"")</f>
        <v/>
      </c>
      <c r="X1300" s="16" t="str">
        <f aca="false">IF(O1300="🐔 Chicken",9,"")</f>
        <v/>
      </c>
      <c r="Y1300" s="16" t="str">
        <f aca="false">IF(O1300="🐵 Monkey",5,"")</f>
        <v/>
      </c>
      <c r="Z1300" s="16" t="str">
        <f aca="false">IF(O1300="🐸 Frog",10,"")</f>
        <v/>
      </c>
      <c r="AA1300" s="16" t="str">
        <f aca="false">IF(O1300="🐈 Cat",4,"")</f>
        <v/>
      </c>
      <c r="AB1300" s="16" t="str">
        <f aca="false">IF(O1300="Gecko",15,"")</f>
        <v/>
      </c>
      <c r="AC1300" s="16" t="str">
        <f aca="false">IF(O1300="Skink",14,"")</f>
        <v/>
      </c>
      <c r="AD1300" s="16" t="str">
        <f aca="false">IF(O1300="🐄 Cattle",17,"")</f>
        <v/>
      </c>
      <c r="AE1300" s="16" t="str">
        <f aca="false">IF(O1300="🐷 Pig",19,"")</f>
        <v/>
      </c>
      <c r="AF1300" s="16" t="str">
        <f aca="false">IF(O1300="Squirrel",11,"")</f>
        <v/>
      </c>
      <c r="AG1300" s="16" t="str">
        <f aca="false">IF(O1300="🐝 Honey Bee",20,"")</f>
        <v/>
      </c>
      <c r="AH1300" s="16" t="str">
        <f aca="false">IF(O1300="🦆 Duck",12,"")</f>
        <v/>
      </c>
      <c r="AI1300" s="16" t="str">
        <f aca="false">IF(O1300="🐦 Bird",13,"")</f>
        <v/>
      </c>
      <c r="AJ1300" s="46" t="s">
        <v>1242</v>
      </c>
      <c r="AK1300" s="45"/>
      <c r="AL1300" s="47" t="s">
        <v>544</v>
      </c>
      <c r="AM1300" s="45" t="s">
        <v>158</v>
      </c>
      <c r="AN1300" s="45"/>
    </row>
    <row r="1301" customFormat="false" ht="45" hidden="false" customHeight="true" outlineLevel="0" collapsed="false">
      <c r="A1301" s="38" t="s">
        <v>1241</v>
      </c>
      <c r="B1301" s="38" t="n">
        <f aca="false">B1300</f>
        <v>153</v>
      </c>
      <c r="C1301" s="32" t="n">
        <f aca="false">B1301+IF(H1301="IV",-0.2,IF(H1301="IP",-0.1,IF(H1301="IM",0.1,IF(H1301="SC",0.2,IF(H1301="IC (cerebral)",-0.3,0)))))</f>
        <v>152.9</v>
      </c>
      <c r="D1301" s="33" t="n">
        <f aca="false">VALUE(MID(AJ1301,1,FIND(" ",AJ1301)))</f>
        <v>4.35</v>
      </c>
      <c r="E1301" s="34" t="n">
        <f aca="false">IF(G1301="LD50 (median)",1,IF(G1301="LDLo (lowest)",0,IF(G1301="LD",-1,"")))</f>
        <v>1</v>
      </c>
      <c r="F1301" s="34" t="n">
        <f aca="false">IF(O1301="🐀 Rat",1,IF(O1301="🐭 Mouse",2,IF(O1301="🐕 Dog",3,IF(O1301="🐵 Monkey",5,IF(O1301="🐈 Cat",4,IF(O1301="🐇 Rabbit",6,IF(O1301="🕊 Pigeon",7,IF(O1301="🐹 Guinea Pig",8,IF(O1301="🐔 Chicken",9,IF(O1301="🐸 Frog",10,IF(O1301="🍼 Mammal",10,0)))))))))))</f>
        <v>2</v>
      </c>
      <c r="G1301" s="39" t="s">
        <v>47</v>
      </c>
      <c r="H1301" s="39" t="s">
        <v>16</v>
      </c>
      <c r="I1301" s="14" t="str">
        <f aca="false">IF(H1301="IC",-0.3,"")</f>
        <v/>
      </c>
      <c r="J1301" s="14" t="str">
        <f aca="false">IF(H1301="IV",-0.2,"")</f>
        <v/>
      </c>
      <c r="K1301" s="14" t="n">
        <f aca="false">IF(H1301="IP",-0.1,"")</f>
        <v>-0.1</v>
      </c>
      <c r="L1301" s="14" t="str">
        <f aca="false">IF(H1301="IM",0.1,"")</f>
        <v/>
      </c>
      <c r="M1301" s="14" t="str">
        <f aca="false">IF(H1301="SC",0.2,"")</f>
        <v/>
      </c>
      <c r="N1301" s="15" t="str">
        <f aca="false">IF(H1301="???",0.2,"")</f>
        <v/>
      </c>
      <c r="O1301" s="40" t="s">
        <v>22</v>
      </c>
      <c r="P1301" s="17" t="str">
        <f aca="false">IF(SUM(Q1301:AI1301)&gt;0,"",IF(SUM(Q1301:AI1301)=0,IF(O1301&gt;0,1,"")))</f>
        <v/>
      </c>
      <c r="Q1301" s="16" t="n">
        <f aca="false">IF(O1301="🐭 Mouse",2,"")</f>
        <v>2</v>
      </c>
      <c r="R1301" s="16" t="str">
        <f aca="false">IF(O1301="🕊 Pigeon",7,"")</f>
        <v/>
      </c>
      <c r="S1301" s="16" t="str">
        <f aca="false">IF(O1301="🐇 Rabbit",6,"")</f>
        <v/>
      </c>
      <c r="T1301" s="16" t="str">
        <f aca="false">IF(O1301="🍼 Mammal",16,"")</f>
        <v/>
      </c>
      <c r="U1301" s="16" t="str">
        <f aca="false">IF(O1301="🐀 Rat",1,"")</f>
        <v/>
      </c>
      <c r="V1301" s="16" t="str">
        <f aca="false">IF(O1301="🐕 Dog",3,"")</f>
        <v/>
      </c>
      <c r="W1301" s="16" t="str">
        <f aca="false">IF(O1301="🐹 Guinea Pig",8,"")</f>
        <v/>
      </c>
      <c r="X1301" s="16" t="str">
        <f aca="false">IF(O1301="🐔 Chicken",9,"")</f>
        <v/>
      </c>
      <c r="Y1301" s="16" t="str">
        <f aca="false">IF(O1301="🐵 Monkey",5,"")</f>
        <v/>
      </c>
      <c r="Z1301" s="16" t="str">
        <f aca="false">IF(O1301="🐸 Frog",10,"")</f>
        <v/>
      </c>
      <c r="AA1301" s="16" t="str">
        <f aca="false">IF(O1301="🐈 Cat",4,"")</f>
        <v/>
      </c>
      <c r="AB1301" s="16" t="str">
        <f aca="false">IF(O1301="Gecko",15,"")</f>
        <v/>
      </c>
      <c r="AC1301" s="16" t="str">
        <f aca="false">IF(O1301="Skink",14,"")</f>
        <v/>
      </c>
      <c r="AD1301" s="16" t="str">
        <f aca="false">IF(O1301="🐄 Cattle",17,"")</f>
        <v/>
      </c>
      <c r="AE1301" s="16" t="str">
        <f aca="false">IF(O1301="🐷 Pig",19,"")</f>
        <v/>
      </c>
      <c r="AF1301" s="16" t="str">
        <f aca="false">IF(O1301="Squirrel",11,"")</f>
        <v/>
      </c>
      <c r="AG1301" s="16" t="str">
        <f aca="false">IF(O1301="🐝 Honey Bee",20,"")</f>
        <v/>
      </c>
      <c r="AH1301" s="16" t="str">
        <f aca="false">IF(O1301="🦆 Duck",12,"")</f>
        <v/>
      </c>
      <c r="AI1301" s="16" t="str">
        <f aca="false">IF(O1301="🐦 Bird",13,"")</f>
        <v/>
      </c>
      <c r="AJ1301" s="41" t="s">
        <v>1243</v>
      </c>
      <c r="AK1301" s="40"/>
      <c r="AL1301" s="42" t="s">
        <v>544</v>
      </c>
      <c r="AM1301" s="40" t="s">
        <v>158</v>
      </c>
      <c r="AN1301" s="40"/>
    </row>
    <row r="1302" customFormat="false" ht="45" hidden="false" customHeight="true" outlineLevel="0" collapsed="false">
      <c r="A1302" s="38" t="s">
        <v>1241</v>
      </c>
      <c r="B1302" s="38" t="n">
        <f aca="false">B1301</f>
        <v>153</v>
      </c>
      <c r="C1302" s="32" t="n">
        <f aca="false">B1302+IF(H1302="IV",-0.2,IF(H1302="IP",-0.1,IF(H1302="IM",0.1,IF(H1302="SC",0.2,IF(H1302="IC (cerebral)",-0.3,0)))))</f>
        <v>152.9</v>
      </c>
      <c r="D1302" s="33" t="n">
        <f aca="false">VALUE(MID(AJ1302,1,FIND(" ",AJ1302)))</f>
        <v>4.35</v>
      </c>
      <c r="E1302" s="34" t="n">
        <f aca="false">IF(G1302="LD50 (median)",1,IF(G1302="LDLo (lowest)",0,IF(G1302="LD",-1,"")))</f>
        <v>1</v>
      </c>
      <c r="F1302" s="34" t="n">
        <f aca="false">IF(O1302="🐀 Rat",1,IF(O1302="🐭 Mouse",2,IF(O1302="🐕 Dog",3,IF(O1302="🐵 Monkey",5,IF(O1302="🐈 Cat",4,IF(O1302="🐇 Rabbit",6,IF(O1302="🕊 Pigeon",7,IF(O1302="🐹 Guinea Pig",8,IF(O1302="🐔 Chicken",9,IF(O1302="🐸 Frog",10,IF(O1302="🍼 Mammal",10,0)))))))))))</f>
        <v>2</v>
      </c>
      <c r="G1302" s="39" t="s">
        <v>47</v>
      </c>
      <c r="H1302" s="39" t="s">
        <v>16</v>
      </c>
      <c r="I1302" s="14" t="str">
        <f aca="false">IF(H1302="IC",-0.3,"")</f>
        <v/>
      </c>
      <c r="J1302" s="14" t="str">
        <f aca="false">IF(H1302="IV",-0.2,"")</f>
        <v/>
      </c>
      <c r="K1302" s="14" t="n">
        <f aca="false">IF(H1302="IP",-0.1,"")</f>
        <v>-0.1</v>
      </c>
      <c r="L1302" s="14" t="str">
        <f aca="false">IF(H1302="IM",0.1,"")</f>
        <v/>
      </c>
      <c r="M1302" s="14" t="str">
        <f aca="false">IF(H1302="SC",0.2,"")</f>
        <v/>
      </c>
      <c r="N1302" s="15" t="str">
        <f aca="false">IF(H1302="???",0.2,"")</f>
        <v/>
      </c>
      <c r="O1302" s="40" t="s">
        <v>22</v>
      </c>
      <c r="P1302" s="17" t="str">
        <f aca="false">IF(SUM(Q1302:AI1302)&gt;0,"",IF(SUM(Q1302:AI1302)=0,IF(O1302&gt;0,1,"")))</f>
        <v/>
      </c>
      <c r="Q1302" s="16" t="n">
        <f aca="false">IF(O1302="🐭 Mouse",2,"")</f>
        <v>2</v>
      </c>
      <c r="R1302" s="16" t="str">
        <f aca="false">IF(O1302="🕊 Pigeon",7,"")</f>
        <v/>
      </c>
      <c r="S1302" s="16" t="str">
        <f aca="false">IF(O1302="🐇 Rabbit",6,"")</f>
        <v/>
      </c>
      <c r="T1302" s="16" t="str">
        <f aca="false">IF(O1302="🍼 Mammal",16,"")</f>
        <v/>
      </c>
      <c r="U1302" s="16" t="str">
        <f aca="false">IF(O1302="🐀 Rat",1,"")</f>
        <v/>
      </c>
      <c r="V1302" s="16" t="str">
        <f aca="false">IF(O1302="🐕 Dog",3,"")</f>
        <v/>
      </c>
      <c r="W1302" s="16" t="str">
        <f aca="false">IF(O1302="🐹 Guinea Pig",8,"")</f>
        <v/>
      </c>
      <c r="X1302" s="16" t="str">
        <f aca="false">IF(O1302="🐔 Chicken",9,"")</f>
        <v/>
      </c>
      <c r="Y1302" s="16" t="str">
        <f aca="false">IF(O1302="🐵 Monkey",5,"")</f>
        <v/>
      </c>
      <c r="Z1302" s="16" t="str">
        <f aca="false">IF(O1302="🐸 Frog",10,"")</f>
        <v/>
      </c>
      <c r="AA1302" s="16" t="str">
        <f aca="false">IF(O1302="🐈 Cat",4,"")</f>
        <v/>
      </c>
      <c r="AB1302" s="16" t="str">
        <f aca="false">IF(O1302="Gecko",15,"")</f>
        <v/>
      </c>
      <c r="AC1302" s="16" t="str">
        <f aca="false">IF(O1302="Skink",14,"")</f>
        <v/>
      </c>
      <c r="AD1302" s="16" t="str">
        <f aca="false">IF(O1302="🐄 Cattle",17,"")</f>
        <v/>
      </c>
      <c r="AE1302" s="16" t="str">
        <f aca="false">IF(O1302="🐷 Pig",19,"")</f>
        <v/>
      </c>
      <c r="AF1302" s="16" t="str">
        <f aca="false">IF(O1302="Squirrel",11,"")</f>
        <v/>
      </c>
      <c r="AG1302" s="16" t="str">
        <f aca="false">IF(O1302="🐝 Honey Bee",20,"")</f>
        <v/>
      </c>
      <c r="AH1302" s="16" t="str">
        <f aca="false">IF(O1302="🦆 Duck",12,"")</f>
        <v/>
      </c>
      <c r="AI1302" s="16" t="str">
        <f aca="false">IF(O1302="🐦 Bird",13,"")</f>
        <v/>
      </c>
      <c r="AJ1302" s="41" t="s">
        <v>1243</v>
      </c>
      <c r="AK1302" s="40" t="s">
        <v>545</v>
      </c>
      <c r="AL1302" s="42" t="s">
        <v>536</v>
      </c>
      <c r="AM1302" s="40" t="s">
        <v>51</v>
      </c>
      <c r="AN1302" s="40"/>
    </row>
    <row r="1303" customFormat="false" ht="15.75" hidden="false" customHeight="false" outlineLevel="0" collapsed="false">
      <c r="B1303" s="38"/>
      <c r="C1303" s="32"/>
      <c r="D1303" s="33"/>
      <c r="E1303" s="34"/>
      <c r="F1303" s="34"/>
      <c r="G1303" s="0"/>
      <c r="H1303" s="0"/>
      <c r="I1303" s="14" t="str">
        <f aca="false">IF(H1303="IC",-0.3,"")</f>
        <v/>
      </c>
      <c r="J1303" s="14" t="str">
        <f aca="false">IF(H1303="IV",-0.2,"")</f>
        <v/>
      </c>
      <c r="K1303" s="14" t="str">
        <f aca="false">IF(H1303="IP",-0.1,"")</f>
        <v/>
      </c>
      <c r="L1303" s="14" t="str">
        <f aca="false">IF(H1303="IM",0.1,"")</f>
        <v/>
      </c>
      <c r="M1303" s="14" t="str">
        <f aca="false">IF(H1303="SC",0.2,"")</f>
        <v/>
      </c>
      <c r="N1303" s="15" t="str">
        <f aca="false">IF(H1303="???",0.2,"")</f>
        <v/>
      </c>
      <c r="O1303" s="0"/>
      <c r="P1303" s="17" t="str">
        <f aca="false">IF(SUM(Q1303:AI1303)&gt;0,"",IF(SUM(Q1303:AI1303)=0,IF(O1303&gt;0,1,"")))</f>
        <v/>
      </c>
      <c r="Q1303" s="16" t="str">
        <f aca="false">IF(O1303="🐭 Mouse",2,"")</f>
        <v/>
      </c>
      <c r="R1303" s="16" t="str">
        <f aca="false">IF(O1303="🕊 Pigeon",7,"")</f>
        <v/>
      </c>
      <c r="S1303" s="16" t="str">
        <f aca="false">IF(O1303="🐇 Rabbit",6,"")</f>
        <v/>
      </c>
      <c r="T1303" s="16" t="str">
        <f aca="false">IF(O1303="🍼 Mammal",16,"")</f>
        <v/>
      </c>
      <c r="U1303" s="16" t="str">
        <f aca="false">IF(O1303="🐀 Rat",1,"")</f>
        <v/>
      </c>
      <c r="V1303" s="16" t="str">
        <f aca="false">IF(O1303="🐕 Dog",3,"")</f>
        <v/>
      </c>
      <c r="W1303" s="16" t="str">
        <f aca="false">IF(O1303="🐹 Guinea Pig",8,"")</f>
        <v/>
      </c>
      <c r="X1303" s="16" t="str">
        <f aca="false">IF(O1303="🐔 Chicken",9,"")</f>
        <v/>
      </c>
      <c r="Y1303" s="16" t="str">
        <f aca="false">IF(O1303="🐵 Monkey",5,"")</f>
        <v/>
      </c>
      <c r="Z1303" s="16" t="str">
        <f aca="false">IF(O1303="🐸 Frog",10,"")</f>
        <v/>
      </c>
      <c r="AA1303" s="16" t="str">
        <f aca="false">IF(O1303="🐈 Cat",4,"")</f>
        <v/>
      </c>
      <c r="AB1303" s="16" t="str">
        <f aca="false">IF(O1303="Gecko",15,"")</f>
        <v/>
      </c>
      <c r="AC1303" s="16" t="str">
        <f aca="false">IF(O1303="Skink",14,"")</f>
        <v/>
      </c>
      <c r="AD1303" s="16" t="str">
        <f aca="false">IF(O1303="🐄 Cattle",17,"")</f>
        <v/>
      </c>
      <c r="AE1303" s="16" t="str">
        <f aca="false">IF(O1303="🐷 Pig",19,"")</f>
        <v/>
      </c>
      <c r="AF1303" s="16" t="str">
        <f aca="false">IF(O1303="Squirrel",11,"")</f>
        <v/>
      </c>
      <c r="AG1303" s="16" t="str">
        <f aca="false">IF(O1303="🐝 Honey Bee",20,"")</f>
        <v/>
      </c>
      <c r="AH1303" s="16" t="str">
        <f aca="false">IF(O1303="🦆 Duck",12,"")</f>
        <v/>
      </c>
      <c r="AI1303" s="16" t="str">
        <f aca="false">IF(O1303="🐦 Bird",13,"")</f>
        <v/>
      </c>
      <c r="AJ1303" s="0"/>
      <c r="AK1303" s="0"/>
      <c r="AL1303" s="0"/>
      <c r="AM1303" s="0"/>
      <c r="AN1303" s="0"/>
    </row>
    <row r="1304" customFormat="false" ht="15" hidden="false" customHeight="true" outlineLevel="0" collapsed="false">
      <c r="A1304" s="38" t="s">
        <v>1244</v>
      </c>
      <c r="B1304" s="38" t="n">
        <v>154</v>
      </c>
      <c r="C1304" s="32" t="n">
        <f aca="false">B1304+IF(H1304="IV",-0.2,IF(H1304="IP",-0.1,IF(H1304="IM",0.1,IF(H1304="SC",0.2,IF(H1304="IC (cerebral)",-0.3,0)))))</f>
        <v>153.9</v>
      </c>
      <c r="D1304" s="33" t="n">
        <f aca="false">VALUE(MID(AJ1304,1,FIND(" ",AJ1304)))</f>
        <v>0.44</v>
      </c>
      <c r="E1304" s="34" t="n">
        <f aca="false">IF(G1304="LD50 (median)",1,IF(G1304="LDLo (lowest)",0,IF(G1304="LD",-1,"")))</f>
        <v>1</v>
      </c>
      <c r="F1304" s="34" t="n">
        <f aca="false">IF(O1304="🐀 Rat",1,IF(O1304="🐭 Mouse",2,IF(O1304="🐕 Dog",3,IF(O1304="🐵 Monkey",5,IF(O1304="🐈 Cat",4,IF(O1304="🐇 Rabbit",6,IF(O1304="🕊 Pigeon",7,IF(O1304="🐹 Guinea Pig",8,IF(O1304="🐔 Chicken",9,IF(O1304="🐸 Frog",10,IF(O1304="🍼 Mammal",10,0)))))))))))</f>
        <v>2</v>
      </c>
      <c r="G1304" s="39" t="s">
        <v>47</v>
      </c>
      <c r="H1304" s="39" t="s">
        <v>16</v>
      </c>
      <c r="I1304" s="14" t="str">
        <f aca="false">IF(H1304="IC",-0.3,"")</f>
        <v/>
      </c>
      <c r="J1304" s="14" t="str">
        <f aca="false">IF(H1304="IV",-0.2,"")</f>
        <v/>
      </c>
      <c r="K1304" s="14" t="n">
        <f aca="false">IF(H1304="IP",-0.1,"")</f>
        <v>-0.1</v>
      </c>
      <c r="L1304" s="14" t="str">
        <f aca="false">IF(H1304="IM",0.1,"")</f>
        <v/>
      </c>
      <c r="M1304" s="14" t="str">
        <f aca="false">IF(H1304="SC",0.2,"")</f>
        <v/>
      </c>
      <c r="N1304" s="15" t="str">
        <f aca="false">IF(H1304="???",0.2,"")</f>
        <v/>
      </c>
      <c r="O1304" s="40" t="s">
        <v>22</v>
      </c>
      <c r="P1304" s="17" t="str">
        <f aca="false">IF(SUM(Q1304:AI1304)&gt;0,"",IF(SUM(Q1304:AI1304)=0,IF(O1304&gt;0,1,"")))</f>
        <v/>
      </c>
      <c r="Q1304" s="16" t="n">
        <f aca="false">IF(O1304="🐭 Mouse",2,"")</f>
        <v>2</v>
      </c>
      <c r="R1304" s="16" t="str">
        <f aca="false">IF(O1304="🕊 Pigeon",7,"")</f>
        <v/>
      </c>
      <c r="S1304" s="16" t="str">
        <f aca="false">IF(O1304="🐇 Rabbit",6,"")</f>
        <v/>
      </c>
      <c r="T1304" s="16" t="str">
        <f aca="false">IF(O1304="🍼 Mammal",16,"")</f>
        <v/>
      </c>
      <c r="U1304" s="16" t="str">
        <f aca="false">IF(O1304="🐀 Rat",1,"")</f>
        <v/>
      </c>
      <c r="V1304" s="16" t="str">
        <f aca="false">IF(O1304="🐕 Dog",3,"")</f>
        <v/>
      </c>
      <c r="W1304" s="16" t="str">
        <f aca="false">IF(O1304="🐹 Guinea Pig",8,"")</f>
        <v/>
      </c>
      <c r="X1304" s="16" t="str">
        <f aca="false">IF(O1304="🐔 Chicken",9,"")</f>
        <v/>
      </c>
      <c r="Y1304" s="16" t="str">
        <f aca="false">IF(O1304="🐵 Monkey",5,"")</f>
        <v/>
      </c>
      <c r="Z1304" s="16" t="str">
        <f aca="false">IF(O1304="🐸 Frog",10,"")</f>
        <v/>
      </c>
      <c r="AA1304" s="16" t="str">
        <f aca="false">IF(O1304="🐈 Cat",4,"")</f>
        <v/>
      </c>
      <c r="AB1304" s="16" t="str">
        <f aca="false">IF(O1304="Gecko",15,"")</f>
        <v/>
      </c>
      <c r="AC1304" s="16" t="str">
        <f aca="false">IF(O1304="Skink",14,"")</f>
        <v/>
      </c>
      <c r="AD1304" s="16" t="str">
        <f aca="false">IF(O1304="🐄 Cattle",17,"")</f>
        <v/>
      </c>
      <c r="AE1304" s="16" t="str">
        <f aca="false">IF(O1304="🐷 Pig",19,"")</f>
        <v/>
      </c>
      <c r="AF1304" s="16" t="str">
        <f aca="false">IF(O1304="Squirrel",11,"")</f>
        <v/>
      </c>
      <c r="AG1304" s="16" t="str">
        <f aca="false">IF(O1304="🐝 Honey Bee",20,"")</f>
        <v/>
      </c>
      <c r="AH1304" s="16" t="str">
        <f aca="false">IF(O1304="🦆 Duck",12,"")</f>
        <v/>
      </c>
      <c r="AI1304" s="16" t="str">
        <f aca="false">IF(O1304="🐦 Bird",13,"")</f>
        <v/>
      </c>
      <c r="AJ1304" s="41" t="s">
        <v>143</v>
      </c>
      <c r="AK1304" s="40"/>
      <c r="AL1304" s="42" t="s">
        <v>536</v>
      </c>
      <c r="AM1304" s="40" t="s">
        <v>59</v>
      </c>
      <c r="AN1304" s="40"/>
    </row>
    <row r="1305" customFormat="false" ht="15" hidden="false" customHeight="true" outlineLevel="0" collapsed="false">
      <c r="A1305" s="38" t="s">
        <v>1244</v>
      </c>
      <c r="B1305" s="38" t="n">
        <v>154</v>
      </c>
      <c r="C1305" s="32" t="n">
        <f aca="false">B1305+IF(H1305="IV",-0.2,IF(H1305="IP",-0.1,IF(H1305="IM",0.1,IF(H1305="SC",0.2,IF(H1305="IC (cerebral)",-0.3,0)))))</f>
        <v>153.9</v>
      </c>
      <c r="D1305" s="33" t="n">
        <f aca="false">VALUE(MID(AJ1305,1,FIND(" ",AJ1305)))</f>
        <v>0.81</v>
      </c>
      <c r="E1305" s="34" t="n">
        <f aca="false">IF(G1305="LD50 (median)",1,IF(G1305="LDLo (lowest)",0,IF(G1305="LD",-1,"")))</f>
        <v>1</v>
      </c>
      <c r="F1305" s="34" t="n">
        <f aca="false">IF(O1305="🐀 Rat",1,IF(O1305="🐭 Mouse",2,IF(O1305="🐕 Dog",3,IF(O1305="🐵 Monkey",5,IF(O1305="🐈 Cat",4,IF(O1305="🐇 Rabbit",6,IF(O1305="🕊 Pigeon",7,IF(O1305="🐹 Guinea Pig",8,IF(O1305="🐔 Chicken",9,IF(O1305="🐸 Frog",10,IF(O1305="🍼 Mammal",10,0)))))))))))</f>
        <v>2</v>
      </c>
      <c r="G1305" s="39" t="s">
        <v>47</v>
      </c>
      <c r="H1305" s="39" t="s">
        <v>16</v>
      </c>
      <c r="I1305" s="14" t="str">
        <f aca="false">IF(H1305="IC",-0.3,"")</f>
        <v/>
      </c>
      <c r="J1305" s="14" t="str">
        <f aca="false">IF(H1305="IV",-0.2,"")</f>
        <v/>
      </c>
      <c r="K1305" s="14" t="n">
        <f aca="false">IF(H1305="IP",-0.1,"")</f>
        <v>-0.1</v>
      </c>
      <c r="L1305" s="14" t="str">
        <f aca="false">IF(H1305="IM",0.1,"")</f>
        <v/>
      </c>
      <c r="M1305" s="14" t="str">
        <f aca="false">IF(H1305="SC",0.2,"")</f>
        <v/>
      </c>
      <c r="N1305" s="15" t="str">
        <f aca="false">IF(H1305="???",0.2,"")</f>
        <v/>
      </c>
      <c r="O1305" s="40" t="s">
        <v>22</v>
      </c>
      <c r="P1305" s="17" t="str">
        <f aca="false">IF(SUM(Q1305:AI1305)&gt;0,"",IF(SUM(Q1305:AI1305)=0,IF(O1305&gt;0,1,"")))</f>
        <v/>
      </c>
      <c r="Q1305" s="16" t="n">
        <f aca="false">IF(O1305="🐭 Mouse",2,"")</f>
        <v>2</v>
      </c>
      <c r="R1305" s="16" t="str">
        <f aca="false">IF(O1305="🕊 Pigeon",7,"")</f>
        <v/>
      </c>
      <c r="S1305" s="16" t="str">
        <f aca="false">IF(O1305="🐇 Rabbit",6,"")</f>
        <v/>
      </c>
      <c r="T1305" s="16" t="str">
        <f aca="false">IF(O1305="🍼 Mammal",16,"")</f>
        <v/>
      </c>
      <c r="U1305" s="16" t="str">
        <f aca="false">IF(O1305="🐀 Rat",1,"")</f>
        <v/>
      </c>
      <c r="V1305" s="16" t="str">
        <f aca="false">IF(O1305="🐕 Dog",3,"")</f>
        <v/>
      </c>
      <c r="W1305" s="16" t="str">
        <f aca="false">IF(O1305="🐹 Guinea Pig",8,"")</f>
        <v/>
      </c>
      <c r="X1305" s="16" t="str">
        <f aca="false">IF(O1305="🐔 Chicken",9,"")</f>
        <v/>
      </c>
      <c r="Y1305" s="16" t="str">
        <f aca="false">IF(O1305="🐵 Monkey",5,"")</f>
        <v/>
      </c>
      <c r="Z1305" s="16" t="str">
        <f aca="false">IF(O1305="🐸 Frog",10,"")</f>
        <v/>
      </c>
      <c r="AA1305" s="16" t="str">
        <f aca="false">IF(O1305="🐈 Cat",4,"")</f>
        <v/>
      </c>
      <c r="AB1305" s="16" t="str">
        <f aca="false">IF(O1305="Gecko",15,"")</f>
        <v/>
      </c>
      <c r="AC1305" s="16" t="str">
        <f aca="false">IF(O1305="Skink",14,"")</f>
        <v/>
      </c>
      <c r="AD1305" s="16" t="str">
        <f aca="false">IF(O1305="🐄 Cattle",17,"")</f>
        <v/>
      </c>
      <c r="AE1305" s="16" t="str">
        <f aca="false">IF(O1305="🐷 Pig",19,"")</f>
        <v/>
      </c>
      <c r="AF1305" s="16" t="str">
        <f aca="false">IF(O1305="Squirrel",11,"")</f>
        <v/>
      </c>
      <c r="AG1305" s="16" t="str">
        <f aca="false">IF(O1305="🐝 Honey Bee",20,"")</f>
        <v/>
      </c>
      <c r="AH1305" s="16" t="str">
        <f aca="false">IF(O1305="🦆 Duck",12,"")</f>
        <v/>
      </c>
      <c r="AI1305" s="16" t="str">
        <f aca="false">IF(O1305="🐦 Bird",13,"")</f>
        <v/>
      </c>
      <c r="AJ1305" s="41" t="s">
        <v>1245</v>
      </c>
      <c r="AK1305" s="40"/>
      <c r="AL1305" s="42" t="s">
        <v>536</v>
      </c>
      <c r="AM1305" s="40" t="s">
        <v>59</v>
      </c>
      <c r="AN1305" s="40"/>
    </row>
    <row r="1306" customFormat="false" ht="15.75" hidden="false" customHeight="false" outlineLevel="0" collapsed="false">
      <c r="B1306" s="38"/>
      <c r="C1306" s="32"/>
      <c r="D1306" s="33"/>
      <c r="E1306" s="34"/>
      <c r="F1306" s="34"/>
      <c r="G1306" s="0"/>
      <c r="H1306" s="0"/>
      <c r="I1306" s="14" t="str">
        <f aca="false">IF(H1306="IC",-0.3,"")</f>
        <v/>
      </c>
      <c r="J1306" s="14" t="str">
        <f aca="false">IF(H1306="IV",-0.2,"")</f>
        <v/>
      </c>
      <c r="K1306" s="14" t="str">
        <f aca="false">IF(H1306="IP",-0.1,"")</f>
        <v/>
      </c>
      <c r="L1306" s="14" t="str">
        <f aca="false">IF(H1306="IM",0.1,"")</f>
        <v/>
      </c>
      <c r="M1306" s="14" t="str">
        <f aca="false">IF(H1306="SC",0.2,"")</f>
        <v/>
      </c>
      <c r="N1306" s="15" t="str">
        <f aca="false">IF(H1306="???",0.2,"")</f>
        <v/>
      </c>
      <c r="O1306" s="0"/>
      <c r="P1306" s="17" t="str">
        <f aca="false">IF(SUM(Q1306:AI1306)&gt;0,"",IF(SUM(Q1306:AI1306)=0,IF(O1306&gt;0,1,"")))</f>
        <v/>
      </c>
      <c r="Q1306" s="16" t="str">
        <f aca="false">IF(O1306="🐭 Mouse",2,"")</f>
        <v/>
      </c>
      <c r="R1306" s="16" t="str">
        <f aca="false">IF(O1306="🕊 Pigeon",7,"")</f>
        <v/>
      </c>
      <c r="S1306" s="16" t="str">
        <f aca="false">IF(O1306="🐇 Rabbit",6,"")</f>
        <v/>
      </c>
      <c r="T1306" s="16" t="str">
        <f aca="false">IF(O1306="🍼 Mammal",16,"")</f>
        <v/>
      </c>
      <c r="U1306" s="16" t="str">
        <f aca="false">IF(O1306="🐀 Rat",1,"")</f>
        <v/>
      </c>
      <c r="V1306" s="16" t="str">
        <f aca="false">IF(O1306="🐕 Dog",3,"")</f>
        <v/>
      </c>
      <c r="W1306" s="16" t="str">
        <f aca="false">IF(O1306="🐹 Guinea Pig",8,"")</f>
        <v/>
      </c>
      <c r="X1306" s="16" t="str">
        <f aca="false">IF(O1306="🐔 Chicken",9,"")</f>
        <v/>
      </c>
      <c r="Y1306" s="16" t="str">
        <f aca="false">IF(O1306="🐵 Monkey",5,"")</f>
        <v/>
      </c>
      <c r="Z1306" s="16" t="str">
        <f aca="false">IF(O1306="🐸 Frog",10,"")</f>
        <v/>
      </c>
      <c r="AA1306" s="16" t="str">
        <f aca="false">IF(O1306="🐈 Cat",4,"")</f>
        <v/>
      </c>
      <c r="AB1306" s="16" t="str">
        <f aca="false">IF(O1306="Gecko",15,"")</f>
        <v/>
      </c>
      <c r="AC1306" s="16" t="str">
        <f aca="false">IF(O1306="Skink",14,"")</f>
        <v/>
      </c>
      <c r="AD1306" s="16" t="str">
        <f aca="false">IF(O1306="🐄 Cattle",17,"")</f>
        <v/>
      </c>
      <c r="AE1306" s="16" t="str">
        <f aca="false">IF(O1306="🐷 Pig",19,"")</f>
        <v/>
      </c>
      <c r="AF1306" s="16" t="str">
        <f aca="false">IF(O1306="Squirrel",11,"")</f>
        <v/>
      </c>
      <c r="AG1306" s="16" t="str">
        <f aca="false">IF(O1306="🐝 Honey Bee",20,"")</f>
        <v/>
      </c>
      <c r="AH1306" s="16" t="str">
        <f aca="false">IF(O1306="🦆 Duck",12,"")</f>
        <v/>
      </c>
      <c r="AI1306" s="16" t="str">
        <f aca="false">IF(O1306="🐦 Bird",13,"")</f>
        <v/>
      </c>
      <c r="AJ1306" s="0"/>
      <c r="AK1306" s="0"/>
      <c r="AL1306" s="0"/>
      <c r="AM1306" s="0"/>
      <c r="AN1306" s="0"/>
    </row>
    <row r="1307" customFormat="false" ht="30" hidden="false" customHeight="true" outlineLevel="0" collapsed="false">
      <c r="A1307" s="38" t="s">
        <v>1246</v>
      </c>
      <c r="B1307" s="38" t="n">
        <v>155</v>
      </c>
      <c r="C1307" s="32" t="n">
        <f aca="false">B1307+IF(H1307="IV",-0.2,IF(H1307="IP",-0.1,IF(H1307="IM",0.1,IF(H1307="SC",0.2,IF(H1307="IC (cerebral)",-0.3,0)))))</f>
        <v>155.1</v>
      </c>
      <c r="D1307" s="33" t="n">
        <f aca="false">VALUE(MID(AJ1307,1,FIND(" ",AJ1307)))</f>
        <v>0.03</v>
      </c>
      <c r="E1307" s="34" t="n">
        <f aca="false">IF(G1307="LD50 (median)",1,IF(G1307="LDLo (lowest)",0,IF(G1307="LD",-1,"")))</f>
        <v>0</v>
      </c>
      <c r="F1307" s="34" t="n">
        <f aca="false">IF(O1307="🐀 Rat",1,IF(O1307="🐭 Mouse",2,IF(O1307="🐕 Dog",3,IF(O1307="🐵 Monkey",5,IF(O1307="🐈 Cat",4,IF(O1307="🐇 Rabbit",6,IF(O1307="🕊 Pigeon",7,IF(O1307="🐹 Guinea Pig",8,IF(O1307="🐔 Chicken",9,IF(O1307="🐸 Frog",10,IF(O1307="🍼 Mammal",10,0)))))))))))</f>
        <v>3</v>
      </c>
      <c r="G1307" s="39" t="s">
        <v>53</v>
      </c>
      <c r="H1307" s="39" t="s">
        <v>17</v>
      </c>
      <c r="I1307" s="14" t="str">
        <f aca="false">IF(H1307="IC",-0.3,"")</f>
        <v/>
      </c>
      <c r="J1307" s="14" t="str">
        <f aca="false">IF(H1307="IV",-0.2,"")</f>
        <v/>
      </c>
      <c r="K1307" s="14" t="str">
        <f aca="false">IF(H1307="IP",-0.1,"")</f>
        <v/>
      </c>
      <c r="L1307" s="14" t="n">
        <f aca="false">IF(H1307="IM",0.1,"")</f>
        <v>0.1</v>
      </c>
      <c r="M1307" s="14" t="str">
        <f aca="false">IF(H1307="SC",0.2,"")</f>
        <v/>
      </c>
      <c r="N1307" s="15" t="str">
        <f aca="false">IF(H1307="???",0.2,"")</f>
        <v/>
      </c>
      <c r="O1307" s="40" t="s">
        <v>27</v>
      </c>
      <c r="P1307" s="17" t="str">
        <f aca="false">IF(SUM(Q1307:AI1307)&gt;0,"",IF(SUM(Q1307:AI1307)=0,IF(O1307&gt;0,1,"")))</f>
        <v/>
      </c>
      <c r="Q1307" s="16" t="str">
        <f aca="false">IF(O1307="🐭 Mouse",2,"")</f>
        <v/>
      </c>
      <c r="R1307" s="16" t="str">
        <f aca="false">IF(O1307="🕊 Pigeon",7,"")</f>
        <v/>
      </c>
      <c r="S1307" s="16" t="str">
        <f aca="false">IF(O1307="🐇 Rabbit",6,"")</f>
        <v/>
      </c>
      <c r="T1307" s="16" t="str">
        <f aca="false">IF(O1307="🍼 Mammal",16,"")</f>
        <v/>
      </c>
      <c r="U1307" s="16" t="str">
        <f aca="false">IF(O1307="🐀 Rat",1,"")</f>
        <v/>
      </c>
      <c r="V1307" s="16" t="n">
        <f aca="false">IF(O1307="🐕 Dog",3,"")</f>
        <v>3</v>
      </c>
      <c r="W1307" s="16" t="str">
        <f aca="false">IF(O1307="🐹 Guinea Pig",8,"")</f>
        <v/>
      </c>
      <c r="X1307" s="16" t="str">
        <f aca="false">IF(O1307="🐔 Chicken",9,"")</f>
        <v/>
      </c>
      <c r="Y1307" s="16" t="str">
        <f aca="false">IF(O1307="🐵 Monkey",5,"")</f>
        <v/>
      </c>
      <c r="Z1307" s="16" t="str">
        <f aca="false">IF(O1307="🐸 Frog",10,"")</f>
        <v/>
      </c>
      <c r="AA1307" s="16" t="str">
        <f aca="false">IF(O1307="🐈 Cat",4,"")</f>
        <v/>
      </c>
      <c r="AB1307" s="16" t="str">
        <f aca="false">IF(O1307="Gecko",15,"")</f>
        <v/>
      </c>
      <c r="AC1307" s="16" t="str">
        <f aca="false">IF(O1307="Skink",14,"")</f>
        <v/>
      </c>
      <c r="AD1307" s="16" t="str">
        <f aca="false">IF(O1307="🐄 Cattle",17,"")</f>
        <v/>
      </c>
      <c r="AE1307" s="16" t="str">
        <f aca="false">IF(O1307="🐷 Pig",19,"")</f>
        <v/>
      </c>
      <c r="AF1307" s="16" t="str">
        <f aca="false">IF(O1307="Squirrel",11,"")</f>
        <v/>
      </c>
      <c r="AG1307" s="16" t="str">
        <f aca="false">IF(O1307="🐝 Honey Bee",20,"")</f>
        <v/>
      </c>
      <c r="AH1307" s="16" t="str">
        <f aca="false">IF(O1307="🦆 Duck",12,"")</f>
        <v/>
      </c>
      <c r="AI1307" s="16" t="str">
        <f aca="false">IF(O1307="🐦 Bird",13,"")</f>
        <v/>
      </c>
      <c r="AJ1307" s="41" t="s">
        <v>132</v>
      </c>
      <c r="AK1307" s="40" t="s">
        <v>1247</v>
      </c>
      <c r="AL1307" s="42" t="s">
        <v>50</v>
      </c>
      <c r="AM1307" s="40" t="s">
        <v>51</v>
      </c>
      <c r="AN1307" s="40"/>
    </row>
    <row r="1308" customFormat="false" ht="30" hidden="false" customHeight="true" outlineLevel="0" collapsed="false">
      <c r="A1308" s="38" t="s">
        <v>1246</v>
      </c>
      <c r="B1308" s="38" t="n">
        <f aca="false">B1307</f>
        <v>155</v>
      </c>
      <c r="C1308" s="32" t="n">
        <f aca="false">B1308+IF(H1308="IV",-0.2,IF(H1308="IP",-0.1,IF(H1308="IM",0.1,IF(H1308="SC",0.2,IF(H1308="IC (cerebral)",-0.3,0)))))</f>
        <v>154.9</v>
      </c>
      <c r="D1308" s="33" t="n">
        <f aca="false">VALUE(MID(AJ1308,1,FIND(" ",AJ1308)))</f>
        <v>0.14</v>
      </c>
      <c r="E1308" s="34" t="n">
        <f aca="false">IF(G1308="LD50 (median)",1,IF(G1308="LDLo (lowest)",0,IF(G1308="LD",-1,"")))</f>
        <v>1</v>
      </c>
      <c r="F1308" s="34" t="n">
        <f aca="false">IF(O1308="🐀 Rat",1,IF(O1308="🐭 Mouse",2,IF(O1308="🐕 Dog",3,IF(O1308="🐵 Monkey",5,IF(O1308="🐈 Cat",4,IF(O1308="🐇 Rabbit",6,IF(O1308="🕊 Pigeon",7,IF(O1308="🐹 Guinea Pig",8,IF(O1308="🐔 Chicken",9,IF(O1308="🐸 Frog",10,IF(O1308="🍼 Mammal",10,0)))))))))))</f>
        <v>2</v>
      </c>
      <c r="G1308" s="39" t="s">
        <v>47</v>
      </c>
      <c r="H1308" s="39" t="s">
        <v>16</v>
      </c>
      <c r="I1308" s="14" t="str">
        <f aca="false">IF(H1308="IC",-0.3,"")</f>
        <v/>
      </c>
      <c r="J1308" s="14" t="str">
        <f aca="false">IF(H1308="IV",-0.2,"")</f>
        <v/>
      </c>
      <c r="K1308" s="14" t="n">
        <f aca="false">IF(H1308="IP",-0.1,"")</f>
        <v>-0.1</v>
      </c>
      <c r="L1308" s="14" t="str">
        <f aca="false">IF(H1308="IM",0.1,"")</f>
        <v/>
      </c>
      <c r="M1308" s="14" t="str">
        <f aca="false">IF(H1308="SC",0.2,"")</f>
        <v/>
      </c>
      <c r="N1308" s="15" t="str">
        <f aca="false">IF(H1308="???",0.2,"")</f>
        <v/>
      </c>
      <c r="O1308" s="40" t="s">
        <v>22</v>
      </c>
      <c r="P1308" s="17" t="str">
        <f aca="false">IF(SUM(Q1308:AI1308)&gt;0,"",IF(SUM(Q1308:AI1308)=0,IF(O1308&gt;0,1,"")))</f>
        <v/>
      </c>
      <c r="Q1308" s="16" t="n">
        <f aca="false">IF(O1308="🐭 Mouse",2,"")</f>
        <v>2</v>
      </c>
      <c r="R1308" s="16" t="str">
        <f aca="false">IF(O1308="🕊 Pigeon",7,"")</f>
        <v/>
      </c>
      <c r="S1308" s="16" t="str">
        <f aca="false">IF(O1308="🐇 Rabbit",6,"")</f>
        <v/>
      </c>
      <c r="T1308" s="16" t="str">
        <f aca="false">IF(O1308="🍼 Mammal",16,"")</f>
        <v/>
      </c>
      <c r="U1308" s="16" t="str">
        <f aca="false">IF(O1308="🐀 Rat",1,"")</f>
        <v/>
      </c>
      <c r="V1308" s="16" t="str">
        <f aca="false">IF(O1308="🐕 Dog",3,"")</f>
        <v/>
      </c>
      <c r="W1308" s="16" t="str">
        <f aca="false">IF(O1308="🐹 Guinea Pig",8,"")</f>
        <v/>
      </c>
      <c r="X1308" s="16" t="str">
        <f aca="false">IF(O1308="🐔 Chicken",9,"")</f>
        <v/>
      </c>
      <c r="Y1308" s="16" t="str">
        <f aca="false">IF(O1308="🐵 Monkey",5,"")</f>
        <v/>
      </c>
      <c r="Z1308" s="16" t="str">
        <f aca="false">IF(O1308="🐸 Frog",10,"")</f>
        <v/>
      </c>
      <c r="AA1308" s="16" t="str">
        <f aca="false">IF(O1308="🐈 Cat",4,"")</f>
        <v/>
      </c>
      <c r="AB1308" s="16" t="str">
        <f aca="false">IF(O1308="Gecko",15,"")</f>
        <v/>
      </c>
      <c r="AC1308" s="16" t="str">
        <f aca="false">IF(O1308="Skink",14,"")</f>
        <v/>
      </c>
      <c r="AD1308" s="16" t="str">
        <f aca="false">IF(O1308="🐄 Cattle",17,"")</f>
        <v/>
      </c>
      <c r="AE1308" s="16" t="str">
        <f aca="false">IF(O1308="🐷 Pig",19,"")</f>
        <v/>
      </c>
      <c r="AF1308" s="16" t="str">
        <f aca="false">IF(O1308="Squirrel",11,"")</f>
        <v/>
      </c>
      <c r="AG1308" s="16" t="str">
        <f aca="false">IF(O1308="🐝 Honey Bee",20,"")</f>
        <v/>
      </c>
      <c r="AH1308" s="16" t="str">
        <f aca="false">IF(O1308="🦆 Duck",12,"")</f>
        <v/>
      </c>
      <c r="AI1308" s="16" t="str">
        <f aca="false">IF(O1308="🐦 Bird",13,"")</f>
        <v/>
      </c>
      <c r="AJ1308" s="41" t="s">
        <v>456</v>
      </c>
      <c r="AK1308" s="40" t="s">
        <v>1248</v>
      </c>
      <c r="AL1308" s="42" t="s">
        <v>50</v>
      </c>
      <c r="AM1308" s="40" t="s">
        <v>51</v>
      </c>
      <c r="AN1308" s="40"/>
    </row>
    <row r="1309" customFormat="false" ht="30" hidden="false" customHeight="true" outlineLevel="0" collapsed="false">
      <c r="A1309" s="38" t="s">
        <v>1246</v>
      </c>
      <c r="B1309" s="38" t="n">
        <f aca="false">B1308</f>
        <v>155</v>
      </c>
      <c r="C1309" s="32" t="n">
        <f aca="false">B1309+IF(H1309="IV",-0.2,IF(H1309="IP",-0.1,IF(H1309="IM",0.1,IF(H1309="SC",0.2,IF(H1309="IC (cerebral)",-0.3,0)))))</f>
        <v>155.1</v>
      </c>
      <c r="D1309" s="33" t="n">
        <f aca="false">VALUE(MID(AJ1309,1,FIND(" ",AJ1309)))</f>
        <v>0.4</v>
      </c>
      <c r="E1309" s="34" t="n">
        <f aca="false">IF(G1309="LD50 (median)",1,IF(G1309="LDLo (lowest)",0,IF(G1309="LD",-1,"")))</f>
        <v>0</v>
      </c>
      <c r="F1309" s="34" t="n">
        <f aca="false">IF(O1309="🐀 Rat",1,IF(O1309="🐭 Mouse",2,IF(O1309="🐕 Dog",3,IF(O1309="🐵 Monkey",5,IF(O1309="🐈 Cat",4,IF(O1309="🐇 Rabbit",6,IF(O1309="🕊 Pigeon",7,IF(O1309="🐹 Guinea Pig",8,IF(O1309="🐔 Chicken",9,IF(O1309="🐸 Frog",10,IF(O1309="🍼 Mammal",10,0)))))))))))</f>
        <v>6</v>
      </c>
      <c r="G1309" s="39" t="s">
        <v>53</v>
      </c>
      <c r="H1309" s="39" t="s">
        <v>17</v>
      </c>
      <c r="I1309" s="14" t="str">
        <f aca="false">IF(H1309="IC",-0.3,"")</f>
        <v/>
      </c>
      <c r="J1309" s="14" t="str">
        <f aca="false">IF(H1309="IV",-0.2,"")</f>
        <v/>
      </c>
      <c r="K1309" s="14" t="str">
        <f aca="false">IF(H1309="IP",-0.1,"")</f>
        <v/>
      </c>
      <c r="L1309" s="14" t="n">
        <f aca="false">IF(H1309="IM",0.1,"")</f>
        <v>0.1</v>
      </c>
      <c r="M1309" s="14" t="str">
        <f aca="false">IF(H1309="SC",0.2,"")</f>
        <v/>
      </c>
      <c r="N1309" s="15" t="str">
        <f aca="false">IF(H1309="???",0.2,"")</f>
        <v/>
      </c>
      <c r="O1309" s="40" t="s">
        <v>24</v>
      </c>
      <c r="P1309" s="17" t="str">
        <f aca="false">IF(SUM(Q1309:AI1309)&gt;0,"",IF(SUM(Q1309:AI1309)=0,IF(O1309&gt;0,1,"")))</f>
        <v/>
      </c>
      <c r="Q1309" s="16" t="str">
        <f aca="false">IF(O1309="🐭 Mouse",2,"")</f>
        <v/>
      </c>
      <c r="R1309" s="16" t="str">
        <f aca="false">IF(O1309="🕊 Pigeon",7,"")</f>
        <v/>
      </c>
      <c r="S1309" s="16" t="n">
        <f aca="false">IF(O1309="🐇 Rabbit",6,"")</f>
        <v>6</v>
      </c>
      <c r="T1309" s="16" t="str">
        <f aca="false">IF(O1309="🍼 Mammal",16,"")</f>
        <v/>
      </c>
      <c r="U1309" s="16" t="str">
        <f aca="false">IF(O1309="🐀 Rat",1,"")</f>
        <v/>
      </c>
      <c r="V1309" s="16" t="str">
        <f aca="false">IF(O1309="🐕 Dog",3,"")</f>
        <v/>
      </c>
      <c r="W1309" s="16" t="str">
        <f aca="false">IF(O1309="🐹 Guinea Pig",8,"")</f>
        <v/>
      </c>
      <c r="X1309" s="16" t="str">
        <f aca="false">IF(O1309="🐔 Chicken",9,"")</f>
        <v/>
      </c>
      <c r="Y1309" s="16" t="str">
        <f aca="false">IF(O1309="🐵 Monkey",5,"")</f>
        <v/>
      </c>
      <c r="Z1309" s="16" t="str">
        <f aca="false">IF(O1309="🐸 Frog",10,"")</f>
        <v/>
      </c>
      <c r="AA1309" s="16" t="str">
        <f aca="false">IF(O1309="🐈 Cat",4,"")</f>
        <v/>
      </c>
      <c r="AB1309" s="16" t="str">
        <f aca="false">IF(O1309="Gecko",15,"")</f>
        <v/>
      </c>
      <c r="AC1309" s="16" t="str">
        <f aca="false">IF(O1309="Skink",14,"")</f>
        <v/>
      </c>
      <c r="AD1309" s="16" t="str">
        <f aca="false">IF(O1309="🐄 Cattle",17,"")</f>
        <v/>
      </c>
      <c r="AE1309" s="16" t="str">
        <f aca="false">IF(O1309="🐷 Pig",19,"")</f>
        <v/>
      </c>
      <c r="AF1309" s="16" t="str">
        <f aca="false">IF(O1309="Squirrel",11,"")</f>
        <v/>
      </c>
      <c r="AG1309" s="16" t="str">
        <f aca="false">IF(O1309="🐝 Honey Bee",20,"")</f>
        <v/>
      </c>
      <c r="AH1309" s="16" t="str">
        <f aca="false">IF(O1309="🦆 Duck",12,"")</f>
        <v/>
      </c>
      <c r="AI1309" s="16" t="str">
        <f aca="false">IF(O1309="🐦 Bird",13,"")</f>
        <v/>
      </c>
      <c r="AJ1309" s="41" t="s">
        <v>198</v>
      </c>
      <c r="AK1309" s="40" t="s">
        <v>1247</v>
      </c>
      <c r="AL1309" s="42" t="s">
        <v>50</v>
      </c>
      <c r="AM1309" s="40" t="s">
        <v>51</v>
      </c>
      <c r="AN1309" s="40"/>
    </row>
    <row r="1310" customFormat="false" ht="30" hidden="false" customHeight="true" outlineLevel="0" collapsed="false">
      <c r="A1310" s="38" t="s">
        <v>1246</v>
      </c>
      <c r="B1310" s="38" t="n">
        <f aca="false">B1309</f>
        <v>155</v>
      </c>
      <c r="C1310" s="32" t="n">
        <f aca="false">B1310+IF(H1310="IV",-0.2,IF(H1310="IP",-0.1,IF(H1310="IM",0.1,IF(H1310="SC",0.2,IF(H1310="IC (cerebral)",-0.3,0)))))</f>
        <v>155.2</v>
      </c>
      <c r="D1310" s="33" t="n">
        <f aca="false">VALUE(MID(AJ1310,1,FIND(" ",AJ1310)))</f>
        <v>0.4</v>
      </c>
      <c r="E1310" s="34" t="n">
        <f aca="false">IF(G1310="LD50 (median)",1,IF(G1310="LDLo (lowest)",0,IF(G1310="LD",-1,"")))</f>
        <v>1</v>
      </c>
      <c r="F1310" s="34" t="n">
        <f aca="false">IF(O1310="🐀 Rat",1,IF(O1310="🐭 Mouse",2,IF(O1310="🐕 Dog",3,IF(O1310="🐵 Monkey",5,IF(O1310="🐈 Cat",4,IF(O1310="🐇 Rabbit",6,IF(O1310="🕊 Pigeon",7,IF(O1310="🐹 Guinea Pig",8,IF(O1310="🐔 Chicken",9,IF(O1310="🐸 Frog",10,IF(O1310="🍼 Mammal",10,0)))))))))))</f>
        <v>2</v>
      </c>
      <c r="G1310" s="39" t="s">
        <v>47</v>
      </c>
      <c r="H1310" s="39" t="s">
        <v>18</v>
      </c>
      <c r="I1310" s="14" t="str">
        <f aca="false">IF(H1310="IC",-0.3,"")</f>
        <v/>
      </c>
      <c r="J1310" s="14" t="str">
        <f aca="false">IF(H1310="IV",-0.2,"")</f>
        <v/>
      </c>
      <c r="K1310" s="14" t="str">
        <f aca="false">IF(H1310="IP",-0.1,"")</f>
        <v/>
      </c>
      <c r="L1310" s="14" t="str">
        <f aca="false">IF(H1310="IM",0.1,"")</f>
        <v/>
      </c>
      <c r="M1310" s="14" t="n">
        <f aca="false">IF(H1310="SC",0.2,"")</f>
        <v>0.2</v>
      </c>
      <c r="N1310" s="15" t="str">
        <f aca="false">IF(H1310="???",0.2,"")</f>
        <v/>
      </c>
      <c r="O1310" s="40" t="s">
        <v>22</v>
      </c>
      <c r="P1310" s="17" t="str">
        <f aca="false">IF(SUM(Q1310:AI1310)&gt;0,"",IF(SUM(Q1310:AI1310)=0,IF(O1310&gt;0,1,"")))</f>
        <v/>
      </c>
      <c r="Q1310" s="16" t="n">
        <f aca="false">IF(O1310="🐭 Mouse",2,"")</f>
        <v>2</v>
      </c>
      <c r="R1310" s="16" t="str">
        <f aca="false">IF(O1310="🕊 Pigeon",7,"")</f>
        <v/>
      </c>
      <c r="S1310" s="16" t="str">
        <f aca="false">IF(O1310="🐇 Rabbit",6,"")</f>
        <v/>
      </c>
      <c r="T1310" s="16" t="str">
        <f aca="false">IF(O1310="🍼 Mammal",16,"")</f>
        <v/>
      </c>
      <c r="U1310" s="16" t="str">
        <f aca="false">IF(O1310="🐀 Rat",1,"")</f>
        <v/>
      </c>
      <c r="V1310" s="16" t="str">
        <f aca="false">IF(O1310="🐕 Dog",3,"")</f>
        <v/>
      </c>
      <c r="W1310" s="16" t="str">
        <f aca="false">IF(O1310="🐹 Guinea Pig",8,"")</f>
        <v/>
      </c>
      <c r="X1310" s="16" t="str">
        <f aca="false">IF(O1310="🐔 Chicken",9,"")</f>
        <v/>
      </c>
      <c r="Y1310" s="16" t="str">
        <f aca="false">IF(O1310="🐵 Monkey",5,"")</f>
        <v/>
      </c>
      <c r="Z1310" s="16" t="str">
        <f aca="false">IF(O1310="🐸 Frog",10,"")</f>
        <v/>
      </c>
      <c r="AA1310" s="16" t="str">
        <f aca="false">IF(O1310="🐈 Cat",4,"")</f>
        <v/>
      </c>
      <c r="AB1310" s="16" t="str">
        <f aca="false">IF(O1310="Gecko",15,"")</f>
        <v/>
      </c>
      <c r="AC1310" s="16" t="str">
        <f aca="false">IF(O1310="Skink",14,"")</f>
        <v/>
      </c>
      <c r="AD1310" s="16" t="str">
        <f aca="false">IF(O1310="🐄 Cattle",17,"")</f>
        <v/>
      </c>
      <c r="AE1310" s="16" t="str">
        <f aca="false">IF(O1310="🐷 Pig",19,"")</f>
        <v/>
      </c>
      <c r="AF1310" s="16" t="str">
        <f aca="false">IF(O1310="Squirrel",11,"")</f>
        <v/>
      </c>
      <c r="AG1310" s="16" t="str">
        <f aca="false">IF(O1310="🐝 Honey Bee",20,"")</f>
        <v/>
      </c>
      <c r="AH1310" s="16" t="str">
        <f aca="false">IF(O1310="🦆 Duck",12,"")</f>
        <v/>
      </c>
      <c r="AI1310" s="16" t="str">
        <f aca="false">IF(O1310="🐦 Bird",13,"")</f>
        <v/>
      </c>
      <c r="AJ1310" s="41" t="s">
        <v>198</v>
      </c>
      <c r="AK1310" s="40" t="s">
        <v>221</v>
      </c>
      <c r="AL1310" s="42" t="s">
        <v>50</v>
      </c>
      <c r="AM1310" s="40" t="s">
        <v>51</v>
      </c>
      <c r="AN1310" s="40"/>
    </row>
    <row r="1311" customFormat="false" ht="30" hidden="false" customHeight="true" outlineLevel="0" collapsed="false">
      <c r="A1311" s="38" t="s">
        <v>1246</v>
      </c>
      <c r="B1311" s="38" t="n">
        <f aca="false">B1310</f>
        <v>155</v>
      </c>
      <c r="C1311" s="32" t="n">
        <f aca="false">B1311+IF(H1311="IV",-0.2,IF(H1311="IP",-0.1,IF(H1311="IM",0.1,IF(H1311="SC",0.2,IF(H1311="IC (cerebral)",-0.3,0)))))</f>
        <v>154.8</v>
      </c>
      <c r="D1311" s="33" t="n">
        <f aca="false">VALUE(MID(AJ1311,1,FIND(" ",AJ1311)))</f>
        <v>4</v>
      </c>
      <c r="E1311" s="34" t="n">
        <f aca="false">IF(G1311="LD50 (median)",1,IF(G1311="LDLo (lowest)",0,IF(G1311="LD",-1,"")))</f>
        <v>0</v>
      </c>
      <c r="F1311" s="34" t="n">
        <f aca="false">IF(O1311="🐀 Rat",1,IF(O1311="🐭 Mouse",2,IF(O1311="🐕 Dog",3,IF(O1311="🐵 Monkey",5,IF(O1311="🐈 Cat",4,IF(O1311="🐇 Rabbit",6,IF(O1311="🕊 Pigeon",7,IF(O1311="🐹 Guinea Pig",8,IF(O1311="🐔 Chicken",9,IF(O1311="🐸 Frog",10,IF(O1311="🍼 Mammal",10,0)))))))))))</f>
        <v>3</v>
      </c>
      <c r="G1311" s="39" t="s">
        <v>53</v>
      </c>
      <c r="H1311" s="39" t="s">
        <v>15</v>
      </c>
      <c r="I1311" s="14" t="str">
        <f aca="false">IF(H1311="IC",-0.3,"")</f>
        <v/>
      </c>
      <c r="J1311" s="14" t="n">
        <f aca="false">IF(H1311="IV",-0.2,"")</f>
        <v>-0.2</v>
      </c>
      <c r="K1311" s="14" t="str">
        <f aca="false">IF(H1311="IP",-0.1,"")</f>
        <v/>
      </c>
      <c r="L1311" s="14" t="str">
        <f aca="false">IF(H1311="IM",0.1,"")</f>
        <v/>
      </c>
      <c r="M1311" s="14" t="str">
        <f aca="false">IF(H1311="SC",0.2,"")</f>
        <v/>
      </c>
      <c r="N1311" s="15" t="str">
        <f aca="false">IF(H1311="???",0.2,"")</f>
        <v/>
      </c>
      <c r="O1311" s="40" t="s">
        <v>27</v>
      </c>
      <c r="P1311" s="17" t="str">
        <f aca="false">IF(SUM(Q1311:AI1311)&gt;0,"",IF(SUM(Q1311:AI1311)=0,IF(O1311&gt;0,1,"")))</f>
        <v/>
      </c>
      <c r="Q1311" s="16" t="str">
        <f aca="false">IF(O1311="🐭 Mouse",2,"")</f>
        <v/>
      </c>
      <c r="R1311" s="16" t="str">
        <f aca="false">IF(O1311="🕊 Pigeon",7,"")</f>
        <v/>
      </c>
      <c r="S1311" s="16" t="str">
        <f aca="false">IF(O1311="🐇 Rabbit",6,"")</f>
        <v/>
      </c>
      <c r="T1311" s="16" t="str">
        <f aca="false">IF(O1311="🍼 Mammal",16,"")</f>
        <v/>
      </c>
      <c r="U1311" s="16" t="str">
        <f aca="false">IF(O1311="🐀 Rat",1,"")</f>
        <v/>
      </c>
      <c r="V1311" s="16" t="n">
        <f aca="false">IF(O1311="🐕 Dog",3,"")</f>
        <v>3</v>
      </c>
      <c r="W1311" s="16" t="str">
        <f aca="false">IF(O1311="🐹 Guinea Pig",8,"")</f>
        <v/>
      </c>
      <c r="X1311" s="16" t="str">
        <f aca="false">IF(O1311="🐔 Chicken",9,"")</f>
        <v/>
      </c>
      <c r="Y1311" s="16" t="str">
        <f aca="false">IF(O1311="🐵 Monkey",5,"")</f>
        <v/>
      </c>
      <c r="Z1311" s="16" t="str">
        <f aca="false">IF(O1311="🐸 Frog",10,"")</f>
        <v/>
      </c>
      <c r="AA1311" s="16" t="str">
        <f aca="false">IF(O1311="🐈 Cat",4,"")</f>
        <v/>
      </c>
      <c r="AB1311" s="16" t="str">
        <f aca="false">IF(O1311="Gecko",15,"")</f>
        <v/>
      </c>
      <c r="AC1311" s="16" t="str">
        <f aca="false">IF(O1311="Skink",14,"")</f>
        <v/>
      </c>
      <c r="AD1311" s="16" t="str">
        <f aca="false">IF(O1311="🐄 Cattle",17,"")</f>
        <v/>
      </c>
      <c r="AE1311" s="16" t="str">
        <f aca="false">IF(O1311="🐷 Pig",19,"")</f>
        <v/>
      </c>
      <c r="AF1311" s="16" t="str">
        <f aca="false">IF(O1311="Squirrel",11,"")</f>
        <v/>
      </c>
      <c r="AG1311" s="16" t="str">
        <f aca="false">IF(O1311="🐝 Honey Bee",20,"")</f>
        <v/>
      </c>
      <c r="AH1311" s="16" t="str">
        <f aca="false">IF(O1311="🦆 Duck",12,"")</f>
        <v/>
      </c>
      <c r="AI1311" s="16" t="str">
        <f aca="false">IF(O1311="🐦 Bird",13,"")</f>
        <v/>
      </c>
      <c r="AJ1311" s="41" t="s">
        <v>264</v>
      </c>
      <c r="AK1311" s="40" t="s">
        <v>1249</v>
      </c>
      <c r="AL1311" s="42" t="s">
        <v>50</v>
      </c>
      <c r="AM1311" s="40" t="s">
        <v>51</v>
      </c>
      <c r="AN1311" s="40"/>
    </row>
    <row r="1312" customFormat="false" ht="15.75" hidden="false" customHeight="false" outlineLevel="0" collapsed="false">
      <c r="B1312" s="38"/>
      <c r="C1312" s="32"/>
      <c r="D1312" s="33"/>
      <c r="E1312" s="34"/>
      <c r="F1312" s="34"/>
      <c r="G1312" s="0"/>
      <c r="H1312" s="0"/>
      <c r="I1312" s="14" t="str">
        <f aca="false">IF(H1312="IC",-0.3,"")</f>
        <v/>
      </c>
      <c r="J1312" s="14" t="str">
        <f aca="false">IF(H1312="IV",-0.2,"")</f>
        <v/>
      </c>
      <c r="K1312" s="14" t="str">
        <f aca="false">IF(H1312="IP",-0.1,"")</f>
        <v/>
      </c>
      <c r="L1312" s="14" t="str">
        <f aca="false">IF(H1312="IM",0.1,"")</f>
        <v/>
      </c>
      <c r="M1312" s="14" t="str">
        <f aca="false">IF(H1312="SC",0.2,"")</f>
        <v/>
      </c>
      <c r="N1312" s="15" t="str">
        <f aca="false">IF(H1312="???",0.2,"")</f>
        <v/>
      </c>
      <c r="O1312" s="0"/>
      <c r="P1312" s="17" t="str">
        <f aca="false">IF(SUM(Q1312:AI1312)&gt;0,"",IF(SUM(Q1312:AI1312)=0,IF(O1312&gt;0,1,"")))</f>
        <v/>
      </c>
      <c r="Q1312" s="16" t="str">
        <f aca="false">IF(O1312="🐭 Mouse",2,"")</f>
        <v/>
      </c>
      <c r="R1312" s="16" t="str">
        <f aca="false">IF(O1312="🕊 Pigeon",7,"")</f>
        <v/>
      </c>
      <c r="S1312" s="16" t="str">
        <f aca="false">IF(O1312="🐇 Rabbit",6,"")</f>
        <v/>
      </c>
      <c r="T1312" s="16" t="str">
        <f aca="false">IF(O1312="🍼 Mammal",16,"")</f>
        <v/>
      </c>
      <c r="U1312" s="16" t="str">
        <f aca="false">IF(O1312="🐀 Rat",1,"")</f>
        <v/>
      </c>
      <c r="V1312" s="16" t="str">
        <f aca="false">IF(O1312="🐕 Dog",3,"")</f>
        <v/>
      </c>
      <c r="W1312" s="16" t="str">
        <f aca="false">IF(O1312="🐹 Guinea Pig",8,"")</f>
        <v/>
      </c>
      <c r="X1312" s="16" t="str">
        <f aca="false">IF(O1312="🐔 Chicken",9,"")</f>
        <v/>
      </c>
      <c r="Y1312" s="16" t="str">
        <f aca="false">IF(O1312="🐵 Monkey",5,"")</f>
        <v/>
      </c>
      <c r="Z1312" s="16" t="str">
        <f aca="false">IF(O1312="🐸 Frog",10,"")</f>
        <v/>
      </c>
      <c r="AA1312" s="16" t="str">
        <f aca="false">IF(O1312="🐈 Cat",4,"")</f>
        <v/>
      </c>
      <c r="AB1312" s="16" t="str">
        <f aca="false">IF(O1312="Gecko",15,"")</f>
        <v/>
      </c>
      <c r="AC1312" s="16" t="str">
        <f aca="false">IF(O1312="Skink",14,"")</f>
        <v/>
      </c>
      <c r="AD1312" s="16" t="str">
        <f aca="false">IF(O1312="🐄 Cattle",17,"")</f>
        <v/>
      </c>
      <c r="AE1312" s="16" t="str">
        <f aca="false">IF(O1312="🐷 Pig",19,"")</f>
        <v/>
      </c>
      <c r="AF1312" s="16" t="str">
        <f aca="false">IF(O1312="Squirrel",11,"")</f>
        <v/>
      </c>
      <c r="AG1312" s="16" t="str">
        <f aca="false">IF(O1312="🐝 Honey Bee",20,"")</f>
        <v/>
      </c>
      <c r="AH1312" s="16" t="str">
        <f aca="false">IF(O1312="🦆 Duck",12,"")</f>
        <v/>
      </c>
      <c r="AI1312" s="16" t="str">
        <f aca="false">IF(O1312="🐦 Bird",13,"")</f>
        <v/>
      </c>
      <c r="AJ1312" s="0"/>
      <c r="AK1312" s="0"/>
      <c r="AL1312" s="0"/>
      <c r="AM1312" s="0"/>
      <c r="AN1312" s="0"/>
    </row>
    <row r="1313" customFormat="false" ht="30" hidden="false" customHeight="true" outlineLevel="0" collapsed="false">
      <c r="A1313" s="38" t="s">
        <v>1250</v>
      </c>
      <c r="B1313" s="38" t="n">
        <v>156</v>
      </c>
      <c r="C1313" s="32" t="n">
        <f aca="false">B1313+IF(H1313="IV",-0.2,IF(H1313="IP",-0.1,IF(H1313="IM",0.1,IF(H1313="SC",0.2,IF(H1313="IC (cerebral)",-0.3,0)))))</f>
        <v>156.1</v>
      </c>
      <c r="D1313" s="33" t="n">
        <f aca="false">VALUE(MID(AJ1313,1,FIND(" ",AJ1313)))</f>
        <v>0.4</v>
      </c>
      <c r="E1313" s="34" t="n">
        <f aca="false">IF(G1313="LD50 (median)",1,IF(G1313="LDLo (lowest)",0,IF(G1313="LD",-1,"")))</f>
        <v>1</v>
      </c>
      <c r="F1313" s="34" t="n">
        <f aca="false">IF(O1313="🐀 Rat",1,IF(O1313="🐭 Mouse",2,IF(O1313="🐕 Dog",3,IF(O1313="🐵 Monkey",5,IF(O1313="🐈 Cat",4,IF(O1313="🐇 Rabbit",6,IF(O1313="🕊 Pigeon",7,IF(O1313="🐹 Guinea Pig",8,IF(O1313="🐔 Chicken",9,IF(O1313="🐸 Frog",10,IF(O1313="🍼 Mammal",10,0)))))))))))</f>
        <v>9</v>
      </c>
      <c r="G1313" s="39" t="s">
        <v>47</v>
      </c>
      <c r="H1313" s="39" t="s">
        <v>17</v>
      </c>
      <c r="I1313" s="14" t="str">
        <f aca="false">IF(H1313="IC",-0.3,"")</f>
        <v/>
      </c>
      <c r="J1313" s="14" t="str">
        <f aca="false">IF(H1313="IV",-0.2,"")</f>
        <v/>
      </c>
      <c r="K1313" s="14" t="str">
        <f aca="false">IF(H1313="IP",-0.1,"")</f>
        <v/>
      </c>
      <c r="L1313" s="14" t="n">
        <f aca="false">IF(H1313="IM",0.1,"")</f>
        <v>0.1</v>
      </c>
      <c r="M1313" s="14" t="str">
        <f aca="false">IF(H1313="SC",0.2,"")</f>
        <v/>
      </c>
      <c r="N1313" s="15" t="str">
        <f aca="false">IF(H1313="???",0.2,"")</f>
        <v/>
      </c>
      <c r="O1313" s="40" t="s">
        <v>29</v>
      </c>
      <c r="P1313" s="17" t="str">
        <f aca="false">IF(SUM(Q1313:AI1313)&gt;0,"",IF(SUM(Q1313:AI1313)=0,IF(O1313&gt;0,1,"")))</f>
        <v/>
      </c>
      <c r="Q1313" s="16" t="str">
        <f aca="false">IF(O1313="🐭 Mouse",2,"")</f>
        <v/>
      </c>
      <c r="R1313" s="16" t="str">
        <f aca="false">IF(O1313="🕊 Pigeon",7,"")</f>
        <v/>
      </c>
      <c r="S1313" s="16" t="str">
        <f aca="false">IF(O1313="🐇 Rabbit",6,"")</f>
        <v/>
      </c>
      <c r="T1313" s="16" t="str">
        <f aca="false">IF(O1313="🍼 Mammal",16,"")</f>
        <v/>
      </c>
      <c r="U1313" s="16" t="str">
        <f aca="false">IF(O1313="🐀 Rat",1,"")</f>
        <v/>
      </c>
      <c r="V1313" s="16" t="str">
        <f aca="false">IF(O1313="🐕 Dog",3,"")</f>
        <v/>
      </c>
      <c r="W1313" s="16" t="str">
        <f aca="false">IF(O1313="🐹 Guinea Pig",8,"")</f>
        <v/>
      </c>
      <c r="X1313" s="16" t="n">
        <f aca="false">IF(O1313="🐔 Chicken",9,"")</f>
        <v>9</v>
      </c>
      <c r="Y1313" s="16" t="str">
        <f aca="false">IF(O1313="🐵 Monkey",5,"")</f>
        <v/>
      </c>
      <c r="Z1313" s="16" t="str">
        <f aca="false">IF(O1313="🐸 Frog",10,"")</f>
        <v/>
      </c>
      <c r="AA1313" s="16" t="str">
        <f aca="false">IF(O1313="🐈 Cat",4,"")</f>
        <v/>
      </c>
      <c r="AB1313" s="16" t="str">
        <f aca="false">IF(O1313="Gecko",15,"")</f>
        <v/>
      </c>
      <c r="AC1313" s="16" t="str">
        <f aca="false">IF(O1313="Skink",14,"")</f>
        <v/>
      </c>
      <c r="AD1313" s="16" t="str">
        <f aca="false">IF(O1313="🐄 Cattle",17,"")</f>
        <v/>
      </c>
      <c r="AE1313" s="16" t="str">
        <f aca="false">IF(O1313="🐷 Pig",19,"")</f>
        <v/>
      </c>
      <c r="AF1313" s="16" t="str">
        <f aca="false">IF(O1313="Squirrel",11,"")</f>
        <v/>
      </c>
      <c r="AG1313" s="16" t="str">
        <f aca="false">IF(O1313="🐝 Honey Bee",20,"")</f>
        <v/>
      </c>
      <c r="AH1313" s="16" t="str">
        <f aca="false">IF(O1313="🦆 Duck",12,"")</f>
        <v/>
      </c>
      <c r="AI1313" s="16" t="str">
        <f aca="false">IF(O1313="🐦 Bird",13,"")</f>
        <v/>
      </c>
      <c r="AJ1313" s="41" t="s">
        <v>198</v>
      </c>
      <c r="AK1313" s="40" t="s">
        <v>1251</v>
      </c>
      <c r="AL1313" s="42" t="s">
        <v>50</v>
      </c>
      <c r="AM1313" s="40" t="s">
        <v>51</v>
      </c>
      <c r="AN1313" s="40"/>
    </row>
    <row r="1314" customFormat="false" ht="30" hidden="false" customHeight="true" outlineLevel="0" collapsed="false">
      <c r="A1314" s="38" t="s">
        <v>1250</v>
      </c>
      <c r="B1314" s="38" t="n">
        <f aca="false">B1313</f>
        <v>156</v>
      </c>
      <c r="C1314" s="32" t="n">
        <f aca="false">B1314+IF(H1314="IV",-0.2,IF(H1314="IP",-0.1,IF(H1314="IM",0.1,IF(H1314="SC",0.2,IF(H1314="IC (cerebral)",-0.3,0)))))</f>
        <v>155.9</v>
      </c>
      <c r="D1314" s="33" t="n">
        <f aca="false">VALUE(MID(AJ1314,1,FIND(" ",AJ1314)))</f>
        <v>2.4</v>
      </c>
      <c r="E1314" s="34" t="n">
        <f aca="false">IF(G1314="LD50 (median)",1,IF(G1314="LDLo (lowest)",0,IF(G1314="LD",-1,"")))</f>
        <v>1</v>
      </c>
      <c r="F1314" s="34" t="n">
        <f aca="false">IF(O1314="🐀 Rat",1,IF(O1314="🐭 Mouse",2,IF(O1314="🐕 Dog",3,IF(O1314="🐵 Monkey",5,IF(O1314="🐈 Cat",4,IF(O1314="🐇 Rabbit",6,IF(O1314="🕊 Pigeon",7,IF(O1314="🐹 Guinea Pig",8,IF(O1314="🐔 Chicken",9,IF(O1314="🐸 Frog",10,IF(O1314="🍼 Mammal",10,0)))))))))))</f>
        <v>9</v>
      </c>
      <c r="G1314" s="39" t="s">
        <v>47</v>
      </c>
      <c r="H1314" s="39" t="s">
        <v>16</v>
      </c>
      <c r="I1314" s="14" t="str">
        <f aca="false">IF(H1314="IC",-0.3,"")</f>
        <v/>
      </c>
      <c r="J1314" s="14" t="str">
        <f aca="false">IF(H1314="IV",-0.2,"")</f>
        <v/>
      </c>
      <c r="K1314" s="14" t="n">
        <f aca="false">IF(H1314="IP",-0.1,"")</f>
        <v>-0.1</v>
      </c>
      <c r="L1314" s="14" t="str">
        <f aca="false">IF(H1314="IM",0.1,"")</f>
        <v/>
      </c>
      <c r="M1314" s="14" t="str">
        <f aca="false">IF(H1314="SC",0.2,"")</f>
        <v/>
      </c>
      <c r="N1314" s="15" t="str">
        <f aca="false">IF(H1314="???",0.2,"")</f>
        <v/>
      </c>
      <c r="O1314" s="40" t="s">
        <v>29</v>
      </c>
      <c r="P1314" s="17" t="str">
        <f aca="false">IF(SUM(Q1314:AI1314)&gt;0,"",IF(SUM(Q1314:AI1314)=0,IF(O1314&gt;0,1,"")))</f>
        <v/>
      </c>
      <c r="Q1314" s="16" t="str">
        <f aca="false">IF(O1314="🐭 Mouse",2,"")</f>
        <v/>
      </c>
      <c r="R1314" s="16" t="str">
        <f aca="false">IF(O1314="🕊 Pigeon",7,"")</f>
        <v/>
      </c>
      <c r="S1314" s="16" t="str">
        <f aca="false">IF(O1314="🐇 Rabbit",6,"")</f>
        <v/>
      </c>
      <c r="T1314" s="16" t="str">
        <f aca="false">IF(O1314="🍼 Mammal",16,"")</f>
        <v/>
      </c>
      <c r="U1314" s="16" t="str">
        <f aca="false">IF(O1314="🐀 Rat",1,"")</f>
        <v/>
      </c>
      <c r="V1314" s="16" t="str">
        <f aca="false">IF(O1314="🐕 Dog",3,"")</f>
        <v/>
      </c>
      <c r="W1314" s="16" t="str">
        <f aca="false">IF(O1314="🐹 Guinea Pig",8,"")</f>
        <v/>
      </c>
      <c r="X1314" s="16" t="n">
        <f aca="false">IF(O1314="🐔 Chicken",9,"")</f>
        <v>9</v>
      </c>
      <c r="Y1314" s="16" t="str">
        <f aca="false">IF(O1314="🐵 Monkey",5,"")</f>
        <v/>
      </c>
      <c r="Z1314" s="16" t="str">
        <f aca="false">IF(O1314="🐸 Frog",10,"")</f>
        <v/>
      </c>
      <c r="AA1314" s="16" t="str">
        <f aca="false">IF(O1314="🐈 Cat",4,"")</f>
        <v/>
      </c>
      <c r="AB1314" s="16" t="str">
        <f aca="false">IF(O1314="Gecko",15,"")</f>
        <v/>
      </c>
      <c r="AC1314" s="16" t="str">
        <f aca="false">IF(O1314="Skink",14,"")</f>
        <v/>
      </c>
      <c r="AD1314" s="16" t="str">
        <f aca="false">IF(O1314="🐄 Cattle",17,"")</f>
        <v/>
      </c>
      <c r="AE1314" s="16" t="str">
        <f aca="false">IF(O1314="🐷 Pig",19,"")</f>
        <v/>
      </c>
      <c r="AF1314" s="16" t="str">
        <f aca="false">IF(O1314="Squirrel",11,"")</f>
        <v/>
      </c>
      <c r="AG1314" s="16" t="str">
        <f aca="false">IF(O1314="🐝 Honey Bee",20,"")</f>
        <v/>
      </c>
      <c r="AH1314" s="16" t="str">
        <f aca="false">IF(O1314="🦆 Duck",12,"")</f>
        <v/>
      </c>
      <c r="AI1314" s="16" t="str">
        <f aca="false">IF(O1314="🐦 Bird",13,"")</f>
        <v/>
      </c>
      <c r="AJ1314" s="41" t="s">
        <v>1056</v>
      </c>
      <c r="AK1314" s="40"/>
      <c r="AL1314" s="42" t="s">
        <v>1252</v>
      </c>
      <c r="AM1314" s="40" t="s">
        <v>59</v>
      </c>
      <c r="AN1314" s="40" t="s">
        <v>1253</v>
      </c>
    </row>
    <row r="1315" customFormat="false" ht="15" hidden="false" customHeight="true" outlineLevel="0" collapsed="false">
      <c r="A1315" s="38" t="s">
        <v>1250</v>
      </c>
      <c r="B1315" s="38" t="n">
        <f aca="false">B1314</f>
        <v>156</v>
      </c>
      <c r="C1315" s="32" t="n">
        <f aca="false">B1315+IF(H1315="IV",-0.2,IF(H1315="IP",-0.1,IF(H1315="IM",0.1,IF(H1315="SC",0.2,IF(H1315="IC (cerebral)",-0.3,0)))))</f>
        <v>156</v>
      </c>
      <c r="D1315" s="33" t="n">
        <f aca="false">VALUE(MID(AJ1315,1,FIND(" ",AJ1315)))</f>
        <v>2.4</v>
      </c>
      <c r="E1315" s="34" t="n">
        <f aca="false">IF(G1315="LD50 (median)",1,IF(G1315="LDLo (lowest)",0,IF(G1315="LD",-1,"")))</f>
        <v>1</v>
      </c>
      <c r="F1315" s="34" t="n">
        <f aca="false">IF(O1315="🐀 Rat",1,IF(O1315="🐭 Mouse",2,IF(O1315="🐕 Dog",3,IF(O1315="🐵 Monkey",5,IF(O1315="🐈 Cat",4,IF(O1315="🐇 Rabbit",6,IF(O1315="🕊 Pigeon",7,IF(O1315="🐹 Guinea Pig",8,IF(O1315="🐔 Chicken",9,IF(O1315="🐸 Frog",10,IF(O1315="🍼 Mammal",10,0)))))))))))</f>
        <v>0</v>
      </c>
      <c r="G1315" s="39" t="s">
        <v>47</v>
      </c>
      <c r="H1315" s="39" t="s">
        <v>14</v>
      </c>
      <c r="I1315" s="14" t="n">
        <f aca="false">IF(H1315="IC",-0.3,"")</f>
        <v>-0.3</v>
      </c>
      <c r="J1315" s="14" t="str">
        <f aca="false">IF(H1315="IV",-0.2,"")</f>
        <v/>
      </c>
      <c r="K1315" s="14" t="str">
        <f aca="false">IF(H1315="IP",-0.1,"")</f>
        <v/>
      </c>
      <c r="L1315" s="14" t="str">
        <f aca="false">IF(H1315="IM",0.1,"")</f>
        <v/>
      </c>
      <c r="M1315" s="14" t="str">
        <f aca="false">IF(H1315="SC",0.2,"")</f>
        <v/>
      </c>
      <c r="N1315" s="15" t="str">
        <f aca="false">IF(H1315="???",0.2,"")</f>
        <v/>
      </c>
      <c r="O1315" s="40" t="s">
        <v>38</v>
      </c>
      <c r="P1315" s="17" t="str">
        <f aca="false">IF(SUM(Q1315:AI1315)&gt;0,"",IF(SUM(Q1315:AI1315)=0,IF(O1315&gt;0,1,"")))</f>
        <v/>
      </c>
      <c r="Q1315" s="16" t="str">
        <f aca="false">IF(O1315="🐭 Mouse",2,"")</f>
        <v/>
      </c>
      <c r="R1315" s="16" t="str">
        <f aca="false">IF(O1315="🕊 Pigeon",7,"")</f>
        <v/>
      </c>
      <c r="S1315" s="16" t="str">
        <f aca="false">IF(O1315="🐇 Rabbit",6,"")</f>
        <v/>
      </c>
      <c r="T1315" s="16" t="str">
        <f aca="false">IF(O1315="🍼 Mammal",16,"")</f>
        <v/>
      </c>
      <c r="U1315" s="16" t="str">
        <f aca="false">IF(O1315="🐀 Rat",1,"")</f>
        <v/>
      </c>
      <c r="V1315" s="16" t="str">
        <f aca="false">IF(O1315="🐕 Dog",3,"")</f>
        <v/>
      </c>
      <c r="W1315" s="16" t="str">
        <f aca="false">IF(O1315="🐹 Guinea Pig",8,"")</f>
        <v/>
      </c>
      <c r="X1315" s="16" t="str">
        <f aca="false">IF(O1315="🐔 Chicken",9,"")</f>
        <v/>
      </c>
      <c r="Y1315" s="16" t="str">
        <f aca="false">IF(O1315="🐵 Monkey",5,"")</f>
        <v/>
      </c>
      <c r="Z1315" s="16" t="str">
        <f aca="false">IF(O1315="🐸 Frog",10,"")</f>
        <v/>
      </c>
      <c r="AA1315" s="16" t="str">
        <f aca="false">IF(O1315="🐈 Cat",4,"")</f>
        <v/>
      </c>
      <c r="AB1315" s="16" t="str">
        <f aca="false">IF(O1315="Gecko",15,"")</f>
        <v/>
      </c>
      <c r="AC1315" s="16" t="str">
        <f aca="false">IF(O1315="Skink",14,"")</f>
        <v/>
      </c>
      <c r="AD1315" s="16" t="str">
        <f aca="false">IF(O1315="🐄 Cattle",17,"")</f>
        <v/>
      </c>
      <c r="AE1315" s="16" t="str">
        <f aca="false">IF(O1315="🐷 Pig",19,"")</f>
        <v/>
      </c>
      <c r="AF1315" s="16" t="str">
        <f aca="false">IF(O1315="Squirrel",11,"")</f>
        <v/>
      </c>
      <c r="AG1315" s="16" t="n">
        <f aca="false">IF(O1315="🐝 Honey Bee",20,"")</f>
        <v>20</v>
      </c>
      <c r="AH1315" s="16" t="str">
        <f aca="false">IF(O1315="🦆 Duck",12,"")</f>
        <v/>
      </c>
      <c r="AI1315" s="16" t="str">
        <f aca="false">IF(O1315="🐦 Bird",13,"")</f>
        <v/>
      </c>
      <c r="AJ1315" s="41" t="s">
        <v>1056</v>
      </c>
      <c r="AK1315" s="40"/>
      <c r="AL1315" s="42" t="s">
        <v>1252</v>
      </c>
      <c r="AM1315" s="40" t="s">
        <v>59</v>
      </c>
      <c r="AN1315" s="40" t="s">
        <v>1253</v>
      </c>
    </row>
    <row r="1316" customFormat="false" ht="15" hidden="false" customHeight="true" outlineLevel="0" collapsed="false">
      <c r="A1316" s="38" t="s">
        <v>1250</v>
      </c>
      <c r="B1316" s="38" t="n">
        <f aca="false">B1315</f>
        <v>156</v>
      </c>
      <c r="C1316" s="32" t="n">
        <f aca="false">B1316+IF(H1316="IV",-0.2,IF(H1316="IP",-0.1,IF(H1316="IM",0.1,IF(H1316="SC",0.2,IF(H1316="IC (cerebral)",-0.3,0)))))</f>
        <v>155.9</v>
      </c>
      <c r="D1316" s="33" t="n">
        <f aca="false">VALUE(MID(AJ1316,1,FIND(" ",AJ1316)))</f>
        <v>3.3</v>
      </c>
      <c r="E1316" s="34" t="n">
        <f aca="false">IF(G1316="LD50 (median)",1,IF(G1316="LDLo (lowest)",0,IF(G1316="LD",-1,"")))</f>
        <v>1</v>
      </c>
      <c r="F1316" s="34" t="n">
        <f aca="false">IF(O1316="🐀 Rat",1,IF(O1316="🐭 Mouse",2,IF(O1316="🐕 Dog",3,IF(O1316="🐵 Monkey",5,IF(O1316="🐈 Cat",4,IF(O1316="🐇 Rabbit",6,IF(O1316="🕊 Pigeon",7,IF(O1316="🐹 Guinea Pig",8,IF(O1316="🐔 Chicken",9,IF(O1316="🐸 Frog",10,IF(O1316="🍼 Mammal",10,0)))))))))))</f>
        <v>2</v>
      </c>
      <c r="G1316" s="39" t="s">
        <v>47</v>
      </c>
      <c r="H1316" s="39" t="s">
        <v>16</v>
      </c>
      <c r="I1316" s="14" t="str">
        <f aca="false">IF(H1316="IC",-0.3,"")</f>
        <v/>
      </c>
      <c r="J1316" s="14" t="str">
        <f aca="false">IF(H1316="IV",-0.2,"")</f>
        <v/>
      </c>
      <c r="K1316" s="14" t="n">
        <f aca="false">IF(H1316="IP",-0.1,"")</f>
        <v>-0.1</v>
      </c>
      <c r="L1316" s="14" t="str">
        <f aca="false">IF(H1316="IM",0.1,"")</f>
        <v/>
      </c>
      <c r="M1316" s="14" t="str">
        <f aca="false">IF(H1316="SC",0.2,"")</f>
        <v/>
      </c>
      <c r="N1316" s="15" t="str">
        <f aca="false">IF(H1316="???",0.2,"")</f>
        <v/>
      </c>
      <c r="O1316" s="40" t="s">
        <v>22</v>
      </c>
      <c r="P1316" s="17" t="str">
        <f aca="false">IF(SUM(Q1316:AI1316)&gt;0,"",IF(SUM(Q1316:AI1316)=0,IF(O1316&gt;0,1,"")))</f>
        <v/>
      </c>
      <c r="Q1316" s="16" t="n">
        <f aca="false">IF(O1316="🐭 Mouse",2,"")</f>
        <v>2</v>
      </c>
      <c r="R1316" s="16" t="str">
        <f aca="false">IF(O1316="🕊 Pigeon",7,"")</f>
        <v/>
      </c>
      <c r="S1316" s="16" t="str">
        <f aca="false">IF(O1316="🐇 Rabbit",6,"")</f>
        <v/>
      </c>
      <c r="T1316" s="16" t="str">
        <f aca="false">IF(O1316="🍼 Mammal",16,"")</f>
        <v/>
      </c>
      <c r="U1316" s="16" t="str">
        <f aca="false">IF(O1316="🐀 Rat",1,"")</f>
        <v/>
      </c>
      <c r="V1316" s="16" t="str">
        <f aca="false">IF(O1316="🐕 Dog",3,"")</f>
        <v/>
      </c>
      <c r="W1316" s="16" t="str">
        <f aca="false">IF(O1316="🐹 Guinea Pig",8,"")</f>
        <v/>
      </c>
      <c r="X1316" s="16" t="str">
        <f aca="false">IF(O1316="🐔 Chicken",9,"")</f>
        <v/>
      </c>
      <c r="Y1316" s="16" t="str">
        <f aca="false">IF(O1316="🐵 Monkey",5,"")</f>
        <v/>
      </c>
      <c r="Z1316" s="16" t="str">
        <f aca="false">IF(O1316="🐸 Frog",10,"")</f>
        <v/>
      </c>
      <c r="AA1316" s="16" t="str">
        <f aca="false">IF(O1316="🐈 Cat",4,"")</f>
        <v/>
      </c>
      <c r="AB1316" s="16" t="str">
        <f aca="false">IF(O1316="Gecko",15,"")</f>
        <v/>
      </c>
      <c r="AC1316" s="16" t="str">
        <f aca="false">IF(O1316="Skink",14,"")</f>
        <v/>
      </c>
      <c r="AD1316" s="16" t="str">
        <f aca="false">IF(O1316="🐄 Cattle",17,"")</f>
        <v/>
      </c>
      <c r="AE1316" s="16" t="str">
        <f aca="false">IF(O1316="🐷 Pig",19,"")</f>
        <v/>
      </c>
      <c r="AF1316" s="16" t="str">
        <f aca="false">IF(O1316="Squirrel",11,"")</f>
        <v/>
      </c>
      <c r="AG1316" s="16" t="str">
        <f aca="false">IF(O1316="🐝 Honey Bee",20,"")</f>
        <v/>
      </c>
      <c r="AH1316" s="16" t="str">
        <f aca="false">IF(O1316="🦆 Duck",12,"")</f>
        <v/>
      </c>
      <c r="AI1316" s="16" t="str">
        <f aca="false">IF(O1316="🐦 Bird",13,"")</f>
        <v/>
      </c>
      <c r="AJ1316" s="41" t="s">
        <v>475</v>
      </c>
      <c r="AK1316" s="40"/>
      <c r="AL1316" s="42" t="s">
        <v>1252</v>
      </c>
      <c r="AM1316" s="40" t="s">
        <v>59</v>
      </c>
      <c r="AN1316" s="40" t="s">
        <v>1253</v>
      </c>
    </row>
    <row r="1317" customFormat="false" ht="15" hidden="false" customHeight="true" outlineLevel="0" collapsed="false">
      <c r="A1317" s="38" t="s">
        <v>1250</v>
      </c>
      <c r="B1317" s="38" t="n">
        <v>156</v>
      </c>
      <c r="C1317" s="32" t="n">
        <f aca="false">B1317+IF(H1317="IV",-0.2,IF(H1317="IP",-0.1,IF(H1317="IM",0.1,IF(H1317="SC",0.2,IF(H1317="IC (cerebral)",-0.3,0)))))</f>
        <v>156.2</v>
      </c>
      <c r="D1317" s="33" t="n">
        <f aca="false">VALUE(MID(AJ1317,1,FIND(" ",AJ1317)))</f>
        <v>8.2</v>
      </c>
      <c r="E1317" s="34" t="n">
        <f aca="false">IF(G1317="LD50 (median)",1,IF(G1317="LDLo (lowest)",0,IF(G1317="LD",-1,"")))</f>
        <v>1</v>
      </c>
      <c r="F1317" s="34" t="n">
        <f aca="false">IF(O1317="🐀 Rat",1,IF(O1317="🐭 Mouse",2,IF(O1317="🐕 Dog",3,IF(O1317="🐵 Monkey",5,IF(O1317="🐈 Cat",4,IF(O1317="🐇 Rabbit",6,IF(O1317="🕊 Pigeon",7,IF(O1317="🐹 Guinea Pig",8,IF(O1317="🐔 Chicken",9,IF(O1317="🐸 Frog",10,IF(O1317="🍼 Mammal",10,0)))))))))))</f>
        <v>2</v>
      </c>
      <c r="G1317" s="39" t="s">
        <v>47</v>
      </c>
      <c r="H1317" s="39" t="s">
        <v>18</v>
      </c>
      <c r="I1317" s="14" t="str">
        <f aca="false">IF(H1317="IC",-0.3,"")</f>
        <v/>
      </c>
      <c r="J1317" s="14" t="str">
        <f aca="false">IF(H1317="IV",-0.2,"")</f>
        <v/>
      </c>
      <c r="K1317" s="14" t="str">
        <f aca="false">IF(H1317="IP",-0.1,"")</f>
        <v/>
      </c>
      <c r="L1317" s="14" t="str">
        <f aca="false">IF(H1317="IM",0.1,"")</f>
        <v/>
      </c>
      <c r="M1317" s="14" t="n">
        <f aca="false">IF(H1317="SC",0.2,"")</f>
        <v>0.2</v>
      </c>
      <c r="N1317" s="15" t="str">
        <f aca="false">IF(H1317="???",0.2,"")</f>
        <v/>
      </c>
      <c r="O1317" s="40" t="s">
        <v>22</v>
      </c>
      <c r="P1317" s="17" t="str">
        <f aca="false">IF(SUM(Q1317:AI1317)&gt;0,"",IF(SUM(Q1317:AI1317)=0,IF(O1317&gt;0,1,"")))</f>
        <v/>
      </c>
      <c r="Q1317" s="16" t="n">
        <f aca="false">IF(O1317="🐭 Mouse",2,"")</f>
        <v>2</v>
      </c>
      <c r="R1317" s="16" t="str">
        <f aca="false">IF(O1317="🕊 Pigeon",7,"")</f>
        <v/>
      </c>
      <c r="S1317" s="16" t="str">
        <f aca="false">IF(O1317="🐇 Rabbit",6,"")</f>
        <v/>
      </c>
      <c r="T1317" s="16" t="str">
        <f aca="false">IF(O1317="🍼 Mammal",16,"")</f>
        <v/>
      </c>
      <c r="U1317" s="16" t="str">
        <f aca="false">IF(O1317="🐀 Rat",1,"")</f>
        <v/>
      </c>
      <c r="V1317" s="16" t="str">
        <f aca="false">IF(O1317="🐕 Dog",3,"")</f>
        <v/>
      </c>
      <c r="W1317" s="16" t="str">
        <f aca="false">IF(O1317="🐹 Guinea Pig",8,"")</f>
        <v/>
      </c>
      <c r="X1317" s="16" t="str">
        <f aca="false">IF(O1317="🐔 Chicken",9,"")</f>
        <v/>
      </c>
      <c r="Y1317" s="16" t="str">
        <f aca="false">IF(O1317="🐵 Monkey",5,"")</f>
        <v/>
      </c>
      <c r="Z1317" s="16" t="str">
        <f aca="false">IF(O1317="🐸 Frog",10,"")</f>
        <v/>
      </c>
      <c r="AA1317" s="16" t="str">
        <f aca="false">IF(O1317="🐈 Cat",4,"")</f>
        <v/>
      </c>
      <c r="AB1317" s="16" t="str">
        <f aca="false">IF(O1317="Gecko",15,"")</f>
        <v/>
      </c>
      <c r="AC1317" s="16" t="str">
        <f aca="false">IF(O1317="Skink",14,"")</f>
        <v/>
      </c>
      <c r="AD1317" s="16" t="str">
        <f aca="false">IF(O1317="🐄 Cattle",17,"")</f>
        <v/>
      </c>
      <c r="AE1317" s="16" t="str">
        <f aca="false">IF(O1317="🐷 Pig",19,"")</f>
        <v/>
      </c>
      <c r="AF1317" s="16" t="str">
        <f aca="false">IF(O1317="Squirrel",11,"")</f>
        <v/>
      </c>
      <c r="AG1317" s="16" t="str">
        <f aca="false">IF(O1317="🐝 Honey Bee",20,"")</f>
        <v/>
      </c>
      <c r="AH1317" s="16" t="str">
        <f aca="false">IF(O1317="🦆 Duck",12,"")</f>
        <v/>
      </c>
      <c r="AI1317" s="16" t="str">
        <f aca="false">IF(O1317="🐦 Bird",13,"")</f>
        <v/>
      </c>
      <c r="AJ1317" s="41" t="s">
        <v>1254</v>
      </c>
      <c r="AK1317" s="40" t="s">
        <v>294</v>
      </c>
      <c r="AL1317" s="42" t="s">
        <v>50</v>
      </c>
      <c r="AM1317" s="40" t="s">
        <v>51</v>
      </c>
      <c r="AN1317" s="40"/>
    </row>
    <row r="1318" customFormat="false" ht="15.75" hidden="false" customHeight="false" outlineLevel="0" collapsed="false">
      <c r="B1318" s="38"/>
      <c r="C1318" s="32"/>
      <c r="D1318" s="33"/>
      <c r="E1318" s="34"/>
      <c r="F1318" s="34"/>
      <c r="G1318" s="0"/>
      <c r="H1318" s="0"/>
      <c r="I1318" s="14" t="str">
        <f aca="false">IF(H1318="IC",-0.3,"")</f>
        <v/>
      </c>
      <c r="J1318" s="14" t="str">
        <f aca="false">IF(H1318="IV",-0.2,"")</f>
        <v/>
      </c>
      <c r="K1318" s="14" t="str">
        <f aca="false">IF(H1318="IP",-0.1,"")</f>
        <v/>
      </c>
      <c r="L1318" s="14" t="str">
        <f aca="false">IF(H1318="IM",0.1,"")</f>
        <v/>
      </c>
      <c r="M1318" s="14" t="str">
        <f aca="false">IF(H1318="SC",0.2,"")</f>
        <v/>
      </c>
      <c r="N1318" s="15" t="str">
        <f aca="false">IF(H1318="???",0.2,"")</f>
        <v/>
      </c>
      <c r="O1318" s="0"/>
      <c r="P1318" s="17" t="str">
        <f aca="false">IF(SUM(Q1318:AI1318)&gt;0,"",IF(SUM(Q1318:AI1318)=0,IF(O1318&gt;0,1,"")))</f>
        <v/>
      </c>
      <c r="Q1318" s="16" t="str">
        <f aca="false">IF(O1318="🐭 Mouse",2,"")</f>
        <v/>
      </c>
      <c r="R1318" s="16" t="str">
        <f aca="false">IF(O1318="🕊 Pigeon",7,"")</f>
        <v/>
      </c>
      <c r="S1318" s="16" t="str">
        <f aca="false">IF(O1318="🐇 Rabbit",6,"")</f>
        <v/>
      </c>
      <c r="T1318" s="16" t="str">
        <f aca="false">IF(O1318="🍼 Mammal",16,"")</f>
        <v/>
      </c>
      <c r="U1318" s="16" t="str">
        <f aca="false">IF(O1318="🐀 Rat",1,"")</f>
        <v/>
      </c>
      <c r="V1318" s="16" t="str">
        <f aca="false">IF(O1318="🐕 Dog",3,"")</f>
        <v/>
      </c>
      <c r="W1318" s="16" t="str">
        <f aca="false">IF(O1318="🐹 Guinea Pig",8,"")</f>
        <v/>
      </c>
      <c r="X1318" s="16" t="str">
        <f aca="false">IF(O1318="🐔 Chicken",9,"")</f>
        <v/>
      </c>
      <c r="Y1318" s="16" t="str">
        <f aca="false">IF(O1318="🐵 Monkey",5,"")</f>
        <v/>
      </c>
      <c r="Z1318" s="16" t="str">
        <f aca="false">IF(O1318="🐸 Frog",10,"")</f>
        <v/>
      </c>
      <c r="AA1318" s="16" t="str">
        <f aca="false">IF(O1318="🐈 Cat",4,"")</f>
        <v/>
      </c>
      <c r="AB1318" s="16" t="str">
        <f aca="false">IF(O1318="Gecko",15,"")</f>
        <v/>
      </c>
      <c r="AC1318" s="16" t="str">
        <f aca="false">IF(O1318="Skink",14,"")</f>
        <v/>
      </c>
      <c r="AD1318" s="16" t="str">
        <f aca="false">IF(O1318="🐄 Cattle",17,"")</f>
        <v/>
      </c>
      <c r="AE1318" s="16" t="str">
        <f aca="false">IF(O1318="🐷 Pig",19,"")</f>
        <v/>
      </c>
      <c r="AF1318" s="16" t="str">
        <f aca="false">IF(O1318="Squirrel",11,"")</f>
        <v/>
      </c>
      <c r="AG1318" s="16" t="str">
        <f aca="false">IF(O1318="🐝 Honey Bee",20,"")</f>
        <v/>
      </c>
      <c r="AH1318" s="16" t="str">
        <f aca="false">IF(O1318="🦆 Duck",12,"")</f>
        <v/>
      </c>
      <c r="AI1318" s="16" t="str">
        <f aca="false">IF(O1318="🐦 Bird",13,"")</f>
        <v/>
      </c>
      <c r="AJ1318" s="0"/>
      <c r="AK1318" s="0"/>
      <c r="AL1318" s="0"/>
      <c r="AM1318" s="0"/>
      <c r="AN1318" s="0"/>
    </row>
    <row r="1319" customFormat="false" ht="15" hidden="false" customHeight="true" outlineLevel="0" collapsed="false">
      <c r="A1319" s="38" t="s">
        <v>1255</v>
      </c>
      <c r="B1319" s="38" t="n">
        <v>157</v>
      </c>
      <c r="C1319" s="32" t="n">
        <f aca="false">B1319+IF(H1319="IV",-0.2,IF(H1319="IP",-0.1,IF(H1319="IM",0.1,IF(H1319="SC",0.2,IF(H1319="IC (cerebral)",-0.3,0)))))</f>
        <v>156.9</v>
      </c>
      <c r="D1319" s="33" t="n">
        <f aca="false">VALUE(MID(AJ1319,1,FIND(" ",AJ1319)))</f>
        <v>2.07778</v>
      </c>
      <c r="E1319" s="34" t="n">
        <f aca="false">IF(G1319="LD50 (median)",1,IF(G1319="LDLo (lowest)",0,IF(G1319="LD",-1,"")))</f>
        <v>1</v>
      </c>
      <c r="F1319" s="34" t="n">
        <f aca="false">IF(O1319="🐀 Rat",1,IF(O1319="🐭 Mouse",2,IF(O1319="🐕 Dog",3,IF(O1319="🐵 Monkey",5,IF(O1319="🐈 Cat",4,IF(O1319="🐇 Rabbit",6,IF(O1319="🕊 Pigeon",7,IF(O1319="🐹 Guinea Pig",8,IF(O1319="🐔 Chicken",9,IF(O1319="🐸 Frog",10,IF(O1319="🍼 Mammal",10,0)))))))))))</f>
        <v>2</v>
      </c>
      <c r="G1319" s="39" t="s">
        <v>47</v>
      </c>
      <c r="H1319" s="39" t="s">
        <v>16</v>
      </c>
      <c r="I1319" s="14" t="str">
        <f aca="false">IF(H1319="IC",-0.3,"")</f>
        <v/>
      </c>
      <c r="J1319" s="14" t="str">
        <f aca="false">IF(H1319="IV",-0.2,"")</f>
        <v/>
      </c>
      <c r="K1319" s="14" t="n">
        <f aca="false">IF(H1319="IP",-0.1,"")</f>
        <v>-0.1</v>
      </c>
      <c r="L1319" s="14" t="str">
        <f aca="false">IF(H1319="IM",0.1,"")</f>
        <v/>
      </c>
      <c r="M1319" s="14" t="str">
        <f aca="false">IF(H1319="SC",0.2,"")</f>
        <v/>
      </c>
      <c r="N1319" s="15" t="str">
        <f aca="false">IF(H1319="???",0.2,"")</f>
        <v/>
      </c>
      <c r="O1319" s="40" t="s">
        <v>22</v>
      </c>
      <c r="P1319" s="17" t="str">
        <f aca="false">IF(SUM(Q1319:AI1319)&gt;0,"",IF(SUM(Q1319:AI1319)=0,IF(O1319&gt;0,1,"")))</f>
        <v/>
      </c>
      <c r="Q1319" s="16" t="n">
        <f aca="false">IF(O1319="🐭 Mouse",2,"")</f>
        <v>2</v>
      </c>
      <c r="R1319" s="16" t="str">
        <f aca="false">IF(O1319="🕊 Pigeon",7,"")</f>
        <v/>
      </c>
      <c r="S1319" s="16" t="str">
        <f aca="false">IF(O1319="🐇 Rabbit",6,"")</f>
        <v/>
      </c>
      <c r="T1319" s="16" t="str">
        <f aca="false">IF(O1319="🍼 Mammal",16,"")</f>
        <v/>
      </c>
      <c r="U1319" s="16" t="str">
        <f aca="false">IF(O1319="🐀 Rat",1,"")</f>
        <v/>
      </c>
      <c r="V1319" s="16" t="str">
        <f aca="false">IF(O1319="🐕 Dog",3,"")</f>
        <v/>
      </c>
      <c r="W1319" s="16" t="str">
        <f aca="false">IF(O1319="🐹 Guinea Pig",8,"")</f>
        <v/>
      </c>
      <c r="X1319" s="16" t="str">
        <f aca="false">IF(O1319="🐔 Chicken",9,"")</f>
        <v/>
      </c>
      <c r="Y1319" s="16" t="str">
        <f aca="false">IF(O1319="🐵 Monkey",5,"")</f>
        <v/>
      </c>
      <c r="Z1319" s="16" t="str">
        <f aca="false">IF(O1319="🐸 Frog",10,"")</f>
        <v/>
      </c>
      <c r="AA1319" s="16" t="str">
        <f aca="false">IF(O1319="🐈 Cat",4,"")</f>
        <v/>
      </c>
      <c r="AB1319" s="16" t="str">
        <f aca="false">IF(O1319="Gecko",15,"")</f>
        <v/>
      </c>
      <c r="AC1319" s="16" t="str">
        <f aca="false">IF(O1319="Skink",14,"")</f>
        <v/>
      </c>
      <c r="AD1319" s="16" t="str">
        <f aca="false">IF(O1319="🐄 Cattle",17,"")</f>
        <v/>
      </c>
      <c r="AE1319" s="16" t="str">
        <f aca="false">IF(O1319="🐷 Pig",19,"")</f>
        <v/>
      </c>
      <c r="AF1319" s="16" t="str">
        <f aca="false">IF(O1319="Squirrel",11,"")</f>
        <v/>
      </c>
      <c r="AG1319" s="16" t="str">
        <f aca="false">IF(O1319="🐝 Honey Bee",20,"")</f>
        <v/>
      </c>
      <c r="AH1319" s="16" t="str">
        <f aca="false">IF(O1319="🦆 Duck",12,"")</f>
        <v/>
      </c>
      <c r="AI1319" s="16" t="str">
        <f aca="false">IF(O1319="🐦 Bird",13,"")</f>
        <v/>
      </c>
      <c r="AJ1319" s="41" t="s">
        <v>1256</v>
      </c>
      <c r="AK1319" s="40"/>
      <c r="AL1319" s="42" t="s">
        <v>921</v>
      </c>
      <c r="AM1319" s="40" t="s">
        <v>59</v>
      </c>
      <c r="AN1319" s="40" t="s">
        <v>922</v>
      </c>
    </row>
    <row r="1320" customFormat="false" ht="15" hidden="false" customHeight="true" outlineLevel="0" collapsed="false">
      <c r="A1320" s="38" t="s">
        <v>1255</v>
      </c>
      <c r="B1320" s="38" t="n">
        <v>157</v>
      </c>
      <c r="C1320" s="32" t="n">
        <f aca="false">B1320+IF(H1320="IV",-0.2,IF(H1320="IP",-0.1,IF(H1320="IM",0.1,IF(H1320="SC",0.2,IF(H1320="IC (cerebral)",-0.3,0)))))</f>
        <v>156.9</v>
      </c>
      <c r="D1320" s="33" t="n">
        <f aca="false">VALUE(MID(AJ1320,1,FIND(" ",AJ1320)))</f>
        <v>2.78333</v>
      </c>
      <c r="E1320" s="34" t="n">
        <f aca="false">IF(G1320="LD50 (median)",1,IF(G1320="LDLo (lowest)",0,IF(G1320="LD",-1,"")))</f>
        <v>1</v>
      </c>
      <c r="F1320" s="34" t="n">
        <f aca="false">IF(O1320="🐀 Rat",1,IF(O1320="🐭 Mouse",2,IF(O1320="🐕 Dog",3,IF(O1320="🐵 Monkey",5,IF(O1320="🐈 Cat",4,IF(O1320="🐇 Rabbit",6,IF(O1320="🕊 Pigeon",7,IF(O1320="🐹 Guinea Pig",8,IF(O1320="🐔 Chicken",9,IF(O1320="🐸 Frog",10,IF(O1320="🍼 Mammal",10,0)))))))))))</f>
        <v>2</v>
      </c>
      <c r="G1320" s="39" t="s">
        <v>47</v>
      </c>
      <c r="H1320" s="39" t="s">
        <v>16</v>
      </c>
      <c r="I1320" s="14" t="str">
        <f aca="false">IF(H1320="IC",-0.3,"")</f>
        <v/>
      </c>
      <c r="J1320" s="14" t="str">
        <f aca="false">IF(H1320="IV",-0.2,"")</f>
        <v/>
      </c>
      <c r="K1320" s="14" t="n">
        <f aca="false">IF(H1320="IP",-0.1,"")</f>
        <v>-0.1</v>
      </c>
      <c r="L1320" s="14" t="str">
        <f aca="false">IF(H1320="IM",0.1,"")</f>
        <v/>
      </c>
      <c r="M1320" s="14" t="str">
        <f aca="false">IF(H1320="SC",0.2,"")</f>
        <v/>
      </c>
      <c r="N1320" s="15" t="str">
        <f aca="false">IF(H1320="???",0.2,"")</f>
        <v/>
      </c>
      <c r="O1320" s="40" t="s">
        <v>22</v>
      </c>
      <c r="P1320" s="17" t="str">
        <f aca="false">IF(SUM(Q1320:AI1320)&gt;0,"",IF(SUM(Q1320:AI1320)=0,IF(O1320&gt;0,1,"")))</f>
        <v/>
      </c>
      <c r="Q1320" s="16" t="n">
        <f aca="false">IF(O1320="🐭 Mouse",2,"")</f>
        <v>2</v>
      </c>
      <c r="R1320" s="16" t="str">
        <f aca="false">IF(O1320="🕊 Pigeon",7,"")</f>
        <v/>
      </c>
      <c r="S1320" s="16" t="str">
        <f aca="false">IF(O1320="🐇 Rabbit",6,"")</f>
        <v/>
      </c>
      <c r="T1320" s="16" t="str">
        <f aca="false">IF(O1320="🍼 Mammal",16,"")</f>
        <v/>
      </c>
      <c r="U1320" s="16" t="str">
        <f aca="false">IF(O1320="🐀 Rat",1,"")</f>
        <v/>
      </c>
      <c r="V1320" s="16" t="str">
        <f aca="false">IF(O1320="🐕 Dog",3,"")</f>
        <v/>
      </c>
      <c r="W1320" s="16" t="str">
        <f aca="false">IF(O1320="🐹 Guinea Pig",8,"")</f>
        <v/>
      </c>
      <c r="X1320" s="16" t="str">
        <f aca="false">IF(O1320="🐔 Chicken",9,"")</f>
        <v/>
      </c>
      <c r="Y1320" s="16" t="str">
        <f aca="false">IF(O1320="🐵 Monkey",5,"")</f>
        <v/>
      </c>
      <c r="Z1320" s="16" t="str">
        <f aca="false">IF(O1320="🐸 Frog",10,"")</f>
        <v/>
      </c>
      <c r="AA1320" s="16" t="str">
        <f aca="false">IF(O1320="🐈 Cat",4,"")</f>
        <v/>
      </c>
      <c r="AB1320" s="16" t="str">
        <f aca="false">IF(O1320="Gecko",15,"")</f>
        <v/>
      </c>
      <c r="AC1320" s="16" t="str">
        <f aca="false">IF(O1320="Skink",14,"")</f>
        <v/>
      </c>
      <c r="AD1320" s="16" t="str">
        <f aca="false">IF(O1320="🐄 Cattle",17,"")</f>
        <v/>
      </c>
      <c r="AE1320" s="16" t="str">
        <f aca="false">IF(O1320="🐷 Pig",19,"")</f>
        <v/>
      </c>
      <c r="AF1320" s="16" t="str">
        <f aca="false">IF(O1320="Squirrel",11,"")</f>
        <v/>
      </c>
      <c r="AG1320" s="16" t="str">
        <f aca="false">IF(O1320="🐝 Honey Bee",20,"")</f>
        <v/>
      </c>
      <c r="AH1320" s="16" t="str">
        <f aca="false">IF(O1320="🦆 Duck",12,"")</f>
        <v/>
      </c>
      <c r="AI1320" s="16" t="str">
        <f aca="false">IF(O1320="🐦 Bird",13,"")</f>
        <v/>
      </c>
      <c r="AJ1320" s="41" t="s">
        <v>1257</v>
      </c>
      <c r="AK1320" s="40"/>
      <c r="AL1320" s="42" t="s">
        <v>921</v>
      </c>
      <c r="AM1320" s="40" t="s">
        <v>59</v>
      </c>
      <c r="AN1320" s="40" t="s">
        <v>922</v>
      </c>
    </row>
    <row r="1321" customFormat="false" ht="15" hidden="false" customHeight="true" outlineLevel="0" collapsed="false">
      <c r="A1321" s="38" t="s">
        <v>1255</v>
      </c>
      <c r="B1321" s="38" t="n">
        <f aca="false">B1320</f>
        <v>157</v>
      </c>
      <c r="C1321" s="32" t="n">
        <f aca="false">B1321+IF(H1321="IV",-0.2,IF(H1321="IP",-0.1,IF(H1321="IM",0.1,IF(H1321="SC",0.2,IF(H1321="IC (cerebral)",-0.3,0)))))</f>
        <v>156.9</v>
      </c>
      <c r="D1321" s="33" t="n">
        <f aca="false">VALUE(MID(AJ1321,1,FIND(" ",AJ1321)))</f>
        <v>3.23889</v>
      </c>
      <c r="E1321" s="34" t="n">
        <f aca="false">IF(G1321="LD50 (median)",1,IF(G1321="LDLo (lowest)",0,IF(G1321="LD",-1,"")))</f>
        <v>1</v>
      </c>
      <c r="F1321" s="34" t="n">
        <f aca="false">IF(O1321="🐀 Rat",1,IF(O1321="🐭 Mouse",2,IF(O1321="🐕 Dog",3,IF(O1321="🐵 Monkey",5,IF(O1321="🐈 Cat",4,IF(O1321="🐇 Rabbit",6,IF(O1321="🕊 Pigeon",7,IF(O1321="🐹 Guinea Pig",8,IF(O1321="🐔 Chicken",9,IF(O1321="🐸 Frog",10,IF(O1321="🍼 Mammal",10,0)))))))))))</f>
        <v>2</v>
      </c>
      <c r="G1321" s="39" t="s">
        <v>47</v>
      </c>
      <c r="H1321" s="39" t="s">
        <v>16</v>
      </c>
      <c r="I1321" s="14" t="str">
        <f aca="false">IF(H1321="IC",-0.3,"")</f>
        <v/>
      </c>
      <c r="J1321" s="14" t="str">
        <f aca="false">IF(H1321="IV",-0.2,"")</f>
        <v/>
      </c>
      <c r="K1321" s="14" t="n">
        <f aca="false">IF(H1321="IP",-0.1,"")</f>
        <v>-0.1</v>
      </c>
      <c r="L1321" s="14" t="str">
        <f aca="false">IF(H1321="IM",0.1,"")</f>
        <v/>
      </c>
      <c r="M1321" s="14" t="str">
        <f aca="false">IF(H1321="SC",0.2,"")</f>
        <v/>
      </c>
      <c r="N1321" s="15" t="str">
        <f aca="false">IF(H1321="???",0.2,"")</f>
        <v/>
      </c>
      <c r="O1321" s="40" t="s">
        <v>22</v>
      </c>
      <c r="P1321" s="17" t="str">
        <f aca="false">IF(SUM(Q1321:AI1321)&gt;0,"",IF(SUM(Q1321:AI1321)=0,IF(O1321&gt;0,1,"")))</f>
        <v/>
      </c>
      <c r="Q1321" s="16" t="n">
        <f aca="false">IF(O1321="🐭 Mouse",2,"")</f>
        <v>2</v>
      </c>
      <c r="R1321" s="16" t="str">
        <f aca="false">IF(O1321="🕊 Pigeon",7,"")</f>
        <v/>
      </c>
      <c r="S1321" s="16" t="str">
        <f aca="false">IF(O1321="🐇 Rabbit",6,"")</f>
        <v/>
      </c>
      <c r="T1321" s="16" t="str">
        <f aca="false">IF(O1321="🍼 Mammal",16,"")</f>
        <v/>
      </c>
      <c r="U1321" s="16" t="str">
        <f aca="false">IF(O1321="🐀 Rat",1,"")</f>
        <v/>
      </c>
      <c r="V1321" s="16" t="str">
        <f aca="false">IF(O1321="🐕 Dog",3,"")</f>
        <v/>
      </c>
      <c r="W1321" s="16" t="str">
        <f aca="false">IF(O1321="🐹 Guinea Pig",8,"")</f>
        <v/>
      </c>
      <c r="X1321" s="16" t="str">
        <f aca="false">IF(O1321="🐔 Chicken",9,"")</f>
        <v/>
      </c>
      <c r="Y1321" s="16" t="str">
        <f aca="false">IF(O1321="🐵 Monkey",5,"")</f>
        <v/>
      </c>
      <c r="Z1321" s="16" t="str">
        <f aca="false">IF(O1321="🐸 Frog",10,"")</f>
        <v/>
      </c>
      <c r="AA1321" s="16" t="str">
        <f aca="false">IF(O1321="🐈 Cat",4,"")</f>
        <v/>
      </c>
      <c r="AB1321" s="16" t="str">
        <f aca="false">IF(O1321="Gecko",15,"")</f>
        <v/>
      </c>
      <c r="AC1321" s="16" t="str">
        <f aca="false">IF(O1321="Skink",14,"")</f>
        <v/>
      </c>
      <c r="AD1321" s="16" t="str">
        <f aca="false">IF(O1321="🐄 Cattle",17,"")</f>
        <v/>
      </c>
      <c r="AE1321" s="16" t="str">
        <f aca="false">IF(O1321="🐷 Pig",19,"")</f>
        <v/>
      </c>
      <c r="AF1321" s="16" t="str">
        <f aca="false">IF(O1321="Squirrel",11,"")</f>
        <v/>
      </c>
      <c r="AG1321" s="16" t="str">
        <f aca="false">IF(O1321="🐝 Honey Bee",20,"")</f>
        <v/>
      </c>
      <c r="AH1321" s="16" t="str">
        <f aca="false">IF(O1321="🦆 Duck",12,"")</f>
        <v/>
      </c>
      <c r="AI1321" s="16" t="str">
        <f aca="false">IF(O1321="🐦 Bird",13,"")</f>
        <v/>
      </c>
      <c r="AJ1321" s="41" t="s">
        <v>1258</v>
      </c>
      <c r="AK1321" s="40"/>
      <c r="AL1321" s="42" t="s">
        <v>921</v>
      </c>
      <c r="AM1321" s="40" t="s">
        <v>59</v>
      </c>
      <c r="AN1321" s="40" t="s">
        <v>922</v>
      </c>
    </row>
    <row r="1322" customFormat="false" ht="15.75" hidden="false" customHeight="false" outlineLevel="0" collapsed="false">
      <c r="B1322" s="38"/>
      <c r="C1322" s="32"/>
      <c r="D1322" s="33"/>
      <c r="E1322" s="34"/>
      <c r="F1322" s="34"/>
      <c r="G1322" s="0"/>
      <c r="H1322" s="0"/>
      <c r="I1322" s="14" t="str">
        <f aca="false">IF(H1322="IC",-0.3,"")</f>
        <v/>
      </c>
      <c r="J1322" s="14" t="str">
        <f aca="false">IF(H1322="IV",-0.2,"")</f>
        <v/>
      </c>
      <c r="K1322" s="14" t="str">
        <f aca="false">IF(H1322="IP",-0.1,"")</f>
        <v/>
      </c>
      <c r="L1322" s="14" t="str">
        <f aca="false">IF(H1322="IM",0.1,"")</f>
        <v/>
      </c>
      <c r="M1322" s="14" t="str">
        <f aca="false">IF(H1322="SC",0.2,"")</f>
        <v/>
      </c>
      <c r="N1322" s="15" t="str">
        <f aca="false">IF(H1322="???",0.2,"")</f>
        <v/>
      </c>
      <c r="O1322" s="0"/>
      <c r="P1322" s="17" t="str">
        <f aca="false">IF(SUM(Q1322:AI1322)&gt;0,"",IF(SUM(Q1322:AI1322)=0,IF(O1322&gt;0,1,"")))</f>
        <v/>
      </c>
      <c r="Q1322" s="16" t="str">
        <f aca="false">IF(O1322="🐭 Mouse",2,"")</f>
        <v/>
      </c>
      <c r="R1322" s="16" t="str">
        <f aca="false">IF(O1322="🕊 Pigeon",7,"")</f>
        <v/>
      </c>
      <c r="S1322" s="16" t="str">
        <f aca="false">IF(O1322="🐇 Rabbit",6,"")</f>
        <v/>
      </c>
      <c r="T1322" s="16" t="str">
        <f aca="false">IF(O1322="🍼 Mammal",16,"")</f>
        <v/>
      </c>
      <c r="U1322" s="16" t="str">
        <f aca="false">IF(O1322="🐀 Rat",1,"")</f>
        <v/>
      </c>
      <c r="V1322" s="16" t="str">
        <f aca="false">IF(O1322="🐕 Dog",3,"")</f>
        <v/>
      </c>
      <c r="W1322" s="16" t="str">
        <f aca="false">IF(O1322="🐹 Guinea Pig",8,"")</f>
        <v/>
      </c>
      <c r="X1322" s="16" t="str">
        <f aca="false">IF(O1322="🐔 Chicken",9,"")</f>
        <v/>
      </c>
      <c r="Y1322" s="16" t="str">
        <f aca="false">IF(O1322="🐵 Monkey",5,"")</f>
        <v/>
      </c>
      <c r="Z1322" s="16" t="str">
        <f aca="false">IF(O1322="🐸 Frog",10,"")</f>
        <v/>
      </c>
      <c r="AA1322" s="16" t="str">
        <f aca="false">IF(O1322="🐈 Cat",4,"")</f>
        <v/>
      </c>
      <c r="AB1322" s="16" t="str">
        <f aca="false">IF(O1322="Gecko",15,"")</f>
        <v/>
      </c>
      <c r="AC1322" s="16" t="str">
        <f aca="false">IF(O1322="Skink",14,"")</f>
        <v/>
      </c>
      <c r="AD1322" s="16" t="str">
        <f aca="false">IF(O1322="🐄 Cattle",17,"")</f>
        <v/>
      </c>
      <c r="AE1322" s="16" t="str">
        <f aca="false">IF(O1322="🐷 Pig",19,"")</f>
        <v/>
      </c>
      <c r="AF1322" s="16" t="str">
        <f aca="false">IF(O1322="Squirrel",11,"")</f>
        <v/>
      </c>
      <c r="AG1322" s="16" t="str">
        <f aca="false">IF(O1322="🐝 Honey Bee",20,"")</f>
        <v/>
      </c>
      <c r="AH1322" s="16" t="str">
        <f aca="false">IF(O1322="🦆 Duck",12,"")</f>
        <v/>
      </c>
      <c r="AI1322" s="16" t="str">
        <f aca="false">IF(O1322="🐦 Bird",13,"")</f>
        <v/>
      </c>
      <c r="AJ1322" s="0"/>
      <c r="AK1322" s="0"/>
      <c r="AL1322" s="0"/>
      <c r="AM1322" s="0"/>
      <c r="AN1322" s="0"/>
    </row>
    <row r="1323" customFormat="false" ht="15" hidden="false" customHeight="true" outlineLevel="0" collapsed="false">
      <c r="A1323" s="38" t="s">
        <v>1259</v>
      </c>
      <c r="B1323" s="38" t="n">
        <v>158</v>
      </c>
      <c r="C1323" s="32" t="n">
        <f aca="false">B1323+IF(H1323="IV",-0.2,IF(H1323="IP",-0.1,IF(H1323="IM",0.1,IF(H1323="SC",0.2,IF(H1323="IC (cerebral)",-0.3,0)))))</f>
        <v>157.9</v>
      </c>
      <c r="D1323" s="33" t="n">
        <f aca="false">VALUE(MID(AJ1323,1,FIND(" ",AJ1323)))</f>
        <v>3.08</v>
      </c>
      <c r="E1323" s="34" t="n">
        <f aca="false">IF(G1323="LD50 (median)",1,IF(G1323="LDLo (lowest)",0,IF(G1323="LD",-1,"")))</f>
        <v>1</v>
      </c>
      <c r="F1323" s="34" t="n">
        <f aca="false">IF(O1323="🐀 Rat",1,IF(O1323="🐭 Mouse",2,IF(O1323="🐕 Dog",3,IF(O1323="🐵 Monkey",5,IF(O1323="🐈 Cat",4,IF(O1323="🐇 Rabbit",6,IF(O1323="🕊 Pigeon",7,IF(O1323="🐹 Guinea Pig",8,IF(O1323="🐔 Chicken",9,IF(O1323="🐸 Frog",10,IF(O1323="🍼 Mammal",10,0)))))))))))</f>
        <v>2</v>
      </c>
      <c r="G1323" s="39" t="s">
        <v>47</v>
      </c>
      <c r="H1323" s="39" t="s">
        <v>16</v>
      </c>
      <c r="I1323" s="14" t="str">
        <f aca="false">IF(H1323="IC",-0.3,"")</f>
        <v/>
      </c>
      <c r="J1323" s="14" t="str">
        <f aca="false">IF(H1323="IV",-0.2,"")</f>
        <v/>
      </c>
      <c r="K1323" s="14" t="n">
        <f aca="false">IF(H1323="IP",-0.1,"")</f>
        <v>-0.1</v>
      </c>
      <c r="L1323" s="14" t="str">
        <f aca="false">IF(H1323="IM",0.1,"")</f>
        <v/>
      </c>
      <c r="M1323" s="14" t="str">
        <f aca="false">IF(H1323="SC",0.2,"")</f>
        <v/>
      </c>
      <c r="N1323" s="15" t="str">
        <f aca="false">IF(H1323="???",0.2,"")</f>
        <v/>
      </c>
      <c r="O1323" s="40" t="s">
        <v>22</v>
      </c>
      <c r="P1323" s="17" t="str">
        <f aca="false">IF(SUM(Q1323:AI1323)&gt;0,"",IF(SUM(Q1323:AI1323)=0,IF(O1323&gt;0,1,"")))</f>
        <v/>
      </c>
      <c r="Q1323" s="16" t="n">
        <f aca="false">IF(O1323="🐭 Mouse",2,"")</f>
        <v>2</v>
      </c>
      <c r="R1323" s="16" t="str">
        <f aca="false">IF(O1323="🕊 Pigeon",7,"")</f>
        <v/>
      </c>
      <c r="S1323" s="16" t="str">
        <f aca="false">IF(O1323="🐇 Rabbit",6,"")</f>
        <v/>
      </c>
      <c r="T1323" s="16" t="str">
        <f aca="false">IF(O1323="🍼 Mammal",16,"")</f>
        <v/>
      </c>
      <c r="U1323" s="16" t="str">
        <f aca="false">IF(O1323="🐀 Rat",1,"")</f>
        <v/>
      </c>
      <c r="V1323" s="16" t="str">
        <f aca="false">IF(O1323="🐕 Dog",3,"")</f>
        <v/>
      </c>
      <c r="W1323" s="16" t="str">
        <f aca="false">IF(O1323="🐹 Guinea Pig",8,"")</f>
        <v/>
      </c>
      <c r="X1323" s="16" t="str">
        <f aca="false">IF(O1323="🐔 Chicken",9,"")</f>
        <v/>
      </c>
      <c r="Y1323" s="16" t="str">
        <f aca="false">IF(O1323="🐵 Monkey",5,"")</f>
        <v/>
      </c>
      <c r="Z1323" s="16" t="str">
        <f aca="false">IF(O1323="🐸 Frog",10,"")</f>
        <v/>
      </c>
      <c r="AA1323" s="16" t="str">
        <f aca="false">IF(O1323="🐈 Cat",4,"")</f>
        <v/>
      </c>
      <c r="AB1323" s="16" t="str">
        <f aca="false">IF(O1323="Gecko",15,"")</f>
        <v/>
      </c>
      <c r="AC1323" s="16" t="str">
        <f aca="false">IF(O1323="Skink",14,"")</f>
        <v/>
      </c>
      <c r="AD1323" s="16" t="str">
        <f aca="false">IF(O1323="🐄 Cattle",17,"")</f>
        <v/>
      </c>
      <c r="AE1323" s="16" t="str">
        <f aca="false">IF(O1323="🐷 Pig",19,"")</f>
        <v/>
      </c>
      <c r="AF1323" s="16" t="str">
        <f aca="false">IF(O1323="Squirrel",11,"")</f>
        <v/>
      </c>
      <c r="AG1323" s="16" t="str">
        <f aca="false">IF(O1323="🐝 Honey Bee",20,"")</f>
        <v/>
      </c>
      <c r="AH1323" s="16" t="str">
        <f aca="false">IF(O1323="🦆 Duck",12,"")</f>
        <v/>
      </c>
      <c r="AI1323" s="16" t="str">
        <f aca="false">IF(O1323="🐦 Bird",13,"")</f>
        <v/>
      </c>
      <c r="AJ1323" s="41" t="s">
        <v>1260</v>
      </c>
      <c r="AK1323" s="40" t="s">
        <v>484</v>
      </c>
      <c r="AL1323" s="42" t="s">
        <v>50</v>
      </c>
      <c r="AM1323" s="40" t="s">
        <v>51</v>
      </c>
      <c r="AN1323" s="40"/>
    </row>
    <row r="1324" customFormat="false" ht="30" hidden="false" customHeight="true" outlineLevel="0" collapsed="false">
      <c r="A1324" s="38" t="s">
        <v>1259</v>
      </c>
      <c r="B1324" s="38" t="n">
        <f aca="false">B1323</f>
        <v>158</v>
      </c>
      <c r="C1324" s="32" t="n">
        <f aca="false">B1324+IF(H1324="IV",-0.2,IF(H1324="IP",-0.1,IF(H1324="IM",0.1,IF(H1324="SC",0.2,IF(H1324="IC (cerebral)",-0.3,0)))))</f>
        <v>158.2</v>
      </c>
      <c r="D1324" s="33" t="n">
        <f aca="false">VALUE(MID(AJ1324,1,FIND(" ",AJ1324)))</f>
        <v>7.03</v>
      </c>
      <c r="E1324" s="34" t="n">
        <f aca="false">IF(G1324="LD50 (median)",1,IF(G1324="LDLo (lowest)",0,IF(G1324="LD",-1,"")))</f>
        <v>1</v>
      </c>
      <c r="F1324" s="34" t="n">
        <f aca="false">IF(O1324="🐀 Rat",1,IF(O1324="🐭 Mouse",2,IF(O1324="🐕 Dog",3,IF(O1324="🐵 Monkey",5,IF(O1324="🐈 Cat",4,IF(O1324="🐇 Rabbit",6,IF(O1324="🕊 Pigeon",7,IF(O1324="🐹 Guinea Pig",8,IF(O1324="🐔 Chicken",9,IF(O1324="🐸 Frog",10,IF(O1324="🍼 Mammal",10,0)))))))))))</f>
        <v>2</v>
      </c>
      <c r="G1324" s="39" t="s">
        <v>47</v>
      </c>
      <c r="H1324" s="39" t="s">
        <v>18</v>
      </c>
      <c r="I1324" s="14" t="str">
        <f aca="false">IF(H1324="IC",-0.3,"")</f>
        <v/>
      </c>
      <c r="J1324" s="14" t="str">
        <f aca="false">IF(H1324="IV",-0.2,"")</f>
        <v/>
      </c>
      <c r="K1324" s="14" t="str">
        <f aca="false">IF(H1324="IP",-0.1,"")</f>
        <v/>
      </c>
      <c r="L1324" s="14" t="str">
        <f aca="false">IF(H1324="IM",0.1,"")</f>
        <v/>
      </c>
      <c r="M1324" s="14" t="n">
        <f aca="false">IF(H1324="SC",0.2,"")</f>
        <v>0.2</v>
      </c>
      <c r="N1324" s="15" t="str">
        <f aca="false">IF(H1324="???",0.2,"")</f>
        <v/>
      </c>
      <c r="O1324" s="40" t="s">
        <v>22</v>
      </c>
      <c r="P1324" s="17" t="str">
        <f aca="false">IF(SUM(Q1324:AI1324)&gt;0,"",IF(SUM(Q1324:AI1324)=0,IF(O1324&gt;0,1,"")))</f>
        <v/>
      </c>
      <c r="Q1324" s="16" t="n">
        <f aca="false">IF(O1324="🐭 Mouse",2,"")</f>
        <v>2</v>
      </c>
      <c r="R1324" s="16" t="str">
        <f aca="false">IF(O1324="🕊 Pigeon",7,"")</f>
        <v/>
      </c>
      <c r="S1324" s="16" t="str">
        <f aca="false">IF(O1324="🐇 Rabbit",6,"")</f>
        <v/>
      </c>
      <c r="T1324" s="16" t="str">
        <f aca="false">IF(O1324="🍼 Mammal",16,"")</f>
        <v/>
      </c>
      <c r="U1324" s="16" t="str">
        <f aca="false">IF(O1324="🐀 Rat",1,"")</f>
        <v/>
      </c>
      <c r="V1324" s="16" t="str">
        <f aca="false">IF(O1324="🐕 Dog",3,"")</f>
        <v/>
      </c>
      <c r="W1324" s="16" t="str">
        <f aca="false">IF(O1324="🐹 Guinea Pig",8,"")</f>
        <v/>
      </c>
      <c r="X1324" s="16" t="str">
        <f aca="false">IF(O1324="🐔 Chicken",9,"")</f>
        <v/>
      </c>
      <c r="Y1324" s="16" t="str">
        <f aca="false">IF(O1324="🐵 Monkey",5,"")</f>
        <v/>
      </c>
      <c r="Z1324" s="16" t="str">
        <f aca="false">IF(O1324="🐸 Frog",10,"")</f>
        <v/>
      </c>
      <c r="AA1324" s="16" t="str">
        <f aca="false">IF(O1324="🐈 Cat",4,"")</f>
        <v/>
      </c>
      <c r="AB1324" s="16" t="str">
        <f aca="false">IF(O1324="Gecko",15,"")</f>
        <v/>
      </c>
      <c r="AC1324" s="16" t="str">
        <f aca="false">IF(O1324="Skink",14,"")</f>
        <v/>
      </c>
      <c r="AD1324" s="16" t="str">
        <f aca="false">IF(O1324="🐄 Cattle",17,"")</f>
        <v/>
      </c>
      <c r="AE1324" s="16" t="str">
        <f aca="false">IF(O1324="🐷 Pig",19,"")</f>
        <v/>
      </c>
      <c r="AF1324" s="16" t="str">
        <f aca="false">IF(O1324="Squirrel",11,"")</f>
        <v/>
      </c>
      <c r="AG1324" s="16" t="str">
        <f aca="false">IF(O1324="🐝 Honey Bee",20,"")</f>
        <v/>
      </c>
      <c r="AH1324" s="16" t="str">
        <f aca="false">IF(O1324="🦆 Duck",12,"")</f>
        <v/>
      </c>
      <c r="AI1324" s="16" t="str">
        <f aca="false">IF(O1324="🐦 Bird",13,"")</f>
        <v/>
      </c>
      <c r="AJ1324" s="41" t="s">
        <v>1261</v>
      </c>
      <c r="AK1324" s="40" t="s">
        <v>294</v>
      </c>
      <c r="AL1324" s="42" t="s">
        <v>50</v>
      </c>
      <c r="AM1324" s="40" t="s">
        <v>51</v>
      </c>
      <c r="AN1324" s="40"/>
    </row>
    <row r="1325" customFormat="false" ht="30" hidden="false" customHeight="true" outlineLevel="0" collapsed="false">
      <c r="A1325" s="38" t="s">
        <v>1259</v>
      </c>
      <c r="B1325" s="38" t="n">
        <v>158</v>
      </c>
      <c r="C1325" s="32" t="n">
        <f aca="false">B1325+IF(H1325="IV",-0.2,IF(H1325="IP",-0.1,IF(H1325="IM",0.1,IF(H1325="SC",0.2,IF(H1325="IC (cerebral)",-0.3,0)))))</f>
        <v>157.9</v>
      </c>
      <c r="D1325" s="33" t="n">
        <f aca="false">VALUE(MID(AJ1325,1,FIND(" ",AJ1325)))</f>
        <v>53.8</v>
      </c>
      <c r="E1325" s="34" t="n">
        <f aca="false">IF(G1325="LD50 (median)",1,IF(G1325="LDLo (lowest)",0,IF(G1325="LD",-1,"")))</f>
        <v>1</v>
      </c>
      <c r="F1325" s="34" t="n">
        <f aca="false">IF(O1325="🐀 Rat",1,IF(O1325="🐭 Mouse",2,IF(O1325="🐕 Dog",3,IF(O1325="🐵 Monkey",5,IF(O1325="🐈 Cat",4,IF(O1325="🐇 Rabbit",6,IF(O1325="🕊 Pigeon",7,IF(O1325="🐹 Guinea Pig",8,IF(O1325="🐔 Chicken",9,IF(O1325="🐸 Frog",10,IF(O1325="🍼 Mammal",10,0)))))))))))</f>
        <v>2</v>
      </c>
      <c r="G1325" s="39" t="s">
        <v>47</v>
      </c>
      <c r="H1325" s="39" t="s">
        <v>16</v>
      </c>
      <c r="I1325" s="14" t="str">
        <f aca="false">IF(H1325="IC",-0.3,"")</f>
        <v/>
      </c>
      <c r="J1325" s="14" t="str">
        <f aca="false">IF(H1325="IV",-0.2,"")</f>
        <v/>
      </c>
      <c r="K1325" s="14" t="n">
        <f aca="false">IF(H1325="IP",-0.1,"")</f>
        <v>-0.1</v>
      </c>
      <c r="L1325" s="14" t="str">
        <f aca="false">IF(H1325="IM",0.1,"")</f>
        <v/>
      </c>
      <c r="M1325" s="14" t="str">
        <f aca="false">IF(H1325="SC",0.2,"")</f>
        <v/>
      </c>
      <c r="N1325" s="15" t="str">
        <f aca="false">IF(H1325="???",0.2,"")</f>
        <v/>
      </c>
      <c r="O1325" s="40" t="s">
        <v>22</v>
      </c>
      <c r="P1325" s="17" t="str">
        <f aca="false">IF(SUM(Q1325:AI1325)&gt;0,"",IF(SUM(Q1325:AI1325)=0,IF(O1325&gt;0,1,"")))</f>
        <v/>
      </c>
      <c r="Q1325" s="16" t="n">
        <f aca="false">IF(O1325="🐭 Mouse",2,"")</f>
        <v>2</v>
      </c>
      <c r="R1325" s="16" t="str">
        <f aca="false">IF(O1325="🕊 Pigeon",7,"")</f>
        <v/>
      </c>
      <c r="S1325" s="16" t="str">
        <f aca="false">IF(O1325="🐇 Rabbit",6,"")</f>
        <v/>
      </c>
      <c r="T1325" s="16" t="str">
        <f aca="false">IF(O1325="🍼 Mammal",16,"")</f>
        <v/>
      </c>
      <c r="U1325" s="16" t="str">
        <f aca="false">IF(O1325="🐀 Rat",1,"")</f>
        <v/>
      </c>
      <c r="V1325" s="16" t="str">
        <f aca="false">IF(O1325="🐕 Dog",3,"")</f>
        <v/>
      </c>
      <c r="W1325" s="16" t="str">
        <f aca="false">IF(O1325="🐹 Guinea Pig",8,"")</f>
        <v/>
      </c>
      <c r="X1325" s="16" t="str">
        <f aca="false">IF(O1325="🐔 Chicken",9,"")</f>
        <v/>
      </c>
      <c r="Y1325" s="16" t="str">
        <f aca="false">IF(O1325="🐵 Monkey",5,"")</f>
        <v/>
      </c>
      <c r="Z1325" s="16" t="str">
        <f aca="false">IF(O1325="🐸 Frog",10,"")</f>
        <v/>
      </c>
      <c r="AA1325" s="16" t="str">
        <f aca="false">IF(O1325="🐈 Cat",4,"")</f>
        <v/>
      </c>
      <c r="AB1325" s="16" t="str">
        <f aca="false">IF(O1325="Gecko",15,"")</f>
        <v/>
      </c>
      <c r="AC1325" s="16" t="str">
        <f aca="false">IF(O1325="Skink",14,"")</f>
        <v/>
      </c>
      <c r="AD1325" s="16" t="str">
        <f aca="false">IF(O1325="🐄 Cattle",17,"")</f>
        <v/>
      </c>
      <c r="AE1325" s="16" t="str">
        <f aca="false">IF(O1325="🐷 Pig",19,"")</f>
        <v/>
      </c>
      <c r="AF1325" s="16" t="str">
        <f aca="false">IF(O1325="Squirrel",11,"")</f>
        <v/>
      </c>
      <c r="AG1325" s="16" t="str">
        <f aca="false">IF(O1325="🐝 Honey Bee",20,"")</f>
        <v/>
      </c>
      <c r="AH1325" s="16" t="str">
        <f aca="false">IF(O1325="🦆 Duck",12,"")</f>
        <v/>
      </c>
      <c r="AI1325" s="16" t="str">
        <f aca="false">IF(O1325="🐦 Bird",13,"")</f>
        <v/>
      </c>
      <c r="AJ1325" s="41" t="s">
        <v>1262</v>
      </c>
      <c r="AK1325" s="40"/>
      <c r="AL1325" s="42" t="s">
        <v>793</v>
      </c>
      <c r="AM1325" s="40" t="s">
        <v>59</v>
      </c>
      <c r="AN1325" s="40"/>
    </row>
    <row r="1326" customFormat="false" ht="15.75" hidden="false" customHeight="false" outlineLevel="0" collapsed="false">
      <c r="B1326" s="38"/>
      <c r="C1326" s="32"/>
      <c r="D1326" s="33"/>
      <c r="E1326" s="34"/>
      <c r="F1326" s="34"/>
      <c r="G1326" s="0"/>
      <c r="H1326" s="0"/>
      <c r="I1326" s="14" t="str">
        <f aca="false">IF(H1326="IC",-0.3,"")</f>
        <v/>
      </c>
      <c r="J1326" s="14" t="str">
        <f aca="false">IF(H1326="IV",-0.2,"")</f>
        <v/>
      </c>
      <c r="K1326" s="14" t="str">
        <f aca="false">IF(H1326="IP",-0.1,"")</f>
        <v/>
      </c>
      <c r="L1326" s="14" t="str">
        <f aca="false">IF(H1326="IM",0.1,"")</f>
        <v/>
      </c>
      <c r="M1326" s="14" t="str">
        <f aca="false">IF(H1326="SC",0.2,"")</f>
        <v/>
      </c>
      <c r="N1326" s="15" t="str">
        <f aca="false">IF(H1326="???",0.2,"")</f>
        <v/>
      </c>
      <c r="O1326" s="0"/>
      <c r="P1326" s="17" t="str">
        <f aca="false">IF(SUM(Q1326:AI1326)&gt;0,"",IF(SUM(Q1326:AI1326)=0,IF(O1326&gt;0,1,"")))</f>
        <v/>
      </c>
      <c r="Q1326" s="16" t="str">
        <f aca="false">IF(O1326="🐭 Mouse",2,"")</f>
        <v/>
      </c>
      <c r="R1326" s="16" t="str">
        <f aca="false">IF(O1326="🕊 Pigeon",7,"")</f>
        <v/>
      </c>
      <c r="S1326" s="16" t="str">
        <f aca="false">IF(O1326="🐇 Rabbit",6,"")</f>
        <v/>
      </c>
      <c r="T1326" s="16" t="str">
        <f aca="false">IF(O1326="🍼 Mammal",16,"")</f>
        <v/>
      </c>
      <c r="U1326" s="16" t="str">
        <f aca="false">IF(O1326="🐀 Rat",1,"")</f>
        <v/>
      </c>
      <c r="V1326" s="16" t="str">
        <f aca="false">IF(O1326="🐕 Dog",3,"")</f>
        <v/>
      </c>
      <c r="W1326" s="16" t="str">
        <f aca="false">IF(O1326="🐹 Guinea Pig",8,"")</f>
        <v/>
      </c>
      <c r="X1326" s="16" t="str">
        <f aca="false">IF(O1326="🐔 Chicken",9,"")</f>
        <v/>
      </c>
      <c r="Y1326" s="16" t="str">
        <f aca="false">IF(O1326="🐵 Monkey",5,"")</f>
        <v/>
      </c>
      <c r="Z1326" s="16" t="str">
        <f aca="false">IF(O1326="🐸 Frog",10,"")</f>
        <v/>
      </c>
      <c r="AA1326" s="16" t="str">
        <f aca="false">IF(O1326="🐈 Cat",4,"")</f>
        <v/>
      </c>
      <c r="AB1326" s="16" t="str">
        <f aca="false">IF(O1326="Gecko",15,"")</f>
        <v/>
      </c>
      <c r="AC1326" s="16" t="str">
        <f aca="false">IF(O1326="Skink",14,"")</f>
        <v/>
      </c>
      <c r="AD1326" s="16" t="str">
        <f aca="false">IF(O1326="🐄 Cattle",17,"")</f>
        <v/>
      </c>
      <c r="AE1326" s="16" t="str">
        <f aca="false">IF(O1326="🐷 Pig",19,"")</f>
        <v/>
      </c>
      <c r="AF1326" s="16" t="str">
        <f aca="false">IF(O1326="Squirrel",11,"")</f>
        <v/>
      </c>
      <c r="AG1326" s="16" t="str">
        <f aca="false">IF(O1326="🐝 Honey Bee",20,"")</f>
        <v/>
      </c>
      <c r="AH1326" s="16" t="str">
        <f aca="false">IF(O1326="🦆 Duck",12,"")</f>
        <v/>
      </c>
      <c r="AI1326" s="16" t="str">
        <f aca="false">IF(O1326="🐦 Bird",13,"")</f>
        <v/>
      </c>
      <c r="AJ1326" s="0"/>
      <c r="AK1326" s="0"/>
      <c r="AL1326" s="0"/>
      <c r="AM1326" s="0"/>
      <c r="AN1326" s="0"/>
    </row>
    <row r="1327" customFormat="false" ht="30.75" hidden="false" customHeight="false" outlineLevel="0" collapsed="false">
      <c r="A1327" s="43" t="s">
        <v>1263</v>
      </c>
      <c r="B1327" s="38" t="n">
        <v>159</v>
      </c>
      <c r="C1327" s="32" t="n">
        <f aca="false">B1327+IF(H1327="IV",-0.2,IF(H1327="IP",-0.1,IF(H1327="IM",0.1,IF(H1327="SC",0.2,IF(H1327="IC (cerebral)",-0.3,0)))))</f>
        <v>159.2</v>
      </c>
      <c r="D1327" s="33" t="n">
        <f aca="false">VALUE(MID(AJ1327,1,FIND(" ",AJ1327)))</f>
        <v>17.19</v>
      </c>
      <c r="E1327" s="34" t="n">
        <f aca="false">IF(G1327="LD50 (median)",1,IF(G1327="LDLo (lowest)",0,IF(G1327="LD",-1,"")))</f>
        <v>1</v>
      </c>
      <c r="F1327" s="34" t="n">
        <f aca="false">IF(O1327="🐀 Rat",1,IF(O1327="🐭 Mouse",2,IF(O1327="🐕 Dog",3,IF(O1327="🐵 Monkey",5,IF(O1327="🐈 Cat",4,IF(O1327="🐇 Rabbit",6,IF(O1327="🕊 Pigeon",7,IF(O1327="🐹 Guinea Pig",8,IF(O1327="🐔 Chicken",9,IF(O1327="🐸 Frog",10,IF(O1327="🍼 Mammal",10,0)))))))))))</f>
        <v>2</v>
      </c>
      <c r="G1327" s="44" t="s">
        <v>47</v>
      </c>
      <c r="H1327" s="44" t="s">
        <v>18</v>
      </c>
      <c r="I1327" s="14" t="str">
        <f aca="false">IF(H1327="IC",-0.3,"")</f>
        <v/>
      </c>
      <c r="J1327" s="14" t="str">
        <f aca="false">IF(H1327="IV",-0.2,"")</f>
        <v/>
      </c>
      <c r="K1327" s="14" t="str">
        <f aca="false">IF(H1327="IP",-0.1,"")</f>
        <v/>
      </c>
      <c r="L1327" s="14" t="str">
        <f aca="false">IF(H1327="IM",0.1,"")</f>
        <v/>
      </c>
      <c r="M1327" s="14" t="n">
        <f aca="false">IF(H1327="SC",0.2,"")</f>
        <v>0.2</v>
      </c>
      <c r="N1327" s="15" t="str">
        <f aca="false">IF(H1327="???",0.2,"")</f>
        <v/>
      </c>
      <c r="O1327" s="45" t="s">
        <v>22</v>
      </c>
      <c r="P1327" s="17" t="str">
        <f aca="false">IF(SUM(Q1327:AI1327)&gt;0,"",IF(SUM(Q1327:AI1327)=0,IF(O1327&gt;0,1,"")))</f>
        <v/>
      </c>
      <c r="Q1327" s="16" t="n">
        <f aca="false">IF(O1327="🐭 Mouse",2,"")</f>
        <v>2</v>
      </c>
      <c r="R1327" s="16" t="str">
        <f aca="false">IF(O1327="🕊 Pigeon",7,"")</f>
        <v/>
      </c>
      <c r="S1327" s="16" t="str">
        <f aca="false">IF(O1327="🐇 Rabbit",6,"")</f>
        <v/>
      </c>
      <c r="T1327" s="16" t="str">
        <f aca="false">IF(O1327="🍼 Mammal",16,"")</f>
        <v/>
      </c>
      <c r="U1327" s="16" t="str">
        <f aca="false">IF(O1327="🐀 Rat",1,"")</f>
        <v/>
      </c>
      <c r="V1327" s="16" t="str">
        <f aca="false">IF(O1327="🐕 Dog",3,"")</f>
        <v/>
      </c>
      <c r="W1327" s="16" t="str">
        <f aca="false">IF(O1327="🐹 Guinea Pig",8,"")</f>
        <v/>
      </c>
      <c r="X1327" s="16" t="str">
        <f aca="false">IF(O1327="🐔 Chicken",9,"")</f>
        <v/>
      </c>
      <c r="Y1327" s="16" t="str">
        <f aca="false">IF(O1327="🐵 Monkey",5,"")</f>
        <v/>
      </c>
      <c r="Z1327" s="16" t="str">
        <f aca="false">IF(O1327="🐸 Frog",10,"")</f>
        <v/>
      </c>
      <c r="AA1327" s="16" t="str">
        <f aca="false">IF(O1327="🐈 Cat",4,"")</f>
        <v/>
      </c>
      <c r="AB1327" s="16" t="str">
        <f aca="false">IF(O1327="Gecko",15,"")</f>
        <v/>
      </c>
      <c r="AC1327" s="16" t="str">
        <f aca="false">IF(O1327="Skink",14,"")</f>
        <v/>
      </c>
      <c r="AD1327" s="16" t="str">
        <f aca="false">IF(O1327="🐄 Cattle",17,"")</f>
        <v/>
      </c>
      <c r="AE1327" s="16" t="str">
        <f aca="false">IF(O1327="🐷 Pig",19,"")</f>
        <v/>
      </c>
      <c r="AF1327" s="16" t="str">
        <f aca="false">IF(O1327="Squirrel",11,"")</f>
        <v/>
      </c>
      <c r="AG1327" s="16" t="str">
        <f aca="false">IF(O1327="🐝 Honey Bee",20,"")</f>
        <v/>
      </c>
      <c r="AH1327" s="16" t="str">
        <f aca="false">IF(O1327="🦆 Duck",12,"")</f>
        <v/>
      </c>
      <c r="AI1327" s="16" t="str">
        <f aca="false">IF(O1327="🐦 Bird",13,"")</f>
        <v/>
      </c>
      <c r="AJ1327" s="46" t="s">
        <v>1264</v>
      </c>
      <c r="AK1327" s="45" t="s">
        <v>294</v>
      </c>
      <c r="AL1327" s="47" t="s">
        <v>50</v>
      </c>
      <c r="AM1327" s="45" t="s">
        <v>51</v>
      </c>
      <c r="AN1327" s="45"/>
    </row>
    <row r="1328" customFormat="false" ht="30" hidden="false" customHeight="true" outlineLevel="0" collapsed="false">
      <c r="A1328" s="38" t="s">
        <v>1263</v>
      </c>
      <c r="B1328" s="38" t="n">
        <v>159</v>
      </c>
      <c r="C1328" s="32" t="n">
        <f aca="false">B1328+IF(H1328="IV",-0.2,IF(H1328="IP",-0.1,IF(H1328="IM",0.1,IF(H1328="SC",0.2,IF(H1328="IC (cerebral)",-0.3,0)))))</f>
        <v>158.9</v>
      </c>
      <c r="D1328" s="33" t="n">
        <f aca="false">VALUE(MID(AJ1328,1,FIND(" ",AJ1328)))</f>
        <v>74.4</v>
      </c>
      <c r="E1328" s="34" t="n">
        <f aca="false">IF(G1328="LD50 (median)",1,IF(G1328="LDLo (lowest)",0,IF(G1328="LD",-1,"")))</f>
        <v>1</v>
      </c>
      <c r="F1328" s="34" t="n">
        <f aca="false">IF(O1328="🐀 Rat",1,IF(O1328="🐭 Mouse",2,IF(O1328="🐕 Dog",3,IF(O1328="🐵 Monkey",5,IF(O1328="🐈 Cat",4,IF(O1328="🐇 Rabbit",6,IF(O1328="🕊 Pigeon",7,IF(O1328="🐹 Guinea Pig",8,IF(O1328="🐔 Chicken",9,IF(O1328="🐸 Frog",10,IF(O1328="🍼 Mammal",10,0)))))))))))</f>
        <v>2</v>
      </c>
      <c r="G1328" s="39" t="s">
        <v>47</v>
      </c>
      <c r="H1328" s="39" t="s">
        <v>16</v>
      </c>
      <c r="I1328" s="14" t="str">
        <f aca="false">IF(H1328="IC",-0.3,"")</f>
        <v/>
      </c>
      <c r="J1328" s="14" t="str">
        <f aca="false">IF(H1328="IV",-0.2,"")</f>
        <v/>
      </c>
      <c r="K1328" s="14" t="n">
        <f aca="false">IF(H1328="IP",-0.1,"")</f>
        <v>-0.1</v>
      </c>
      <c r="L1328" s="14" t="str">
        <f aca="false">IF(H1328="IM",0.1,"")</f>
        <v/>
      </c>
      <c r="M1328" s="14" t="str">
        <f aca="false">IF(H1328="SC",0.2,"")</f>
        <v/>
      </c>
      <c r="N1328" s="15" t="str">
        <f aca="false">IF(H1328="???",0.2,"")</f>
        <v/>
      </c>
      <c r="O1328" s="40" t="s">
        <v>22</v>
      </c>
      <c r="P1328" s="17" t="str">
        <f aca="false">IF(SUM(Q1328:AI1328)&gt;0,"",IF(SUM(Q1328:AI1328)=0,IF(O1328&gt;0,1,"")))</f>
        <v/>
      </c>
      <c r="Q1328" s="16" t="n">
        <f aca="false">IF(O1328="🐭 Mouse",2,"")</f>
        <v>2</v>
      </c>
      <c r="R1328" s="16" t="str">
        <f aca="false">IF(O1328="🕊 Pigeon",7,"")</f>
        <v/>
      </c>
      <c r="S1328" s="16" t="str">
        <f aca="false">IF(O1328="🐇 Rabbit",6,"")</f>
        <v/>
      </c>
      <c r="T1328" s="16" t="str">
        <f aca="false">IF(O1328="🍼 Mammal",16,"")</f>
        <v/>
      </c>
      <c r="U1328" s="16" t="str">
        <f aca="false">IF(O1328="🐀 Rat",1,"")</f>
        <v/>
      </c>
      <c r="V1328" s="16" t="str">
        <f aca="false">IF(O1328="🐕 Dog",3,"")</f>
        <v/>
      </c>
      <c r="W1328" s="16" t="str">
        <f aca="false">IF(O1328="🐹 Guinea Pig",8,"")</f>
        <v/>
      </c>
      <c r="X1328" s="16" t="str">
        <f aca="false">IF(O1328="🐔 Chicken",9,"")</f>
        <v/>
      </c>
      <c r="Y1328" s="16" t="str">
        <f aca="false">IF(O1328="🐵 Monkey",5,"")</f>
        <v/>
      </c>
      <c r="Z1328" s="16" t="str">
        <f aca="false">IF(O1328="🐸 Frog",10,"")</f>
        <v/>
      </c>
      <c r="AA1328" s="16" t="str">
        <f aca="false">IF(O1328="🐈 Cat",4,"")</f>
        <v/>
      </c>
      <c r="AB1328" s="16" t="str">
        <f aca="false">IF(O1328="Gecko",15,"")</f>
        <v/>
      </c>
      <c r="AC1328" s="16" t="str">
        <f aca="false">IF(O1328="Skink",14,"")</f>
        <v/>
      </c>
      <c r="AD1328" s="16" t="str">
        <f aca="false">IF(O1328="🐄 Cattle",17,"")</f>
        <v/>
      </c>
      <c r="AE1328" s="16" t="str">
        <f aca="false">IF(O1328="🐷 Pig",19,"")</f>
        <v/>
      </c>
      <c r="AF1328" s="16" t="str">
        <f aca="false">IF(O1328="Squirrel",11,"")</f>
        <v/>
      </c>
      <c r="AG1328" s="16" t="str">
        <f aca="false">IF(O1328="🐝 Honey Bee",20,"")</f>
        <v/>
      </c>
      <c r="AH1328" s="16" t="str">
        <f aca="false">IF(O1328="🦆 Duck",12,"")</f>
        <v/>
      </c>
      <c r="AI1328" s="16" t="str">
        <f aca="false">IF(O1328="🐦 Bird",13,"")</f>
        <v/>
      </c>
      <c r="AJ1328" s="41" t="s">
        <v>1265</v>
      </c>
      <c r="AK1328" s="40"/>
      <c r="AL1328" s="42" t="s">
        <v>793</v>
      </c>
      <c r="AM1328" s="40" t="s">
        <v>158</v>
      </c>
      <c r="AN1328" s="40"/>
    </row>
    <row r="1329" customFormat="false" ht="15.75" hidden="false" customHeight="false" outlineLevel="0" collapsed="false">
      <c r="B1329" s="38"/>
      <c r="C1329" s="32"/>
      <c r="D1329" s="33"/>
      <c r="E1329" s="34"/>
      <c r="F1329" s="34"/>
      <c r="G1329" s="0"/>
      <c r="H1329" s="0"/>
      <c r="I1329" s="14" t="str">
        <f aca="false">IF(H1329="IC",-0.3,"")</f>
        <v/>
      </c>
      <c r="J1329" s="14" t="str">
        <f aca="false">IF(H1329="IV",-0.2,"")</f>
        <v/>
      </c>
      <c r="K1329" s="14" t="str">
        <f aca="false">IF(H1329="IP",-0.1,"")</f>
        <v/>
      </c>
      <c r="L1329" s="14" t="str">
        <f aca="false">IF(H1329="IM",0.1,"")</f>
        <v/>
      </c>
      <c r="M1329" s="14" t="str">
        <f aca="false">IF(H1329="SC",0.2,"")</f>
        <v/>
      </c>
      <c r="N1329" s="15" t="str">
        <f aca="false">IF(H1329="???",0.2,"")</f>
        <v/>
      </c>
      <c r="O1329" s="0"/>
      <c r="P1329" s="17" t="str">
        <f aca="false">IF(SUM(Q1329:AI1329)&gt;0,"",IF(SUM(Q1329:AI1329)=0,IF(O1329&gt;0,1,"")))</f>
        <v/>
      </c>
      <c r="Q1329" s="16" t="str">
        <f aca="false">IF(O1329="🐭 Mouse",2,"")</f>
        <v/>
      </c>
      <c r="R1329" s="16" t="str">
        <f aca="false">IF(O1329="🕊 Pigeon",7,"")</f>
        <v/>
      </c>
      <c r="S1329" s="16" t="str">
        <f aca="false">IF(O1329="🐇 Rabbit",6,"")</f>
        <v/>
      </c>
      <c r="T1329" s="16" t="str">
        <f aca="false">IF(O1329="🍼 Mammal",16,"")</f>
        <v/>
      </c>
      <c r="U1329" s="16" t="str">
        <f aca="false">IF(O1329="🐀 Rat",1,"")</f>
        <v/>
      </c>
      <c r="V1329" s="16" t="str">
        <f aca="false">IF(O1329="🐕 Dog",3,"")</f>
        <v/>
      </c>
      <c r="W1329" s="16" t="str">
        <f aca="false">IF(O1329="🐹 Guinea Pig",8,"")</f>
        <v/>
      </c>
      <c r="X1329" s="16" t="str">
        <f aca="false">IF(O1329="🐔 Chicken",9,"")</f>
        <v/>
      </c>
      <c r="Y1329" s="16" t="str">
        <f aca="false">IF(O1329="🐵 Monkey",5,"")</f>
        <v/>
      </c>
      <c r="Z1329" s="16" t="str">
        <f aca="false">IF(O1329="🐸 Frog",10,"")</f>
        <v/>
      </c>
      <c r="AA1329" s="16" t="str">
        <f aca="false">IF(O1329="🐈 Cat",4,"")</f>
        <v/>
      </c>
      <c r="AB1329" s="16" t="str">
        <f aca="false">IF(O1329="Gecko",15,"")</f>
        <v/>
      </c>
      <c r="AC1329" s="16" t="str">
        <f aca="false">IF(O1329="Skink",14,"")</f>
        <v/>
      </c>
      <c r="AD1329" s="16" t="str">
        <f aca="false">IF(O1329="🐄 Cattle",17,"")</f>
        <v/>
      </c>
      <c r="AE1329" s="16" t="str">
        <f aca="false">IF(O1329="🐷 Pig",19,"")</f>
        <v/>
      </c>
      <c r="AF1329" s="16" t="str">
        <f aca="false">IF(O1329="Squirrel",11,"")</f>
        <v/>
      </c>
      <c r="AG1329" s="16" t="str">
        <f aca="false">IF(O1329="🐝 Honey Bee",20,"")</f>
        <v/>
      </c>
      <c r="AH1329" s="16" t="str">
        <f aca="false">IF(O1329="🦆 Duck",12,"")</f>
        <v/>
      </c>
      <c r="AI1329" s="16" t="str">
        <f aca="false">IF(O1329="🐦 Bird",13,"")</f>
        <v/>
      </c>
      <c r="AJ1329" s="0"/>
      <c r="AK1329" s="0"/>
      <c r="AL1329" s="0"/>
      <c r="AM1329" s="0"/>
      <c r="AN1329" s="0"/>
    </row>
    <row r="1330" customFormat="false" ht="30" hidden="false" customHeight="true" outlineLevel="0" collapsed="false">
      <c r="A1330" s="38" t="s">
        <v>1266</v>
      </c>
      <c r="B1330" s="38" t="n">
        <f aca="false">B1331</f>
        <v>160</v>
      </c>
      <c r="C1330" s="32" t="n">
        <f aca="false">B1330+IF(H1330="IV",-0.2,IF(H1330="IP",-0.1,IF(H1330="IM",0.1,IF(H1330="SC",0.2,IF(H1330="IC (cerebral)",-0.3,0)))))</f>
        <v>159.9</v>
      </c>
      <c r="D1330" s="33" t="n">
        <f aca="false">VALUE(MID(AJ1330,1,FIND(" ",AJ1330)))</f>
        <v>3.7</v>
      </c>
      <c r="E1330" s="34" t="n">
        <f aca="false">IF(G1330="LD50 (median)",1,IF(G1330="LDLo (lowest)",0,IF(G1330="LD",-1,"")))</f>
        <v>1</v>
      </c>
      <c r="F1330" s="34" t="n">
        <f aca="false">IF(O1330="🐀 Rat",1,IF(O1330="🐭 Mouse",2,IF(O1330="🐕 Dog",3,IF(O1330="🐵 Monkey",5,IF(O1330="🐈 Cat",4,IF(O1330="🐇 Rabbit",6,IF(O1330="🕊 Pigeon",7,IF(O1330="🐹 Guinea Pig",8,IF(O1330="🐔 Chicken",9,IF(O1330="🐸 Frog",10,IF(O1330="🍼 Mammal",10,0)))))))))))</f>
        <v>2</v>
      </c>
      <c r="G1330" s="39" t="s">
        <v>47</v>
      </c>
      <c r="H1330" s="39" t="s">
        <v>16</v>
      </c>
      <c r="I1330" s="14" t="str">
        <f aca="false">IF(H1330="IC",-0.3,"")</f>
        <v/>
      </c>
      <c r="J1330" s="14" t="str">
        <f aca="false">IF(H1330="IV",-0.2,"")</f>
        <v/>
      </c>
      <c r="K1330" s="14" t="n">
        <f aca="false">IF(H1330="IP",-0.1,"")</f>
        <v>-0.1</v>
      </c>
      <c r="L1330" s="14" t="str">
        <f aca="false">IF(H1330="IM",0.1,"")</f>
        <v/>
      </c>
      <c r="M1330" s="14" t="str">
        <f aca="false">IF(H1330="SC",0.2,"")</f>
        <v/>
      </c>
      <c r="N1330" s="15" t="str">
        <f aca="false">IF(H1330="???",0.2,"")</f>
        <v/>
      </c>
      <c r="O1330" s="40" t="s">
        <v>22</v>
      </c>
      <c r="P1330" s="17" t="str">
        <f aca="false">IF(SUM(Q1330:AI1330)&gt;0,"",IF(SUM(Q1330:AI1330)=0,IF(O1330&gt;0,1,"")))</f>
        <v/>
      </c>
      <c r="Q1330" s="16" t="n">
        <f aca="false">IF(O1330="🐭 Mouse",2,"")</f>
        <v>2</v>
      </c>
      <c r="R1330" s="16" t="str">
        <f aca="false">IF(O1330="🕊 Pigeon",7,"")</f>
        <v/>
      </c>
      <c r="S1330" s="16" t="str">
        <f aca="false">IF(O1330="🐇 Rabbit",6,"")</f>
        <v/>
      </c>
      <c r="T1330" s="16" t="str">
        <f aca="false">IF(O1330="🍼 Mammal",16,"")</f>
        <v/>
      </c>
      <c r="U1330" s="16" t="str">
        <f aca="false">IF(O1330="🐀 Rat",1,"")</f>
        <v/>
      </c>
      <c r="V1330" s="16" t="str">
        <f aca="false">IF(O1330="🐕 Dog",3,"")</f>
        <v/>
      </c>
      <c r="W1330" s="16" t="str">
        <f aca="false">IF(O1330="🐹 Guinea Pig",8,"")</f>
        <v/>
      </c>
      <c r="X1330" s="16" t="str">
        <f aca="false">IF(O1330="🐔 Chicken",9,"")</f>
        <v/>
      </c>
      <c r="Y1330" s="16" t="str">
        <f aca="false">IF(O1330="🐵 Monkey",5,"")</f>
        <v/>
      </c>
      <c r="Z1330" s="16" t="str">
        <f aca="false">IF(O1330="🐸 Frog",10,"")</f>
        <v/>
      </c>
      <c r="AA1330" s="16" t="str">
        <f aca="false">IF(O1330="🐈 Cat",4,"")</f>
        <v/>
      </c>
      <c r="AB1330" s="16" t="str">
        <f aca="false">IF(O1330="Gecko",15,"")</f>
        <v/>
      </c>
      <c r="AC1330" s="16" t="str">
        <f aca="false">IF(O1330="Skink",14,"")</f>
        <v/>
      </c>
      <c r="AD1330" s="16" t="str">
        <f aca="false">IF(O1330="🐄 Cattle",17,"")</f>
        <v/>
      </c>
      <c r="AE1330" s="16" t="str">
        <f aca="false">IF(O1330="🐷 Pig",19,"")</f>
        <v/>
      </c>
      <c r="AF1330" s="16" t="str">
        <f aca="false">IF(O1330="Squirrel",11,"")</f>
        <v/>
      </c>
      <c r="AG1330" s="16" t="str">
        <f aca="false">IF(O1330="🐝 Honey Bee",20,"")</f>
        <v/>
      </c>
      <c r="AH1330" s="16" t="str">
        <f aca="false">IF(O1330="🦆 Duck",12,"")</f>
        <v/>
      </c>
      <c r="AI1330" s="16" t="str">
        <f aca="false">IF(O1330="🐦 Bird",13,"")</f>
        <v/>
      </c>
      <c r="AJ1330" s="41" t="s">
        <v>1028</v>
      </c>
      <c r="AK1330" s="40" t="s">
        <v>857</v>
      </c>
      <c r="AL1330" s="42" t="s">
        <v>50</v>
      </c>
      <c r="AM1330" s="40" t="s">
        <v>51</v>
      </c>
      <c r="AN1330" s="40"/>
    </row>
    <row r="1331" customFormat="false" ht="30" hidden="false" customHeight="true" outlineLevel="0" collapsed="false">
      <c r="A1331" s="49" t="s">
        <v>1266</v>
      </c>
      <c r="B1331" s="38" t="n">
        <v>160</v>
      </c>
      <c r="C1331" s="32" t="n">
        <f aca="false">B1331+IF(H1331="IV",-0.2,IF(H1331="IP",-0.1,IF(H1331="IM",0.1,IF(H1331="SC",0.2,IF(H1331="IC (cerebral)",-0.3,0)))))</f>
        <v>160.1</v>
      </c>
      <c r="D1331" s="33" t="n">
        <f aca="false">VALUE(MID(AJ1331,1,FIND(" ",AJ1331)))</f>
        <v>10.9</v>
      </c>
      <c r="E1331" s="34" t="n">
        <f aca="false">IF(G1331="LD50 (median)",1,IF(G1331="LDLo (lowest)",0,IF(G1331="LD",-1,"")))</f>
        <v>1</v>
      </c>
      <c r="F1331" s="34" t="n">
        <f aca="false">IF(O1331="🐀 Rat",1,IF(O1331="🐭 Mouse",2,IF(O1331="🐕 Dog",3,IF(O1331="🐵 Monkey",5,IF(O1331="🐈 Cat",4,IF(O1331="🐇 Rabbit",6,IF(O1331="🕊 Pigeon",7,IF(O1331="🐹 Guinea Pig",8,IF(O1331="🐔 Chicken",9,IF(O1331="🐸 Frog",10,IF(O1331="🍼 Mammal",10,0)))))))))))</f>
        <v>2</v>
      </c>
      <c r="G1331" s="39" t="s">
        <v>47</v>
      </c>
      <c r="H1331" s="39" t="s">
        <v>17</v>
      </c>
      <c r="I1331" s="14" t="str">
        <f aca="false">IF(H1331="IC",-0.3,"")</f>
        <v/>
      </c>
      <c r="J1331" s="14" t="str">
        <f aca="false">IF(H1331="IV",-0.2,"")</f>
        <v/>
      </c>
      <c r="K1331" s="14" t="str">
        <f aca="false">IF(H1331="IP",-0.1,"")</f>
        <v/>
      </c>
      <c r="L1331" s="14" t="n">
        <f aca="false">IF(H1331="IM",0.1,"")</f>
        <v>0.1</v>
      </c>
      <c r="M1331" s="14" t="str">
        <f aca="false">IF(H1331="SC",0.2,"")</f>
        <v/>
      </c>
      <c r="N1331" s="15" t="str">
        <f aca="false">IF(H1331="???",0.2,"")</f>
        <v/>
      </c>
      <c r="O1331" s="40" t="s">
        <v>22</v>
      </c>
      <c r="P1331" s="17" t="str">
        <f aca="false">IF(SUM(Q1331:AI1331)&gt;0,"",IF(SUM(Q1331:AI1331)=0,IF(O1331&gt;0,1,"")))</f>
        <v/>
      </c>
      <c r="Q1331" s="16" t="n">
        <f aca="false">IF(O1331="🐭 Mouse",2,"")</f>
        <v>2</v>
      </c>
      <c r="R1331" s="16" t="str">
        <f aca="false">IF(O1331="🕊 Pigeon",7,"")</f>
        <v/>
      </c>
      <c r="S1331" s="16" t="str">
        <f aca="false">IF(O1331="🐇 Rabbit",6,"")</f>
        <v/>
      </c>
      <c r="T1331" s="16" t="str">
        <f aca="false">IF(O1331="🍼 Mammal",16,"")</f>
        <v/>
      </c>
      <c r="U1331" s="16" t="str">
        <f aca="false">IF(O1331="🐀 Rat",1,"")</f>
        <v/>
      </c>
      <c r="V1331" s="16" t="str">
        <f aca="false">IF(O1331="🐕 Dog",3,"")</f>
        <v/>
      </c>
      <c r="W1331" s="16" t="str">
        <f aca="false">IF(O1331="🐹 Guinea Pig",8,"")</f>
        <v/>
      </c>
      <c r="X1331" s="16" t="str">
        <f aca="false">IF(O1331="🐔 Chicken",9,"")</f>
        <v/>
      </c>
      <c r="Y1331" s="16" t="str">
        <f aca="false">IF(O1331="🐵 Monkey",5,"")</f>
        <v/>
      </c>
      <c r="Z1331" s="16" t="str">
        <f aca="false">IF(O1331="🐸 Frog",10,"")</f>
        <v/>
      </c>
      <c r="AA1331" s="16" t="str">
        <f aca="false">IF(O1331="🐈 Cat",4,"")</f>
        <v/>
      </c>
      <c r="AB1331" s="16" t="str">
        <f aca="false">IF(O1331="Gecko",15,"")</f>
        <v/>
      </c>
      <c r="AC1331" s="16" t="str">
        <f aca="false">IF(O1331="Skink",14,"")</f>
        <v/>
      </c>
      <c r="AD1331" s="16" t="str">
        <f aca="false">IF(O1331="🐄 Cattle",17,"")</f>
        <v/>
      </c>
      <c r="AE1331" s="16" t="str">
        <f aca="false">IF(O1331="🐷 Pig",19,"")</f>
        <v/>
      </c>
      <c r="AF1331" s="16" t="str">
        <f aca="false">IF(O1331="Squirrel",11,"")</f>
        <v/>
      </c>
      <c r="AG1331" s="16" t="str">
        <f aca="false">IF(O1331="🐝 Honey Bee",20,"")</f>
        <v/>
      </c>
      <c r="AH1331" s="16" t="str">
        <f aca="false">IF(O1331="🦆 Duck",12,"")</f>
        <v/>
      </c>
      <c r="AI1331" s="16" t="str">
        <f aca="false">IF(O1331="🐦 Bird",13,"")</f>
        <v/>
      </c>
      <c r="AJ1331" s="41" t="s">
        <v>1267</v>
      </c>
      <c r="AK1331" s="40" t="s">
        <v>857</v>
      </c>
      <c r="AL1331" s="42" t="s">
        <v>50</v>
      </c>
      <c r="AM1331" s="40" t="s">
        <v>51</v>
      </c>
      <c r="AN1331" s="40"/>
    </row>
    <row r="1332" customFormat="false" ht="15.75" hidden="false" customHeight="false" outlineLevel="0" collapsed="false">
      <c r="B1332" s="38"/>
      <c r="C1332" s="32"/>
      <c r="D1332" s="33"/>
      <c r="E1332" s="34"/>
      <c r="F1332" s="34"/>
      <c r="G1332" s="0"/>
      <c r="H1332" s="0"/>
      <c r="I1332" s="14" t="str">
        <f aca="false">IF(H1332="IC",-0.3,"")</f>
        <v/>
      </c>
      <c r="J1332" s="14" t="str">
        <f aca="false">IF(H1332="IV",-0.2,"")</f>
        <v/>
      </c>
      <c r="K1332" s="14" t="str">
        <f aca="false">IF(H1332="IP",-0.1,"")</f>
        <v/>
      </c>
      <c r="L1332" s="14" t="str">
        <f aca="false">IF(H1332="IM",0.1,"")</f>
        <v/>
      </c>
      <c r="M1332" s="14" t="str">
        <f aca="false">IF(H1332="SC",0.2,"")</f>
        <v/>
      </c>
      <c r="N1332" s="15" t="str">
        <f aca="false">IF(H1332="???",0.2,"")</f>
        <v/>
      </c>
      <c r="O1332" s="0"/>
      <c r="P1332" s="17" t="str">
        <f aca="false">IF(SUM(Q1332:AI1332)&gt;0,"",IF(SUM(Q1332:AI1332)=0,IF(O1332&gt;0,1,"")))</f>
        <v/>
      </c>
      <c r="Q1332" s="16" t="str">
        <f aca="false">IF(O1332="🐭 Mouse",2,"")</f>
        <v/>
      </c>
      <c r="R1332" s="16" t="str">
        <f aca="false">IF(O1332="🕊 Pigeon",7,"")</f>
        <v/>
      </c>
      <c r="S1332" s="16" t="str">
        <f aca="false">IF(O1332="🐇 Rabbit",6,"")</f>
        <v/>
      </c>
      <c r="T1332" s="16" t="str">
        <f aca="false">IF(O1332="🍼 Mammal",16,"")</f>
        <v/>
      </c>
      <c r="U1332" s="16" t="str">
        <f aca="false">IF(O1332="🐀 Rat",1,"")</f>
        <v/>
      </c>
      <c r="V1332" s="16" t="str">
        <f aca="false">IF(O1332="🐕 Dog",3,"")</f>
        <v/>
      </c>
      <c r="W1332" s="16" t="str">
        <f aca="false">IF(O1332="🐹 Guinea Pig",8,"")</f>
        <v/>
      </c>
      <c r="X1332" s="16" t="str">
        <f aca="false">IF(O1332="🐔 Chicken",9,"")</f>
        <v/>
      </c>
      <c r="Y1332" s="16" t="str">
        <f aca="false">IF(O1332="🐵 Monkey",5,"")</f>
        <v/>
      </c>
      <c r="Z1332" s="16" t="str">
        <f aca="false">IF(O1332="🐸 Frog",10,"")</f>
        <v/>
      </c>
      <c r="AA1332" s="16" t="str">
        <f aca="false">IF(O1332="🐈 Cat",4,"")</f>
        <v/>
      </c>
      <c r="AB1332" s="16" t="str">
        <f aca="false">IF(O1332="Gecko",15,"")</f>
        <v/>
      </c>
      <c r="AC1332" s="16" t="str">
        <f aca="false">IF(O1332="Skink",14,"")</f>
        <v/>
      </c>
      <c r="AD1332" s="16" t="str">
        <f aca="false">IF(O1332="🐄 Cattle",17,"")</f>
        <v/>
      </c>
      <c r="AE1332" s="16" t="str">
        <f aca="false">IF(O1332="🐷 Pig",19,"")</f>
        <v/>
      </c>
      <c r="AF1332" s="16" t="str">
        <f aca="false">IF(O1332="Squirrel",11,"")</f>
        <v/>
      </c>
      <c r="AG1332" s="16" t="str">
        <f aca="false">IF(O1332="🐝 Honey Bee",20,"")</f>
        <v/>
      </c>
      <c r="AH1332" s="16" t="str">
        <f aca="false">IF(O1332="🦆 Duck",12,"")</f>
        <v/>
      </c>
      <c r="AI1332" s="16" t="str">
        <f aca="false">IF(O1332="🐦 Bird",13,"")</f>
        <v/>
      </c>
      <c r="AJ1332" s="0"/>
      <c r="AK1332" s="0"/>
      <c r="AL1332" s="0"/>
      <c r="AM1332" s="0"/>
      <c r="AN1332" s="0"/>
    </row>
    <row r="1333" customFormat="false" ht="30" hidden="false" customHeight="true" outlineLevel="0" collapsed="false">
      <c r="A1333" s="38" t="s">
        <v>1268</v>
      </c>
      <c r="B1333" s="38" t="n">
        <v>161</v>
      </c>
      <c r="C1333" s="32" t="n">
        <f aca="false">B1333+IF(H1333="IV",-0.2,IF(H1333="IP",-0.1,IF(H1333="IM",0.1,IF(H1333="SC",0.2,IF(H1333="IC (cerebral)",-0.3,0)))))</f>
        <v>160.8</v>
      </c>
      <c r="D1333" s="33" t="n">
        <f aca="false">VALUE(MID(AJ1333,1,FIND(" ",AJ1333)))</f>
        <v>0.286</v>
      </c>
      <c r="E1333" s="34" t="n">
        <f aca="false">IF(G1333="LD50 (median)",1,IF(G1333="LDLo (lowest)",0,IF(G1333="LD",-1,"")))</f>
        <v>1</v>
      </c>
      <c r="F1333" s="34" t="n">
        <f aca="false">IF(O1333="🐀 Rat",1,IF(O1333="🐭 Mouse",2,IF(O1333="🐕 Dog",3,IF(O1333="🐵 Monkey",5,IF(O1333="🐈 Cat",4,IF(O1333="🐇 Rabbit",6,IF(O1333="🕊 Pigeon",7,IF(O1333="🐹 Guinea Pig",8,IF(O1333="🐔 Chicken",9,IF(O1333="🐸 Frog",10,IF(O1333="🍼 Mammal",10,0)))))))))))</f>
        <v>7</v>
      </c>
      <c r="G1333" s="39" t="s">
        <v>47</v>
      </c>
      <c r="H1333" s="39" t="s">
        <v>15</v>
      </c>
      <c r="I1333" s="14" t="str">
        <f aca="false">IF(H1333="IC",-0.3,"")</f>
        <v/>
      </c>
      <c r="J1333" s="14" t="n">
        <f aca="false">IF(H1333="IV",-0.2,"")</f>
        <v>-0.2</v>
      </c>
      <c r="K1333" s="14" t="str">
        <f aca="false">IF(H1333="IP",-0.1,"")</f>
        <v/>
      </c>
      <c r="L1333" s="14" t="str">
        <f aca="false">IF(H1333="IM",0.1,"")</f>
        <v/>
      </c>
      <c r="M1333" s="14" t="str">
        <f aca="false">IF(H1333="SC",0.2,"")</f>
        <v/>
      </c>
      <c r="N1333" s="15" t="str">
        <f aca="false">IF(H1333="???",0.2,"")</f>
        <v/>
      </c>
      <c r="O1333" s="40" t="s">
        <v>23</v>
      </c>
      <c r="P1333" s="17" t="str">
        <f aca="false">IF(SUM(Q1333:AI1333)&gt;0,"",IF(SUM(Q1333:AI1333)=0,IF(O1333&gt;0,1,"")))</f>
        <v/>
      </c>
      <c r="Q1333" s="16" t="str">
        <f aca="false">IF(O1333="🐭 Mouse",2,"")</f>
        <v/>
      </c>
      <c r="R1333" s="16" t="n">
        <f aca="false">IF(O1333="🕊 Pigeon",7,"")</f>
        <v>7</v>
      </c>
      <c r="S1333" s="16" t="str">
        <f aca="false">IF(O1333="🐇 Rabbit",6,"")</f>
        <v/>
      </c>
      <c r="T1333" s="16" t="str">
        <f aca="false">IF(O1333="🍼 Mammal",16,"")</f>
        <v/>
      </c>
      <c r="U1333" s="16" t="str">
        <f aca="false">IF(O1333="🐀 Rat",1,"")</f>
        <v/>
      </c>
      <c r="V1333" s="16" t="str">
        <f aca="false">IF(O1333="🐕 Dog",3,"")</f>
        <v/>
      </c>
      <c r="W1333" s="16" t="str">
        <f aca="false">IF(O1333="🐹 Guinea Pig",8,"")</f>
        <v/>
      </c>
      <c r="X1333" s="16" t="str">
        <f aca="false">IF(O1333="🐔 Chicken",9,"")</f>
        <v/>
      </c>
      <c r="Y1333" s="16" t="str">
        <f aca="false">IF(O1333="🐵 Monkey",5,"")</f>
        <v/>
      </c>
      <c r="Z1333" s="16" t="str">
        <f aca="false">IF(O1333="🐸 Frog",10,"")</f>
        <v/>
      </c>
      <c r="AA1333" s="16" t="str">
        <f aca="false">IF(O1333="🐈 Cat",4,"")</f>
        <v/>
      </c>
      <c r="AB1333" s="16" t="str">
        <f aca="false">IF(O1333="Gecko",15,"")</f>
        <v/>
      </c>
      <c r="AC1333" s="16" t="str">
        <f aca="false">IF(O1333="Skink",14,"")</f>
        <v/>
      </c>
      <c r="AD1333" s="16" t="str">
        <f aca="false">IF(O1333="🐄 Cattle",17,"")</f>
        <v/>
      </c>
      <c r="AE1333" s="16" t="str">
        <f aca="false">IF(O1333="🐷 Pig",19,"")</f>
        <v/>
      </c>
      <c r="AF1333" s="16" t="str">
        <f aca="false">IF(O1333="Squirrel",11,"")</f>
        <v/>
      </c>
      <c r="AG1333" s="16" t="str">
        <f aca="false">IF(O1333="🐝 Honey Bee",20,"")</f>
        <v/>
      </c>
      <c r="AH1333" s="16" t="str">
        <f aca="false">IF(O1333="🦆 Duck",12,"")</f>
        <v/>
      </c>
      <c r="AI1333" s="16" t="str">
        <f aca="false">IF(O1333="🐦 Bird",13,"")</f>
        <v/>
      </c>
      <c r="AJ1333" s="41" t="s">
        <v>242</v>
      </c>
      <c r="AK1333" s="40" t="s">
        <v>164</v>
      </c>
      <c r="AL1333" s="42" t="s">
        <v>50</v>
      </c>
      <c r="AM1333" s="40" t="s">
        <v>51</v>
      </c>
      <c r="AN1333" s="40"/>
    </row>
    <row r="1334" customFormat="false" ht="45" hidden="false" customHeight="true" outlineLevel="0" collapsed="false">
      <c r="A1334" s="38" t="s">
        <v>1268</v>
      </c>
      <c r="B1334" s="38" t="n">
        <f aca="false">B1333</f>
        <v>161</v>
      </c>
      <c r="C1334" s="32" t="n">
        <f aca="false">B1334+IF(H1334="IV",-0.2,IF(H1334="IP",-0.1,IF(H1334="IM",0.1,IF(H1334="SC",0.2,IF(H1334="IC (cerebral)",-0.3,0)))))</f>
        <v>160.8</v>
      </c>
      <c r="D1334" s="33" t="n">
        <f aca="false">VALUE(MID(AJ1334,1,FIND(" ",AJ1334)))</f>
        <v>0.286</v>
      </c>
      <c r="E1334" s="34" t="n">
        <f aca="false">IF(G1334="LD50 (median)",1,IF(G1334="LDLo (lowest)",0,IF(G1334="LD",-1,"")))</f>
        <v>1</v>
      </c>
      <c r="F1334" s="34" t="n">
        <f aca="false">IF(O1334="🐀 Rat",1,IF(O1334="🐭 Mouse",2,IF(O1334="🐕 Dog",3,IF(O1334="🐵 Monkey",5,IF(O1334="🐈 Cat",4,IF(O1334="🐇 Rabbit",6,IF(O1334="🕊 Pigeon",7,IF(O1334="🐹 Guinea Pig",8,IF(O1334="🐔 Chicken",9,IF(O1334="🐸 Frog",10,IF(O1334="🍼 Mammal",10,0)))))))))))</f>
        <v>7</v>
      </c>
      <c r="G1334" s="39" t="s">
        <v>47</v>
      </c>
      <c r="H1334" s="39" t="s">
        <v>15</v>
      </c>
      <c r="I1334" s="14" t="str">
        <f aca="false">IF(H1334="IC",-0.3,"")</f>
        <v/>
      </c>
      <c r="J1334" s="14" t="n">
        <f aca="false">IF(H1334="IV",-0.2,"")</f>
        <v>-0.2</v>
      </c>
      <c r="K1334" s="14" t="str">
        <f aca="false">IF(H1334="IP",-0.1,"")</f>
        <v/>
      </c>
      <c r="L1334" s="14" t="str">
        <f aca="false">IF(H1334="IM",0.1,"")</f>
        <v/>
      </c>
      <c r="M1334" s="14" t="str">
        <f aca="false">IF(H1334="SC",0.2,"")</f>
        <v/>
      </c>
      <c r="N1334" s="15" t="str">
        <f aca="false">IF(H1334="???",0.2,"")</f>
        <v/>
      </c>
      <c r="O1334" s="40" t="s">
        <v>23</v>
      </c>
      <c r="P1334" s="17" t="str">
        <f aca="false">IF(SUM(Q1334:AI1334)&gt;0,"",IF(SUM(Q1334:AI1334)=0,IF(O1334&gt;0,1,"")))</f>
        <v/>
      </c>
      <c r="Q1334" s="16" t="str">
        <f aca="false">IF(O1334="🐭 Mouse",2,"")</f>
        <v/>
      </c>
      <c r="R1334" s="16" t="n">
        <f aca="false">IF(O1334="🕊 Pigeon",7,"")</f>
        <v>7</v>
      </c>
      <c r="S1334" s="16" t="str">
        <f aca="false">IF(O1334="🐇 Rabbit",6,"")</f>
        <v/>
      </c>
      <c r="T1334" s="16" t="str">
        <f aca="false">IF(O1334="🍼 Mammal",16,"")</f>
        <v/>
      </c>
      <c r="U1334" s="16" t="str">
        <f aca="false">IF(O1334="🐀 Rat",1,"")</f>
        <v/>
      </c>
      <c r="V1334" s="16" t="str">
        <f aca="false">IF(O1334="🐕 Dog",3,"")</f>
        <v/>
      </c>
      <c r="W1334" s="16" t="str">
        <f aca="false">IF(O1334="🐹 Guinea Pig",8,"")</f>
        <v/>
      </c>
      <c r="X1334" s="16" t="str">
        <f aca="false">IF(O1334="🐔 Chicken",9,"")</f>
        <v/>
      </c>
      <c r="Y1334" s="16" t="str">
        <f aca="false">IF(O1334="🐵 Monkey",5,"")</f>
        <v/>
      </c>
      <c r="Z1334" s="16" t="str">
        <f aca="false">IF(O1334="🐸 Frog",10,"")</f>
        <v/>
      </c>
      <c r="AA1334" s="16" t="str">
        <f aca="false">IF(O1334="🐈 Cat",4,"")</f>
        <v/>
      </c>
      <c r="AB1334" s="16" t="str">
        <f aca="false">IF(O1334="Gecko",15,"")</f>
        <v/>
      </c>
      <c r="AC1334" s="16" t="str">
        <f aca="false">IF(O1334="Skink",14,"")</f>
        <v/>
      </c>
      <c r="AD1334" s="16" t="str">
        <f aca="false">IF(O1334="🐄 Cattle",17,"")</f>
        <v/>
      </c>
      <c r="AE1334" s="16" t="str">
        <f aca="false">IF(O1334="🐷 Pig",19,"")</f>
        <v/>
      </c>
      <c r="AF1334" s="16" t="str">
        <f aca="false">IF(O1334="Squirrel",11,"")</f>
        <v/>
      </c>
      <c r="AG1334" s="16" t="str">
        <f aca="false">IF(O1334="🐝 Honey Bee",20,"")</f>
        <v/>
      </c>
      <c r="AH1334" s="16" t="str">
        <f aca="false">IF(O1334="🦆 Duck",12,"")</f>
        <v/>
      </c>
      <c r="AI1334" s="16" t="str">
        <f aca="false">IF(O1334="🐦 Bird",13,"")</f>
        <v/>
      </c>
      <c r="AJ1334" s="41" t="s">
        <v>242</v>
      </c>
      <c r="AK1334" s="40" t="s">
        <v>160</v>
      </c>
      <c r="AL1334" s="42" t="s">
        <v>50</v>
      </c>
      <c r="AM1334" s="40" t="s">
        <v>51</v>
      </c>
      <c r="AN1334" s="40"/>
    </row>
    <row r="1335" customFormat="false" ht="30" hidden="false" customHeight="true" outlineLevel="0" collapsed="false">
      <c r="A1335" s="38" t="s">
        <v>1268</v>
      </c>
      <c r="B1335" s="38" t="n">
        <f aca="false">B1334</f>
        <v>161</v>
      </c>
      <c r="C1335" s="32" t="n">
        <f aca="false">B1335+IF(H1335="IV",-0.2,IF(H1335="IP",-0.1,IF(H1335="IM",0.1,IF(H1335="SC",0.2,IF(H1335="IC (cerebral)",-0.3,0)))))</f>
        <v>160.9</v>
      </c>
      <c r="D1335" s="33" t="n">
        <f aca="false">VALUE(MID(AJ1335,1,FIND(" ",AJ1335)))</f>
        <v>2.5</v>
      </c>
      <c r="E1335" s="34" t="n">
        <f aca="false">IF(G1335="LD50 (median)",1,IF(G1335="LDLo (lowest)",0,IF(G1335="LD",-1,"")))</f>
        <v>1</v>
      </c>
      <c r="F1335" s="34" t="n">
        <f aca="false">IF(O1335="🐀 Rat",1,IF(O1335="🐭 Mouse",2,IF(O1335="🐕 Dog",3,IF(O1335="🐵 Monkey",5,IF(O1335="🐈 Cat",4,IF(O1335="🐇 Rabbit",6,IF(O1335="🕊 Pigeon",7,IF(O1335="🐹 Guinea Pig",8,IF(O1335="🐔 Chicken",9,IF(O1335="🐸 Frog",10,IF(O1335="🍼 Mammal",10,0)))))))))))</f>
        <v>2</v>
      </c>
      <c r="G1335" s="39" t="s">
        <v>47</v>
      </c>
      <c r="H1335" s="39" t="s">
        <v>16</v>
      </c>
      <c r="I1335" s="14" t="str">
        <f aca="false">IF(H1335="IC",-0.3,"")</f>
        <v/>
      </c>
      <c r="J1335" s="14" t="str">
        <f aca="false">IF(H1335="IV",-0.2,"")</f>
        <v/>
      </c>
      <c r="K1335" s="14" t="n">
        <f aca="false">IF(H1335="IP",-0.1,"")</f>
        <v>-0.1</v>
      </c>
      <c r="L1335" s="14" t="str">
        <f aca="false">IF(H1335="IM",0.1,"")</f>
        <v/>
      </c>
      <c r="M1335" s="14" t="str">
        <f aca="false">IF(H1335="SC",0.2,"")</f>
        <v/>
      </c>
      <c r="N1335" s="15" t="str">
        <f aca="false">IF(H1335="???",0.2,"")</f>
        <v/>
      </c>
      <c r="O1335" s="40" t="s">
        <v>22</v>
      </c>
      <c r="P1335" s="17" t="str">
        <f aca="false">IF(SUM(Q1335:AI1335)&gt;0,"",IF(SUM(Q1335:AI1335)=0,IF(O1335&gt;0,1,"")))</f>
        <v/>
      </c>
      <c r="Q1335" s="16" t="n">
        <f aca="false">IF(O1335="🐭 Mouse",2,"")</f>
        <v>2</v>
      </c>
      <c r="R1335" s="16" t="str">
        <f aca="false">IF(O1335="🕊 Pigeon",7,"")</f>
        <v/>
      </c>
      <c r="S1335" s="16" t="str">
        <f aca="false">IF(O1335="🐇 Rabbit",6,"")</f>
        <v/>
      </c>
      <c r="T1335" s="16" t="str">
        <f aca="false">IF(O1335="🍼 Mammal",16,"")</f>
        <v/>
      </c>
      <c r="U1335" s="16" t="str">
        <f aca="false">IF(O1335="🐀 Rat",1,"")</f>
        <v/>
      </c>
      <c r="V1335" s="16" t="str">
        <f aca="false">IF(O1335="🐕 Dog",3,"")</f>
        <v/>
      </c>
      <c r="W1335" s="16" t="str">
        <f aca="false">IF(O1335="🐹 Guinea Pig",8,"")</f>
        <v/>
      </c>
      <c r="X1335" s="16" t="str">
        <f aca="false">IF(O1335="🐔 Chicken",9,"")</f>
        <v/>
      </c>
      <c r="Y1335" s="16" t="str">
        <f aca="false">IF(O1335="🐵 Monkey",5,"")</f>
        <v/>
      </c>
      <c r="Z1335" s="16" t="str">
        <f aca="false">IF(O1335="🐸 Frog",10,"")</f>
        <v/>
      </c>
      <c r="AA1335" s="16" t="str">
        <f aca="false">IF(O1335="🐈 Cat",4,"")</f>
        <v/>
      </c>
      <c r="AB1335" s="16" t="str">
        <f aca="false">IF(O1335="Gecko",15,"")</f>
        <v/>
      </c>
      <c r="AC1335" s="16" t="str">
        <f aca="false">IF(O1335="Skink",14,"")</f>
        <v/>
      </c>
      <c r="AD1335" s="16" t="str">
        <f aca="false">IF(O1335="🐄 Cattle",17,"")</f>
        <v/>
      </c>
      <c r="AE1335" s="16" t="str">
        <f aca="false">IF(O1335="🐷 Pig",19,"")</f>
        <v/>
      </c>
      <c r="AF1335" s="16" t="str">
        <f aca="false">IF(O1335="Squirrel",11,"")</f>
        <v/>
      </c>
      <c r="AG1335" s="16" t="str">
        <f aca="false">IF(O1335="🐝 Honey Bee",20,"")</f>
        <v/>
      </c>
      <c r="AH1335" s="16" t="str">
        <f aca="false">IF(O1335="🦆 Duck",12,"")</f>
        <v/>
      </c>
      <c r="AI1335" s="16" t="str">
        <f aca="false">IF(O1335="🐦 Bird",13,"")</f>
        <v/>
      </c>
      <c r="AJ1335" s="41" t="s">
        <v>258</v>
      </c>
      <c r="AK1335" s="40" t="s">
        <v>179</v>
      </c>
      <c r="AL1335" s="42" t="s">
        <v>50</v>
      </c>
      <c r="AM1335" s="40" t="s">
        <v>51</v>
      </c>
      <c r="AN1335" s="40"/>
    </row>
    <row r="1336" customFormat="false" ht="30" hidden="false" customHeight="true" outlineLevel="0" collapsed="false">
      <c r="A1336" s="38" t="s">
        <v>1268</v>
      </c>
      <c r="B1336" s="38" t="n">
        <v>161</v>
      </c>
      <c r="C1336" s="32" t="n">
        <f aca="false">B1336+IF(H1336="IV",-0.2,IF(H1336="IP",-0.1,IF(H1336="IM",0.1,IF(H1336="SC",0.2,IF(H1336="IC (cerebral)",-0.3,0)))))</f>
        <v>161.1</v>
      </c>
      <c r="D1336" s="33" t="n">
        <f aca="false">VALUE(MID(AJ1336,1,FIND(" ",AJ1336)))</f>
        <v>6</v>
      </c>
      <c r="E1336" s="34" t="n">
        <f aca="false">IF(G1336="LD50 (median)",1,IF(G1336="LDLo (lowest)",0,IF(G1336="LD",-1,"")))</f>
        <v>1</v>
      </c>
      <c r="F1336" s="34" t="n">
        <f aca="false">IF(O1336="🐀 Rat",1,IF(O1336="🐭 Mouse",2,IF(O1336="🐕 Dog",3,IF(O1336="🐵 Monkey",5,IF(O1336="🐈 Cat",4,IF(O1336="🐇 Rabbit",6,IF(O1336="🕊 Pigeon",7,IF(O1336="🐹 Guinea Pig",8,IF(O1336="🐔 Chicken",9,IF(O1336="🐸 Frog",10,IF(O1336="🍼 Mammal",10,0)))))))))))</f>
        <v>2</v>
      </c>
      <c r="G1336" s="39" t="s">
        <v>47</v>
      </c>
      <c r="H1336" s="39" t="s">
        <v>17</v>
      </c>
      <c r="I1336" s="14" t="str">
        <f aca="false">IF(H1336="IC",-0.3,"")</f>
        <v/>
      </c>
      <c r="J1336" s="14" t="str">
        <f aca="false">IF(H1336="IV",-0.2,"")</f>
        <v/>
      </c>
      <c r="K1336" s="14" t="str">
        <f aca="false">IF(H1336="IP",-0.1,"")</f>
        <v/>
      </c>
      <c r="L1336" s="14" t="n">
        <f aca="false">IF(H1336="IM",0.1,"")</f>
        <v>0.1</v>
      </c>
      <c r="M1336" s="14" t="str">
        <f aca="false">IF(H1336="SC",0.2,"")</f>
        <v/>
      </c>
      <c r="N1336" s="15" t="str">
        <f aca="false">IF(H1336="???",0.2,"")</f>
        <v/>
      </c>
      <c r="O1336" s="40" t="s">
        <v>22</v>
      </c>
      <c r="P1336" s="17" t="str">
        <f aca="false">IF(SUM(Q1336:AI1336)&gt;0,"",IF(SUM(Q1336:AI1336)=0,IF(O1336&gt;0,1,"")))</f>
        <v/>
      </c>
      <c r="Q1336" s="16" t="n">
        <f aca="false">IF(O1336="🐭 Mouse",2,"")</f>
        <v>2</v>
      </c>
      <c r="R1336" s="16" t="str">
        <f aca="false">IF(O1336="🕊 Pigeon",7,"")</f>
        <v/>
      </c>
      <c r="S1336" s="16" t="str">
        <f aca="false">IF(O1336="🐇 Rabbit",6,"")</f>
        <v/>
      </c>
      <c r="T1336" s="16" t="str">
        <f aca="false">IF(O1336="🍼 Mammal",16,"")</f>
        <v/>
      </c>
      <c r="U1336" s="16" t="str">
        <f aca="false">IF(O1336="🐀 Rat",1,"")</f>
        <v/>
      </c>
      <c r="V1336" s="16" t="str">
        <f aca="false">IF(O1336="🐕 Dog",3,"")</f>
        <v/>
      </c>
      <c r="W1336" s="16" t="str">
        <f aca="false">IF(O1336="🐹 Guinea Pig",8,"")</f>
        <v/>
      </c>
      <c r="X1336" s="16" t="str">
        <f aca="false">IF(O1336="🐔 Chicken",9,"")</f>
        <v/>
      </c>
      <c r="Y1336" s="16" t="str">
        <f aca="false">IF(O1336="🐵 Monkey",5,"")</f>
        <v/>
      </c>
      <c r="Z1336" s="16" t="str">
        <f aca="false">IF(O1336="🐸 Frog",10,"")</f>
        <v/>
      </c>
      <c r="AA1336" s="16" t="str">
        <f aca="false">IF(O1336="🐈 Cat",4,"")</f>
        <v/>
      </c>
      <c r="AB1336" s="16" t="str">
        <f aca="false">IF(O1336="Gecko",15,"")</f>
        <v/>
      </c>
      <c r="AC1336" s="16" t="str">
        <f aca="false">IF(O1336="Skink",14,"")</f>
        <v/>
      </c>
      <c r="AD1336" s="16" t="str">
        <f aca="false">IF(O1336="🐄 Cattle",17,"")</f>
        <v/>
      </c>
      <c r="AE1336" s="16" t="str">
        <f aca="false">IF(O1336="🐷 Pig",19,"")</f>
        <v/>
      </c>
      <c r="AF1336" s="16" t="str">
        <f aca="false">IF(O1336="Squirrel",11,"")</f>
        <v/>
      </c>
      <c r="AG1336" s="16" t="str">
        <f aca="false">IF(O1336="🐝 Honey Bee",20,"")</f>
        <v/>
      </c>
      <c r="AH1336" s="16" t="str">
        <f aca="false">IF(O1336="🦆 Duck",12,"")</f>
        <v/>
      </c>
      <c r="AI1336" s="16" t="str">
        <f aca="false">IF(O1336="🐦 Bird",13,"")</f>
        <v/>
      </c>
      <c r="AJ1336" s="41" t="s">
        <v>829</v>
      </c>
      <c r="AK1336" s="40" t="s">
        <v>179</v>
      </c>
      <c r="AL1336" s="42" t="s">
        <v>50</v>
      </c>
      <c r="AM1336" s="40" t="s">
        <v>51</v>
      </c>
      <c r="AN1336" s="40"/>
    </row>
    <row r="1337" customFormat="false" ht="15.75" hidden="false" customHeight="false" outlineLevel="0" collapsed="false">
      <c r="B1337" s="38"/>
      <c r="C1337" s="32"/>
      <c r="D1337" s="33"/>
      <c r="E1337" s="34"/>
      <c r="F1337" s="34"/>
      <c r="G1337" s="0"/>
      <c r="H1337" s="0"/>
      <c r="I1337" s="14" t="str">
        <f aca="false">IF(H1337="IC",-0.3,"")</f>
        <v/>
      </c>
      <c r="J1337" s="14" t="str">
        <f aca="false">IF(H1337="IV",-0.2,"")</f>
        <v/>
      </c>
      <c r="K1337" s="14" t="str">
        <f aca="false">IF(H1337="IP",-0.1,"")</f>
        <v/>
      </c>
      <c r="L1337" s="14" t="str">
        <f aca="false">IF(H1337="IM",0.1,"")</f>
        <v/>
      </c>
      <c r="M1337" s="14" t="str">
        <f aca="false">IF(H1337="SC",0.2,"")</f>
        <v/>
      </c>
      <c r="N1337" s="15" t="str">
        <f aca="false">IF(H1337="???",0.2,"")</f>
        <v/>
      </c>
      <c r="O1337" s="0"/>
      <c r="P1337" s="17" t="str">
        <f aca="false">IF(SUM(Q1337:AI1337)&gt;0,"",IF(SUM(Q1337:AI1337)=0,IF(O1337&gt;0,1,"")))</f>
        <v/>
      </c>
      <c r="Q1337" s="16" t="str">
        <f aca="false">IF(O1337="🐭 Mouse",2,"")</f>
        <v/>
      </c>
      <c r="R1337" s="16" t="str">
        <f aca="false">IF(O1337="🕊 Pigeon",7,"")</f>
        <v/>
      </c>
      <c r="S1337" s="16" t="str">
        <f aca="false">IF(O1337="🐇 Rabbit",6,"")</f>
        <v/>
      </c>
      <c r="T1337" s="16" t="str">
        <f aca="false">IF(O1337="🍼 Mammal",16,"")</f>
        <v/>
      </c>
      <c r="U1337" s="16" t="str">
        <f aca="false">IF(O1337="🐀 Rat",1,"")</f>
        <v/>
      </c>
      <c r="V1337" s="16" t="str">
        <f aca="false">IF(O1337="🐕 Dog",3,"")</f>
        <v/>
      </c>
      <c r="W1337" s="16" t="str">
        <f aca="false">IF(O1337="🐹 Guinea Pig",8,"")</f>
        <v/>
      </c>
      <c r="X1337" s="16" t="str">
        <f aca="false">IF(O1337="🐔 Chicken",9,"")</f>
        <v/>
      </c>
      <c r="Y1337" s="16" t="str">
        <f aca="false">IF(O1337="🐵 Monkey",5,"")</f>
        <v/>
      </c>
      <c r="Z1337" s="16" t="str">
        <f aca="false">IF(O1337="🐸 Frog",10,"")</f>
        <v/>
      </c>
      <c r="AA1337" s="16" t="str">
        <f aca="false">IF(O1337="🐈 Cat",4,"")</f>
        <v/>
      </c>
      <c r="AB1337" s="16" t="str">
        <f aca="false">IF(O1337="Gecko",15,"")</f>
        <v/>
      </c>
      <c r="AC1337" s="16" t="str">
        <f aca="false">IF(O1337="Skink",14,"")</f>
        <v/>
      </c>
      <c r="AD1337" s="16" t="str">
        <f aca="false">IF(O1337="🐄 Cattle",17,"")</f>
        <v/>
      </c>
      <c r="AE1337" s="16" t="str">
        <f aca="false">IF(O1337="🐷 Pig",19,"")</f>
        <v/>
      </c>
      <c r="AF1337" s="16" t="str">
        <f aca="false">IF(O1337="Squirrel",11,"")</f>
        <v/>
      </c>
      <c r="AG1337" s="16" t="str">
        <f aca="false">IF(O1337="🐝 Honey Bee",20,"")</f>
        <v/>
      </c>
      <c r="AH1337" s="16" t="str">
        <f aca="false">IF(O1337="🦆 Duck",12,"")</f>
        <v/>
      </c>
      <c r="AI1337" s="16" t="str">
        <f aca="false">IF(O1337="🐦 Bird",13,"")</f>
        <v/>
      </c>
      <c r="AJ1337" s="0"/>
      <c r="AK1337" s="0"/>
      <c r="AL1337" s="0"/>
      <c r="AM1337" s="0"/>
      <c r="AN1337" s="0"/>
    </row>
    <row r="1338" customFormat="false" ht="30" hidden="false" customHeight="true" outlineLevel="0" collapsed="false">
      <c r="A1338" s="38" t="s">
        <v>1269</v>
      </c>
      <c r="B1338" s="38" t="n">
        <v>162</v>
      </c>
      <c r="C1338" s="32" t="n">
        <f aca="false">B1338+IF(H1338="IV",-0.2,IF(H1338="IP",-0.1,IF(H1338="IM",0.1,IF(H1338="SC",0.2,IF(H1338="IC (cerebral)",-0.3,0)))))</f>
        <v>161.8</v>
      </c>
      <c r="D1338" s="33" t="n">
        <f aca="false">VALUE(MID(AJ1338,1,FIND(" ",AJ1338)))</f>
        <v>0.286</v>
      </c>
      <c r="E1338" s="34" t="n">
        <f aca="false">IF(G1338="LD50 (median)",1,IF(G1338="LDLo (lowest)",0,IF(G1338="LD",-1,"")))</f>
        <v>1</v>
      </c>
      <c r="F1338" s="34" t="n">
        <f aca="false">IF(O1338="🐀 Rat",1,IF(O1338="🐭 Mouse",2,IF(O1338="🐕 Dog",3,IF(O1338="🐵 Monkey",5,IF(O1338="🐈 Cat",4,IF(O1338="🐇 Rabbit",6,IF(O1338="🕊 Pigeon",7,IF(O1338="🐹 Guinea Pig",8,IF(O1338="🐔 Chicken",9,IF(O1338="🐸 Frog",10,IF(O1338="🍼 Mammal",10,0)))))))))))</f>
        <v>7</v>
      </c>
      <c r="G1338" s="39" t="s">
        <v>47</v>
      </c>
      <c r="H1338" s="39" t="s">
        <v>15</v>
      </c>
      <c r="I1338" s="14" t="str">
        <f aca="false">IF(H1338="IC",-0.3,"")</f>
        <v/>
      </c>
      <c r="J1338" s="14" t="n">
        <f aca="false">IF(H1338="IV",-0.2,"")</f>
        <v>-0.2</v>
      </c>
      <c r="K1338" s="14" t="str">
        <f aca="false">IF(H1338="IP",-0.1,"")</f>
        <v/>
      </c>
      <c r="L1338" s="14" t="str">
        <f aca="false">IF(H1338="IM",0.1,"")</f>
        <v/>
      </c>
      <c r="M1338" s="14" t="str">
        <f aca="false">IF(H1338="SC",0.2,"")</f>
        <v/>
      </c>
      <c r="N1338" s="15" t="str">
        <f aca="false">IF(H1338="???",0.2,"")</f>
        <v/>
      </c>
      <c r="O1338" s="40" t="s">
        <v>23</v>
      </c>
      <c r="P1338" s="17" t="str">
        <f aca="false">IF(SUM(Q1338:AI1338)&gt;0,"",IF(SUM(Q1338:AI1338)=0,IF(O1338&gt;0,1,"")))</f>
        <v/>
      </c>
      <c r="Q1338" s="16" t="str">
        <f aca="false">IF(O1338="🐭 Mouse",2,"")</f>
        <v/>
      </c>
      <c r="R1338" s="16" t="n">
        <f aca="false">IF(O1338="🕊 Pigeon",7,"")</f>
        <v>7</v>
      </c>
      <c r="S1338" s="16" t="str">
        <f aca="false">IF(O1338="🐇 Rabbit",6,"")</f>
        <v/>
      </c>
      <c r="T1338" s="16" t="str">
        <f aca="false">IF(O1338="🍼 Mammal",16,"")</f>
        <v/>
      </c>
      <c r="U1338" s="16" t="str">
        <f aca="false">IF(O1338="🐀 Rat",1,"")</f>
        <v/>
      </c>
      <c r="V1338" s="16" t="str">
        <f aca="false">IF(O1338="🐕 Dog",3,"")</f>
        <v/>
      </c>
      <c r="W1338" s="16" t="str">
        <f aca="false">IF(O1338="🐹 Guinea Pig",8,"")</f>
        <v/>
      </c>
      <c r="X1338" s="16" t="str">
        <f aca="false">IF(O1338="🐔 Chicken",9,"")</f>
        <v/>
      </c>
      <c r="Y1338" s="16" t="str">
        <f aca="false">IF(O1338="🐵 Monkey",5,"")</f>
        <v/>
      </c>
      <c r="Z1338" s="16" t="str">
        <f aca="false">IF(O1338="🐸 Frog",10,"")</f>
        <v/>
      </c>
      <c r="AA1338" s="16" t="str">
        <f aca="false">IF(O1338="🐈 Cat",4,"")</f>
        <v/>
      </c>
      <c r="AB1338" s="16" t="str">
        <f aca="false">IF(O1338="Gecko",15,"")</f>
        <v/>
      </c>
      <c r="AC1338" s="16" t="str">
        <f aca="false">IF(O1338="Skink",14,"")</f>
        <v/>
      </c>
      <c r="AD1338" s="16" t="str">
        <f aca="false">IF(O1338="🐄 Cattle",17,"")</f>
        <v/>
      </c>
      <c r="AE1338" s="16" t="str">
        <f aca="false">IF(O1338="🐷 Pig",19,"")</f>
        <v/>
      </c>
      <c r="AF1338" s="16" t="str">
        <f aca="false">IF(O1338="Squirrel",11,"")</f>
        <v/>
      </c>
      <c r="AG1338" s="16" t="str">
        <f aca="false">IF(O1338="🐝 Honey Bee",20,"")</f>
        <v/>
      </c>
      <c r="AH1338" s="16" t="str">
        <f aca="false">IF(O1338="🦆 Duck",12,"")</f>
        <v/>
      </c>
      <c r="AI1338" s="16" t="str">
        <f aca="false">IF(O1338="🐦 Bird",13,"")</f>
        <v/>
      </c>
      <c r="AJ1338" s="41" t="s">
        <v>242</v>
      </c>
      <c r="AK1338" s="40" t="s">
        <v>160</v>
      </c>
      <c r="AL1338" s="42" t="s">
        <v>50</v>
      </c>
      <c r="AM1338" s="40" t="s">
        <v>51</v>
      </c>
      <c r="AN1338" s="40"/>
    </row>
    <row r="1339" customFormat="false" ht="45" hidden="false" customHeight="true" outlineLevel="0" collapsed="false">
      <c r="A1339" s="38" t="s">
        <v>1270</v>
      </c>
      <c r="B1339" s="38" t="n">
        <f aca="false">B1338</f>
        <v>162</v>
      </c>
      <c r="C1339" s="32" t="n">
        <f aca="false">B1339+IF(H1339="IV",-0.2,IF(H1339="IP",-0.1,IF(H1339="IM",0.1,IF(H1339="SC",0.2,IF(H1339="IC (cerebral)",-0.3,0)))))</f>
        <v>161.8</v>
      </c>
      <c r="D1339" s="33" t="n">
        <f aca="false">VALUE(MID(AJ1339,1,FIND(" ",AJ1339)))</f>
        <v>0.286</v>
      </c>
      <c r="E1339" s="34" t="n">
        <f aca="false">IF(G1339="LD50 (median)",1,IF(G1339="LDLo (lowest)",0,IF(G1339="LD",-1,"")))</f>
        <v>1</v>
      </c>
      <c r="F1339" s="34" t="n">
        <f aca="false">IF(O1339="🐀 Rat",1,IF(O1339="🐭 Mouse",2,IF(O1339="🐕 Dog",3,IF(O1339="🐵 Monkey",5,IF(O1339="🐈 Cat",4,IF(O1339="🐇 Rabbit",6,IF(O1339="🕊 Pigeon",7,IF(O1339="🐹 Guinea Pig",8,IF(O1339="🐔 Chicken",9,IF(O1339="🐸 Frog",10,IF(O1339="🍼 Mammal",10,0)))))))))))</f>
        <v>7</v>
      </c>
      <c r="G1339" s="39" t="s">
        <v>47</v>
      </c>
      <c r="H1339" s="39" t="s">
        <v>15</v>
      </c>
      <c r="I1339" s="14" t="str">
        <f aca="false">IF(H1339="IC",-0.3,"")</f>
        <v/>
      </c>
      <c r="J1339" s="14" t="n">
        <f aca="false">IF(H1339="IV",-0.2,"")</f>
        <v>-0.2</v>
      </c>
      <c r="K1339" s="14" t="str">
        <f aca="false">IF(H1339="IP",-0.1,"")</f>
        <v/>
      </c>
      <c r="L1339" s="14" t="str">
        <f aca="false">IF(H1339="IM",0.1,"")</f>
        <v/>
      </c>
      <c r="M1339" s="14" t="str">
        <f aca="false">IF(H1339="SC",0.2,"")</f>
        <v/>
      </c>
      <c r="N1339" s="15" t="str">
        <f aca="false">IF(H1339="???",0.2,"")</f>
        <v/>
      </c>
      <c r="O1339" s="40" t="s">
        <v>23</v>
      </c>
      <c r="P1339" s="17" t="str">
        <f aca="false">IF(SUM(Q1339:AI1339)&gt;0,"",IF(SUM(Q1339:AI1339)=0,IF(O1339&gt;0,1,"")))</f>
        <v/>
      </c>
      <c r="Q1339" s="16" t="str">
        <f aca="false">IF(O1339="🐭 Mouse",2,"")</f>
        <v/>
      </c>
      <c r="R1339" s="16" t="n">
        <f aca="false">IF(O1339="🕊 Pigeon",7,"")</f>
        <v>7</v>
      </c>
      <c r="S1339" s="16" t="str">
        <f aca="false">IF(O1339="🐇 Rabbit",6,"")</f>
        <v/>
      </c>
      <c r="T1339" s="16" t="str">
        <f aca="false">IF(O1339="🍼 Mammal",16,"")</f>
        <v/>
      </c>
      <c r="U1339" s="16" t="str">
        <f aca="false">IF(O1339="🐀 Rat",1,"")</f>
        <v/>
      </c>
      <c r="V1339" s="16" t="str">
        <f aca="false">IF(O1339="🐕 Dog",3,"")</f>
        <v/>
      </c>
      <c r="W1339" s="16" t="str">
        <f aca="false">IF(O1339="🐹 Guinea Pig",8,"")</f>
        <v/>
      </c>
      <c r="X1339" s="16" t="str">
        <f aca="false">IF(O1339="🐔 Chicken",9,"")</f>
        <v/>
      </c>
      <c r="Y1339" s="16" t="str">
        <f aca="false">IF(O1339="🐵 Monkey",5,"")</f>
        <v/>
      </c>
      <c r="Z1339" s="16" t="str">
        <f aca="false">IF(O1339="🐸 Frog",10,"")</f>
        <v/>
      </c>
      <c r="AA1339" s="16" t="str">
        <f aca="false">IF(O1339="🐈 Cat",4,"")</f>
        <v/>
      </c>
      <c r="AB1339" s="16" t="str">
        <f aca="false">IF(O1339="Gecko",15,"")</f>
        <v/>
      </c>
      <c r="AC1339" s="16" t="str">
        <f aca="false">IF(O1339="Skink",14,"")</f>
        <v/>
      </c>
      <c r="AD1339" s="16" t="str">
        <f aca="false">IF(O1339="🐄 Cattle",17,"")</f>
        <v/>
      </c>
      <c r="AE1339" s="16" t="str">
        <f aca="false">IF(O1339="🐷 Pig",19,"")</f>
        <v/>
      </c>
      <c r="AF1339" s="16" t="str">
        <f aca="false">IF(O1339="Squirrel",11,"")</f>
        <v/>
      </c>
      <c r="AG1339" s="16" t="str">
        <f aca="false">IF(O1339="🐝 Honey Bee",20,"")</f>
        <v/>
      </c>
      <c r="AH1339" s="16" t="str">
        <f aca="false">IF(O1339="🦆 Duck",12,"")</f>
        <v/>
      </c>
      <c r="AI1339" s="16" t="str">
        <f aca="false">IF(O1339="🐦 Bird",13,"")</f>
        <v/>
      </c>
      <c r="AJ1339" s="41" t="s">
        <v>242</v>
      </c>
      <c r="AK1339" s="40" t="s">
        <v>164</v>
      </c>
      <c r="AL1339" s="42" t="s">
        <v>50</v>
      </c>
      <c r="AM1339" s="40" t="s">
        <v>51</v>
      </c>
      <c r="AN1339" s="40"/>
    </row>
    <row r="1340" customFormat="false" ht="30" hidden="false" customHeight="true" outlineLevel="0" collapsed="false">
      <c r="A1340" s="38" t="s">
        <v>1270</v>
      </c>
      <c r="B1340" s="38" t="n">
        <f aca="false">B1339</f>
        <v>162</v>
      </c>
      <c r="C1340" s="32" t="n">
        <f aca="false">B1340+IF(H1340="IV",-0.2,IF(H1340="IP",-0.1,IF(H1340="IM",0.1,IF(H1340="SC",0.2,IF(H1340="IC (cerebral)",-0.3,0)))))</f>
        <v>161.9</v>
      </c>
      <c r="D1340" s="33" t="n">
        <f aca="false">VALUE(MID(AJ1340,1,FIND(" ",AJ1340)))</f>
        <v>2.8</v>
      </c>
      <c r="E1340" s="34" t="n">
        <f aca="false">IF(G1340="LD50 (median)",1,IF(G1340="LDLo (lowest)",0,IF(G1340="LD",-1,"")))</f>
        <v>1</v>
      </c>
      <c r="F1340" s="34" t="n">
        <f aca="false">IF(O1340="🐀 Rat",1,IF(O1340="🐭 Mouse",2,IF(O1340="🐕 Dog",3,IF(O1340="🐵 Monkey",5,IF(O1340="🐈 Cat",4,IF(O1340="🐇 Rabbit",6,IF(O1340="🕊 Pigeon",7,IF(O1340="🐹 Guinea Pig",8,IF(O1340="🐔 Chicken",9,IF(O1340="🐸 Frog",10,IF(O1340="🍼 Mammal",10,0)))))))))))</f>
        <v>2</v>
      </c>
      <c r="G1340" s="39" t="s">
        <v>47</v>
      </c>
      <c r="H1340" s="39" t="s">
        <v>16</v>
      </c>
      <c r="I1340" s="14" t="str">
        <f aca="false">IF(H1340="IC",-0.3,"")</f>
        <v/>
      </c>
      <c r="J1340" s="14" t="str">
        <f aca="false">IF(H1340="IV",-0.2,"")</f>
        <v/>
      </c>
      <c r="K1340" s="14" t="n">
        <f aca="false">IF(H1340="IP",-0.1,"")</f>
        <v>-0.1</v>
      </c>
      <c r="L1340" s="14" t="str">
        <f aca="false">IF(H1340="IM",0.1,"")</f>
        <v/>
      </c>
      <c r="M1340" s="14" t="str">
        <f aca="false">IF(H1340="SC",0.2,"")</f>
        <v/>
      </c>
      <c r="N1340" s="15" t="str">
        <f aca="false">IF(H1340="???",0.2,"")</f>
        <v/>
      </c>
      <c r="O1340" s="40" t="s">
        <v>22</v>
      </c>
      <c r="P1340" s="17" t="str">
        <f aca="false">IF(SUM(Q1340:AI1340)&gt;0,"",IF(SUM(Q1340:AI1340)=0,IF(O1340&gt;0,1,"")))</f>
        <v/>
      </c>
      <c r="Q1340" s="16" t="n">
        <f aca="false">IF(O1340="🐭 Mouse",2,"")</f>
        <v>2</v>
      </c>
      <c r="R1340" s="16" t="str">
        <f aca="false">IF(O1340="🕊 Pigeon",7,"")</f>
        <v/>
      </c>
      <c r="S1340" s="16" t="str">
        <f aca="false">IF(O1340="🐇 Rabbit",6,"")</f>
        <v/>
      </c>
      <c r="T1340" s="16" t="str">
        <f aca="false">IF(O1340="🍼 Mammal",16,"")</f>
        <v/>
      </c>
      <c r="U1340" s="16" t="str">
        <f aca="false">IF(O1340="🐀 Rat",1,"")</f>
        <v/>
      </c>
      <c r="V1340" s="16" t="str">
        <f aca="false">IF(O1340="🐕 Dog",3,"")</f>
        <v/>
      </c>
      <c r="W1340" s="16" t="str">
        <f aca="false">IF(O1340="🐹 Guinea Pig",8,"")</f>
        <v/>
      </c>
      <c r="X1340" s="16" t="str">
        <f aca="false">IF(O1340="🐔 Chicken",9,"")</f>
        <v/>
      </c>
      <c r="Y1340" s="16" t="str">
        <f aca="false">IF(O1340="🐵 Monkey",5,"")</f>
        <v/>
      </c>
      <c r="Z1340" s="16" t="str">
        <f aca="false">IF(O1340="🐸 Frog",10,"")</f>
        <v/>
      </c>
      <c r="AA1340" s="16" t="str">
        <f aca="false">IF(O1340="🐈 Cat",4,"")</f>
        <v/>
      </c>
      <c r="AB1340" s="16" t="str">
        <f aca="false">IF(O1340="Gecko",15,"")</f>
        <v/>
      </c>
      <c r="AC1340" s="16" t="str">
        <f aca="false">IF(O1340="Skink",14,"")</f>
        <v/>
      </c>
      <c r="AD1340" s="16" t="str">
        <f aca="false">IF(O1340="🐄 Cattle",17,"")</f>
        <v/>
      </c>
      <c r="AE1340" s="16" t="str">
        <f aca="false">IF(O1340="🐷 Pig",19,"")</f>
        <v/>
      </c>
      <c r="AF1340" s="16" t="str">
        <f aca="false">IF(O1340="Squirrel",11,"")</f>
        <v/>
      </c>
      <c r="AG1340" s="16" t="str">
        <f aca="false">IF(O1340="🐝 Honey Bee",20,"")</f>
        <v/>
      </c>
      <c r="AH1340" s="16" t="str">
        <f aca="false">IF(O1340="🦆 Duck",12,"")</f>
        <v/>
      </c>
      <c r="AI1340" s="16" t="str">
        <f aca="false">IF(O1340="🐦 Bird",13,"")</f>
        <v/>
      </c>
      <c r="AJ1340" s="41" t="s">
        <v>692</v>
      </c>
      <c r="AK1340" s="40" t="s">
        <v>857</v>
      </c>
      <c r="AL1340" s="42" t="s">
        <v>50</v>
      </c>
      <c r="AM1340" s="40" t="s">
        <v>51</v>
      </c>
      <c r="AN1340" s="40"/>
    </row>
    <row r="1341" customFormat="false" ht="30" hidden="false" customHeight="true" outlineLevel="0" collapsed="false">
      <c r="A1341" s="38" t="s">
        <v>1270</v>
      </c>
      <c r="B1341" s="38" t="n">
        <f aca="false">B1340</f>
        <v>162</v>
      </c>
      <c r="C1341" s="32" t="n">
        <f aca="false">B1341+IF(H1341="IV",-0.2,IF(H1341="IP",-0.1,IF(H1341="IM",0.1,IF(H1341="SC",0.2,IF(H1341="IC (cerebral)",-0.3,0)))))</f>
        <v>162.1</v>
      </c>
      <c r="D1341" s="33" t="n">
        <f aca="false">VALUE(MID(AJ1341,1,FIND(" ",AJ1341)))</f>
        <v>4.6</v>
      </c>
      <c r="E1341" s="34" t="n">
        <f aca="false">IF(G1341="LD50 (median)",1,IF(G1341="LDLo (lowest)",0,IF(G1341="LD",-1,"")))</f>
        <v>1</v>
      </c>
      <c r="F1341" s="34" t="n">
        <f aca="false">IF(O1341="🐀 Rat",1,IF(O1341="🐭 Mouse",2,IF(O1341="🐕 Dog",3,IF(O1341="🐵 Monkey",5,IF(O1341="🐈 Cat",4,IF(O1341="🐇 Rabbit",6,IF(O1341="🕊 Pigeon",7,IF(O1341="🐹 Guinea Pig",8,IF(O1341="🐔 Chicken",9,IF(O1341="🐸 Frog",10,IF(O1341="🍼 Mammal",10,0)))))))))))</f>
        <v>2</v>
      </c>
      <c r="G1341" s="39" t="s">
        <v>47</v>
      </c>
      <c r="H1341" s="39" t="s">
        <v>17</v>
      </c>
      <c r="I1341" s="14" t="str">
        <f aca="false">IF(H1341="IC",-0.3,"")</f>
        <v/>
      </c>
      <c r="J1341" s="14" t="str">
        <f aca="false">IF(H1341="IV",-0.2,"")</f>
        <v/>
      </c>
      <c r="K1341" s="14" t="str">
        <f aca="false">IF(H1341="IP",-0.1,"")</f>
        <v/>
      </c>
      <c r="L1341" s="14" t="n">
        <f aca="false">IF(H1341="IM",0.1,"")</f>
        <v>0.1</v>
      </c>
      <c r="M1341" s="14" t="str">
        <f aca="false">IF(H1341="SC",0.2,"")</f>
        <v/>
      </c>
      <c r="N1341" s="15" t="str">
        <f aca="false">IF(H1341="???",0.2,"")</f>
        <v/>
      </c>
      <c r="O1341" s="40" t="s">
        <v>22</v>
      </c>
      <c r="P1341" s="17" t="str">
        <f aca="false">IF(SUM(Q1341:AI1341)&gt;0,"",IF(SUM(Q1341:AI1341)=0,IF(O1341&gt;0,1,"")))</f>
        <v/>
      </c>
      <c r="Q1341" s="16" t="n">
        <f aca="false">IF(O1341="🐭 Mouse",2,"")</f>
        <v>2</v>
      </c>
      <c r="R1341" s="16" t="str">
        <f aca="false">IF(O1341="🕊 Pigeon",7,"")</f>
        <v/>
      </c>
      <c r="S1341" s="16" t="str">
        <f aca="false">IF(O1341="🐇 Rabbit",6,"")</f>
        <v/>
      </c>
      <c r="T1341" s="16" t="str">
        <f aca="false">IF(O1341="🍼 Mammal",16,"")</f>
        <v/>
      </c>
      <c r="U1341" s="16" t="str">
        <f aca="false">IF(O1341="🐀 Rat",1,"")</f>
        <v/>
      </c>
      <c r="V1341" s="16" t="str">
        <f aca="false">IF(O1341="🐕 Dog",3,"")</f>
        <v/>
      </c>
      <c r="W1341" s="16" t="str">
        <f aca="false">IF(O1341="🐹 Guinea Pig",8,"")</f>
        <v/>
      </c>
      <c r="X1341" s="16" t="str">
        <f aca="false">IF(O1341="🐔 Chicken",9,"")</f>
        <v/>
      </c>
      <c r="Y1341" s="16" t="str">
        <f aca="false">IF(O1341="🐵 Monkey",5,"")</f>
        <v/>
      </c>
      <c r="Z1341" s="16" t="str">
        <f aca="false">IF(O1341="🐸 Frog",10,"")</f>
        <v/>
      </c>
      <c r="AA1341" s="16" t="str">
        <f aca="false">IF(O1341="🐈 Cat",4,"")</f>
        <v/>
      </c>
      <c r="AB1341" s="16" t="str">
        <f aca="false">IF(O1341="Gecko",15,"")</f>
        <v/>
      </c>
      <c r="AC1341" s="16" t="str">
        <f aca="false">IF(O1341="Skink",14,"")</f>
        <v/>
      </c>
      <c r="AD1341" s="16" t="str">
        <f aca="false">IF(O1341="🐄 Cattle",17,"")</f>
        <v/>
      </c>
      <c r="AE1341" s="16" t="str">
        <f aca="false">IF(O1341="🐷 Pig",19,"")</f>
        <v/>
      </c>
      <c r="AF1341" s="16" t="str">
        <f aca="false">IF(O1341="Squirrel",11,"")</f>
        <v/>
      </c>
      <c r="AG1341" s="16" t="str">
        <f aca="false">IF(O1341="🐝 Honey Bee",20,"")</f>
        <v/>
      </c>
      <c r="AH1341" s="16" t="str">
        <f aca="false">IF(O1341="🦆 Duck",12,"")</f>
        <v/>
      </c>
      <c r="AI1341" s="16" t="str">
        <f aca="false">IF(O1341="🐦 Bird",13,"")</f>
        <v/>
      </c>
      <c r="AJ1341" s="41" t="s">
        <v>1148</v>
      </c>
      <c r="AK1341" s="40" t="s">
        <v>857</v>
      </c>
      <c r="AL1341" s="42" t="s">
        <v>50</v>
      </c>
      <c r="AM1341" s="40" t="s">
        <v>51</v>
      </c>
      <c r="AN1341" s="40"/>
    </row>
    <row r="1342" customFormat="false" ht="15.75" hidden="false" customHeight="false" outlineLevel="0" collapsed="false">
      <c r="B1342" s="38"/>
      <c r="C1342" s="32"/>
      <c r="D1342" s="33"/>
      <c r="E1342" s="34"/>
      <c r="F1342" s="34"/>
      <c r="G1342" s="0"/>
      <c r="H1342" s="0"/>
      <c r="I1342" s="14" t="str">
        <f aca="false">IF(H1342="IC",-0.3,"")</f>
        <v/>
      </c>
      <c r="J1342" s="14" t="str">
        <f aca="false">IF(H1342="IV",-0.2,"")</f>
        <v/>
      </c>
      <c r="K1342" s="14" t="str">
        <f aca="false">IF(H1342="IP",-0.1,"")</f>
        <v/>
      </c>
      <c r="L1342" s="14" t="str">
        <f aca="false">IF(H1342="IM",0.1,"")</f>
        <v/>
      </c>
      <c r="M1342" s="14" t="str">
        <f aca="false">IF(H1342="SC",0.2,"")</f>
        <v/>
      </c>
      <c r="N1342" s="15" t="str">
        <f aca="false">IF(H1342="???",0.2,"")</f>
        <v/>
      </c>
      <c r="O1342" s="0"/>
      <c r="P1342" s="17" t="str">
        <f aca="false">IF(SUM(Q1342:AI1342)&gt;0,"",IF(SUM(Q1342:AI1342)=0,IF(O1342&gt;0,1,"")))</f>
        <v/>
      </c>
      <c r="Q1342" s="16" t="str">
        <f aca="false">IF(O1342="🐭 Mouse",2,"")</f>
        <v/>
      </c>
      <c r="R1342" s="16" t="str">
        <f aca="false">IF(O1342="🕊 Pigeon",7,"")</f>
        <v/>
      </c>
      <c r="S1342" s="16" t="str">
        <f aca="false">IF(O1342="🐇 Rabbit",6,"")</f>
        <v/>
      </c>
      <c r="T1342" s="16" t="str">
        <f aca="false">IF(O1342="🍼 Mammal",16,"")</f>
        <v/>
      </c>
      <c r="U1342" s="16" t="str">
        <f aca="false">IF(O1342="🐀 Rat",1,"")</f>
        <v/>
      </c>
      <c r="V1342" s="16" t="str">
        <f aca="false">IF(O1342="🐕 Dog",3,"")</f>
        <v/>
      </c>
      <c r="W1342" s="16" t="str">
        <f aca="false">IF(O1342="🐹 Guinea Pig",8,"")</f>
        <v/>
      </c>
      <c r="X1342" s="16" t="str">
        <f aca="false">IF(O1342="🐔 Chicken",9,"")</f>
        <v/>
      </c>
      <c r="Y1342" s="16" t="str">
        <f aca="false">IF(O1342="🐵 Monkey",5,"")</f>
        <v/>
      </c>
      <c r="Z1342" s="16" t="str">
        <f aca="false">IF(O1342="🐸 Frog",10,"")</f>
        <v/>
      </c>
      <c r="AA1342" s="16" t="str">
        <f aca="false">IF(O1342="🐈 Cat",4,"")</f>
        <v/>
      </c>
      <c r="AB1342" s="16" t="str">
        <f aca="false">IF(O1342="Gecko",15,"")</f>
        <v/>
      </c>
      <c r="AC1342" s="16" t="str">
        <f aca="false">IF(O1342="Skink",14,"")</f>
        <v/>
      </c>
      <c r="AD1342" s="16" t="str">
        <f aca="false">IF(O1342="🐄 Cattle",17,"")</f>
        <v/>
      </c>
      <c r="AE1342" s="16" t="str">
        <f aca="false">IF(O1342="🐷 Pig",19,"")</f>
        <v/>
      </c>
      <c r="AF1342" s="16" t="str">
        <f aca="false">IF(O1342="Squirrel",11,"")</f>
        <v/>
      </c>
      <c r="AG1342" s="16" t="str">
        <f aca="false">IF(O1342="🐝 Honey Bee",20,"")</f>
        <v/>
      </c>
      <c r="AH1342" s="16" t="str">
        <f aca="false">IF(O1342="🦆 Duck",12,"")</f>
        <v/>
      </c>
      <c r="AI1342" s="16" t="str">
        <f aca="false">IF(O1342="🐦 Bird",13,"")</f>
        <v/>
      </c>
      <c r="AJ1342" s="0"/>
      <c r="AK1342" s="0"/>
      <c r="AL1342" s="0"/>
      <c r="AM1342" s="0"/>
      <c r="AN1342" s="0"/>
    </row>
    <row r="1343" customFormat="false" ht="30" hidden="false" customHeight="true" outlineLevel="0" collapsed="false">
      <c r="A1343" s="38" t="s">
        <v>1271</v>
      </c>
      <c r="B1343" s="38" t="n">
        <v>163</v>
      </c>
      <c r="C1343" s="32" t="n">
        <f aca="false">B1343+IF(H1343="IV",-0.2,IF(H1343="IP",-0.1,IF(H1343="IM",0.1,IF(H1343="SC",0.2,IF(H1343="IC (cerebral)",-0.3,0)))))</f>
        <v>162.8</v>
      </c>
      <c r="D1343" s="33" t="n">
        <f aca="false">VALUE(MID(AJ1343,1,FIND(" ",AJ1343)))</f>
        <v>0.029</v>
      </c>
      <c r="E1343" s="34" t="n">
        <f aca="false">IF(G1343="LD50 (median)",1,IF(G1343="LDLo (lowest)",0,IF(G1343="LD",-1,"")))</f>
        <v>1</v>
      </c>
      <c r="F1343" s="34" t="n">
        <f aca="false">IF(O1343="🐀 Rat",1,IF(O1343="🐭 Mouse",2,IF(O1343="🐕 Dog",3,IF(O1343="🐵 Monkey",5,IF(O1343="🐈 Cat",4,IF(O1343="🐇 Rabbit",6,IF(O1343="🕊 Pigeon",7,IF(O1343="🐹 Guinea Pig",8,IF(O1343="🐔 Chicken",9,IF(O1343="🐸 Frog",10,IF(O1343="🍼 Mammal",10,0)))))))))))</f>
        <v>7</v>
      </c>
      <c r="G1343" s="39" t="s">
        <v>47</v>
      </c>
      <c r="H1343" s="39" t="s">
        <v>15</v>
      </c>
      <c r="I1343" s="14" t="str">
        <f aca="false">IF(H1343="IC",-0.3,"")</f>
        <v/>
      </c>
      <c r="J1343" s="14" t="n">
        <f aca="false">IF(H1343="IV",-0.2,"")</f>
        <v>-0.2</v>
      </c>
      <c r="K1343" s="14" t="str">
        <f aca="false">IF(H1343="IP",-0.1,"")</f>
        <v/>
      </c>
      <c r="L1343" s="14" t="str">
        <f aca="false">IF(H1343="IM",0.1,"")</f>
        <v/>
      </c>
      <c r="M1343" s="14" t="str">
        <f aca="false">IF(H1343="SC",0.2,"")</f>
        <v/>
      </c>
      <c r="N1343" s="15" t="str">
        <f aca="false">IF(H1343="???",0.2,"")</f>
        <v/>
      </c>
      <c r="O1343" s="40" t="s">
        <v>23</v>
      </c>
      <c r="P1343" s="17" t="str">
        <f aca="false">IF(SUM(Q1343:AI1343)&gt;0,"",IF(SUM(Q1343:AI1343)=0,IF(O1343&gt;0,1,"")))</f>
        <v/>
      </c>
      <c r="Q1343" s="16" t="str">
        <f aca="false">IF(O1343="🐭 Mouse",2,"")</f>
        <v/>
      </c>
      <c r="R1343" s="16" t="n">
        <f aca="false">IF(O1343="🕊 Pigeon",7,"")</f>
        <v>7</v>
      </c>
      <c r="S1343" s="16" t="str">
        <f aca="false">IF(O1343="🐇 Rabbit",6,"")</f>
        <v/>
      </c>
      <c r="T1343" s="16" t="str">
        <f aca="false">IF(O1343="🍼 Mammal",16,"")</f>
        <v/>
      </c>
      <c r="U1343" s="16" t="str">
        <f aca="false">IF(O1343="🐀 Rat",1,"")</f>
        <v/>
      </c>
      <c r="V1343" s="16" t="str">
        <f aca="false">IF(O1343="🐕 Dog",3,"")</f>
        <v/>
      </c>
      <c r="W1343" s="16" t="str">
        <f aca="false">IF(O1343="🐹 Guinea Pig",8,"")</f>
        <v/>
      </c>
      <c r="X1343" s="16" t="str">
        <f aca="false">IF(O1343="🐔 Chicken",9,"")</f>
        <v/>
      </c>
      <c r="Y1343" s="16" t="str">
        <f aca="false">IF(O1343="🐵 Monkey",5,"")</f>
        <v/>
      </c>
      <c r="Z1343" s="16" t="str">
        <f aca="false">IF(O1343="🐸 Frog",10,"")</f>
        <v/>
      </c>
      <c r="AA1343" s="16" t="str">
        <f aca="false">IF(O1343="🐈 Cat",4,"")</f>
        <v/>
      </c>
      <c r="AB1343" s="16" t="str">
        <f aca="false">IF(O1343="Gecko",15,"")</f>
        <v/>
      </c>
      <c r="AC1343" s="16" t="str">
        <f aca="false">IF(O1343="Skink",14,"")</f>
        <v/>
      </c>
      <c r="AD1343" s="16" t="str">
        <f aca="false">IF(O1343="🐄 Cattle",17,"")</f>
        <v/>
      </c>
      <c r="AE1343" s="16" t="str">
        <f aca="false">IF(O1343="🐷 Pig",19,"")</f>
        <v/>
      </c>
      <c r="AF1343" s="16" t="str">
        <f aca="false">IF(O1343="Squirrel",11,"")</f>
        <v/>
      </c>
      <c r="AG1343" s="16" t="str">
        <f aca="false">IF(O1343="🐝 Honey Bee",20,"")</f>
        <v/>
      </c>
      <c r="AH1343" s="16" t="str">
        <f aca="false">IF(O1343="🦆 Duck",12,"")</f>
        <v/>
      </c>
      <c r="AI1343" s="16" t="str">
        <f aca="false">IF(O1343="🐦 Bird",13,"")</f>
        <v/>
      </c>
      <c r="AJ1343" s="41" t="s">
        <v>1272</v>
      </c>
      <c r="AK1343" s="40" t="s">
        <v>160</v>
      </c>
      <c r="AL1343" s="42" t="s">
        <v>50</v>
      </c>
      <c r="AM1343" s="40" t="s">
        <v>51</v>
      </c>
      <c r="AN1343" s="40"/>
    </row>
    <row r="1344" customFormat="false" ht="30" hidden="false" customHeight="true" outlineLevel="0" collapsed="false">
      <c r="A1344" s="38" t="s">
        <v>1271</v>
      </c>
      <c r="B1344" s="38" t="n">
        <v>163</v>
      </c>
      <c r="C1344" s="32" t="n">
        <f aca="false">B1344+IF(H1344="IV",-0.2,IF(H1344="IP",-0.1,IF(H1344="IM",0.1,IF(H1344="SC",0.2,IF(H1344="IC (cerebral)",-0.3,0)))))</f>
        <v>162.9</v>
      </c>
      <c r="D1344" s="33" t="n">
        <f aca="false">VALUE(MID(AJ1344,1,FIND(" ",AJ1344)))</f>
        <v>0.166</v>
      </c>
      <c r="E1344" s="34" t="n">
        <f aca="false">IF(G1344="LD50 (median)",1,IF(G1344="LDLo (lowest)",0,IF(G1344="LD",-1,"")))</f>
        <v>1</v>
      </c>
      <c r="F1344" s="34" t="n">
        <f aca="false">IF(O1344="🐀 Rat",1,IF(O1344="🐭 Mouse",2,IF(O1344="🐕 Dog",3,IF(O1344="🐵 Monkey",5,IF(O1344="🐈 Cat",4,IF(O1344="🐇 Rabbit",6,IF(O1344="🕊 Pigeon",7,IF(O1344="🐹 Guinea Pig",8,IF(O1344="🐔 Chicken",9,IF(O1344="🐸 Frog",10,IF(O1344="🍼 Mammal",10,0)))))))))))</f>
        <v>2</v>
      </c>
      <c r="G1344" s="39" t="s">
        <v>47</v>
      </c>
      <c r="H1344" s="39" t="s">
        <v>16</v>
      </c>
      <c r="I1344" s="14" t="str">
        <f aca="false">IF(H1344="IC",-0.3,"")</f>
        <v/>
      </c>
      <c r="J1344" s="14" t="str">
        <f aca="false">IF(H1344="IV",-0.2,"")</f>
        <v/>
      </c>
      <c r="K1344" s="14" t="n">
        <f aca="false">IF(H1344="IP",-0.1,"")</f>
        <v>-0.1</v>
      </c>
      <c r="L1344" s="14" t="str">
        <f aca="false">IF(H1344="IM",0.1,"")</f>
        <v/>
      </c>
      <c r="M1344" s="14" t="str">
        <f aca="false">IF(H1344="SC",0.2,"")</f>
        <v/>
      </c>
      <c r="N1344" s="15" t="str">
        <f aca="false">IF(H1344="???",0.2,"")</f>
        <v/>
      </c>
      <c r="O1344" s="40" t="s">
        <v>22</v>
      </c>
      <c r="P1344" s="17" t="str">
        <f aca="false">IF(SUM(Q1344:AI1344)&gt;0,"",IF(SUM(Q1344:AI1344)=0,IF(O1344&gt;0,1,"")))</f>
        <v/>
      </c>
      <c r="Q1344" s="16" t="n">
        <f aca="false">IF(O1344="🐭 Mouse",2,"")</f>
        <v>2</v>
      </c>
      <c r="R1344" s="16" t="str">
        <f aca="false">IF(O1344="🕊 Pigeon",7,"")</f>
        <v/>
      </c>
      <c r="S1344" s="16" t="str">
        <f aca="false">IF(O1344="🐇 Rabbit",6,"")</f>
        <v/>
      </c>
      <c r="T1344" s="16" t="str">
        <f aca="false">IF(O1344="🍼 Mammal",16,"")</f>
        <v/>
      </c>
      <c r="U1344" s="16" t="str">
        <f aca="false">IF(O1344="🐀 Rat",1,"")</f>
        <v/>
      </c>
      <c r="V1344" s="16" t="str">
        <f aca="false">IF(O1344="🐕 Dog",3,"")</f>
        <v/>
      </c>
      <c r="W1344" s="16" t="str">
        <f aca="false">IF(O1344="🐹 Guinea Pig",8,"")</f>
        <v/>
      </c>
      <c r="X1344" s="16" t="str">
        <f aca="false">IF(O1344="🐔 Chicken",9,"")</f>
        <v/>
      </c>
      <c r="Y1344" s="16" t="str">
        <f aca="false">IF(O1344="🐵 Monkey",5,"")</f>
        <v/>
      </c>
      <c r="Z1344" s="16" t="str">
        <f aca="false">IF(O1344="🐸 Frog",10,"")</f>
        <v/>
      </c>
      <c r="AA1344" s="16" t="str">
        <f aca="false">IF(O1344="🐈 Cat",4,"")</f>
        <v/>
      </c>
      <c r="AB1344" s="16" t="str">
        <f aca="false">IF(O1344="Gecko",15,"")</f>
        <v/>
      </c>
      <c r="AC1344" s="16" t="str">
        <f aca="false">IF(O1344="Skink",14,"")</f>
        <v/>
      </c>
      <c r="AD1344" s="16" t="str">
        <f aca="false">IF(O1344="🐄 Cattle",17,"")</f>
        <v/>
      </c>
      <c r="AE1344" s="16" t="str">
        <f aca="false">IF(O1344="🐷 Pig",19,"")</f>
        <v/>
      </c>
      <c r="AF1344" s="16" t="str">
        <f aca="false">IF(O1344="Squirrel",11,"")</f>
        <v/>
      </c>
      <c r="AG1344" s="16" t="str">
        <f aca="false">IF(O1344="🐝 Honey Bee",20,"")</f>
        <v/>
      </c>
      <c r="AH1344" s="16" t="str">
        <f aca="false">IF(O1344="🦆 Duck",12,"")</f>
        <v/>
      </c>
      <c r="AI1344" s="16" t="str">
        <f aca="false">IF(O1344="🐦 Bird",13,"")</f>
        <v/>
      </c>
      <c r="AJ1344" s="41" t="s">
        <v>1273</v>
      </c>
      <c r="AK1344" s="40" t="s">
        <v>1274</v>
      </c>
      <c r="AL1344" s="42" t="s">
        <v>50</v>
      </c>
      <c r="AM1344" s="40" t="s">
        <v>51</v>
      </c>
      <c r="AN1344" s="40"/>
    </row>
    <row r="1345" customFormat="false" ht="30" hidden="false" customHeight="true" outlineLevel="0" collapsed="false">
      <c r="A1345" s="38" t="s">
        <v>1275</v>
      </c>
      <c r="B1345" s="38" t="n">
        <f aca="false">B1344</f>
        <v>163</v>
      </c>
      <c r="C1345" s="32" t="n">
        <f aca="false">B1345+IF(H1345="IV",-0.2,IF(H1345="IP",-0.1,IF(H1345="IM",0.1,IF(H1345="SC",0.2,IF(H1345="IC (cerebral)",-0.3,0)))))</f>
        <v>162.9</v>
      </c>
      <c r="D1345" s="33" t="n">
        <f aca="false">VALUE(MID(AJ1345,1,FIND(" ",AJ1345)))</f>
        <v>0.63</v>
      </c>
      <c r="E1345" s="34" t="n">
        <f aca="false">IF(G1345="LD50 (median)",1,IF(G1345="LDLo (lowest)",0,IF(G1345="LD",-1,"")))</f>
        <v>1</v>
      </c>
      <c r="F1345" s="34" t="n">
        <f aca="false">IF(O1345="🐀 Rat",1,IF(O1345="🐭 Mouse",2,IF(O1345="🐕 Dog",3,IF(O1345="🐵 Monkey",5,IF(O1345="🐈 Cat",4,IF(O1345="🐇 Rabbit",6,IF(O1345="🕊 Pigeon",7,IF(O1345="🐹 Guinea Pig",8,IF(O1345="🐔 Chicken",9,IF(O1345="🐸 Frog",10,IF(O1345="🍼 Mammal",10,0)))))))))))</f>
        <v>2</v>
      </c>
      <c r="G1345" s="39" t="s">
        <v>47</v>
      </c>
      <c r="H1345" s="39" t="s">
        <v>16</v>
      </c>
      <c r="I1345" s="14" t="str">
        <f aca="false">IF(H1345="IC",-0.3,"")</f>
        <v/>
      </c>
      <c r="J1345" s="14" t="str">
        <f aca="false">IF(H1345="IV",-0.2,"")</f>
        <v/>
      </c>
      <c r="K1345" s="14" t="n">
        <f aca="false">IF(H1345="IP",-0.1,"")</f>
        <v>-0.1</v>
      </c>
      <c r="L1345" s="14" t="str">
        <f aca="false">IF(H1345="IM",0.1,"")</f>
        <v/>
      </c>
      <c r="M1345" s="14" t="str">
        <f aca="false">IF(H1345="SC",0.2,"")</f>
        <v/>
      </c>
      <c r="N1345" s="15" t="str">
        <f aca="false">IF(H1345="???",0.2,"")</f>
        <v/>
      </c>
      <c r="O1345" s="40" t="s">
        <v>22</v>
      </c>
      <c r="P1345" s="17" t="str">
        <f aca="false">IF(SUM(Q1345:AI1345)&gt;0,"",IF(SUM(Q1345:AI1345)=0,IF(O1345&gt;0,1,"")))</f>
        <v/>
      </c>
      <c r="Q1345" s="16" t="n">
        <f aca="false">IF(O1345="🐭 Mouse",2,"")</f>
        <v>2</v>
      </c>
      <c r="R1345" s="16" t="str">
        <f aca="false">IF(O1345="🕊 Pigeon",7,"")</f>
        <v/>
      </c>
      <c r="S1345" s="16" t="str">
        <f aca="false">IF(O1345="🐇 Rabbit",6,"")</f>
        <v/>
      </c>
      <c r="T1345" s="16" t="str">
        <f aca="false">IF(O1345="🍼 Mammal",16,"")</f>
        <v/>
      </c>
      <c r="U1345" s="16" t="str">
        <f aca="false">IF(O1345="🐀 Rat",1,"")</f>
        <v/>
      </c>
      <c r="V1345" s="16" t="str">
        <f aca="false">IF(O1345="🐕 Dog",3,"")</f>
        <v/>
      </c>
      <c r="W1345" s="16" t="str">
        <f aca="false">IF(O1345="🐹 Guinea Pig",8,"")</f>
        <v/>
      </c>
      <c r="X1345" s="16" t="str">
        <f aca="false">IF(O1345="🐔 Chicken",9,"")</f>
        <v/>
      </c>
      <c r="Y1345" s="16" t="str">
        <f aca="false">IF(O1345="🐵 Monkey",5,"")</f>
        <v/>
      </c>
      <c r="Z1345" s="16" t="str">
        <f aca="false">IF(O1345="🐸 Frog",10,"")</f>
        <v/>
      </c>
      <c r="AA1345" s="16" t="str">
        <f aca="false">IF(O1345="🐈 Cat",4,"")</f>
        <v/>
      </c>
      <c r="AB1345" s="16" t="str">
        <f aca="false">IF(O1345="Gecko",15,"")</f>
        <v/>
      </c>
      <c r="AC1345" s="16" t="str">
        <f aca="false">IF(O1345="Skink",14,"")</f>
        <v/>
      </c>
      <c r="AD1345" s="16" t="str">
        <f aca="false">IF(O1345="🐄 Cattle",17,"")</f>
        <v/>
      </c>
      <c r="AE1345" s="16" t="str">
        <f aca="false">IF(O1345="🐷 Pig",19,"")</f>
        <v/>
      </c>
      <c r="AF1345" s="16" t="str">
        <f aca="false">IF(O1345="Squirrel",11,"")</f>
        <v/>
      </c>
      <c r="AG1345" s="16" t="str">
        <f aca="false">IF(O1345="🐝 Honey Bee",20,"")</f>
        <v/>
      </c>
      <c r="AH1345" s="16" t="str">
        <f aca="false">IF(O1345="🦆 Duck",12,"")</f>
        <v/>
      </c>
      <c r="AI1345" s="16" t="str">
        <f aca="false">IF(O1345="🐦 Bird",13,"")</f>
        <v/>
      </c>
      <c r="AJ1345" s="41" t="s">
        <v>758</v>
      </c>
      <c r="AK1345" s="40" t="s">
        <v>1276</v>
      </c>
      <c r="AL1345" s="42" t="s">
        <v>50</v>
      </c>
      <c r="AM1345" s="40" t="s">
        <v>51</v>
      </c>
      <c r="AN1345" s="40"/>
    </row>
    <row r="1346" customFormat="false" ht="30" hidden="false" customHeight="true" outlineLevel="0" collapsed="false">
      <c r="A1346" s="38" t="s">
        <v>1275</v>
      </c>
      <c r="B1346" s="38" t="n">
        <f aca="false">B1345</f>
        <v>163</v>
      </c>
      <c r="C1346" s="32" t="n">
        <f aca="false">B1346+IF(H1346="IV",-0.2,IF(H1346="IP",-0.1,IF(H1346="IM",0.1,IF(H1346="SC",0.2,IF(H1346="IC (cerebral)",-0.3,0)))))</f>
        <v>163</v>
      </c>
      <c r="D1346" s="33" t="n">
        <f aca="false">VALUE(MID(AJ1346,1,FIND(" ",AJ1346)))</f>
        <v>0.7</v>
      </c>
      <c r="E1346" s="34" t="n">
        <f aca="false">IF(G1346="LD50 (median)",1,IF(G1346="LDLo (lowest)",0,IF(G1346="LD",-1,"")))</f>
        <v>0</v>
      </c>
      <c r="F1346" s="34" t="n">
        <f aca="false">IF(O1346="🐀 Rat",1,IF(O1346="🐭 Mouse",2,IF(O1346="🐕 Dog",3,IF(O1346="🐵 Monkey",5,IF(O1346="🐈 Cat",4,IF(O1346="🐇 Rabbit",6,IF(O1346="🕊 Pigeon",7,IF(O1346="🐹 Guinea Pig",8,IF(O1346="🐔 Chicken",9,IF(O1346="🐸 Frog",10,IF(O1346="🍼 Mammal",10,0)))))))))))</f>
        <v>10</v>
      </c>
      <c r="G1346" s="39" t="s">
        <v>53</v>
      </c>
      <c r="H1346" s="39" t="s">
        <v>93</v>
      </c>
      <c r="I1346" s="14" t="str">
        <f aca="false">IF(H1346="IC",-0.3,"")</f>
        <v/>
      </c>
      <c r="J1346" s="14" t="str">
        <f aca="false">IF(H1346="IV",-0.2,"")</f>
        <v/>
      </c>
      <c r="K1346" s="14" t="str">
        <f aca="false">IF(H1346="IP",-0.1,"")</f>
        <v/>
      </c>
      <c r="L1346" s="14" t="str">
        <f aca="false">IF(H1346="IM",0.1,"")</f>
        <v/>
      </c>
      <c r="M1346" s="14" t="str">
        <f aca="false">IF(H1346="SC",0.2,"")</f>
        <v/>
      </c>
      <c r="N1346" s="15" t="n">
        <f aca="false">IF(H1346="???",0.2,"")</f>
        <v>0.2</v>
      </c>
      <c r="O1346" s="40" t="s">
        <v>25</v>
      </c>
      <c r="P1346" s="17" t="str">
        <f aca="false">IF(SUM(Q1346:AI1346)&gt;0,"",IF(SUM(Q1346:AI1346)=0,IF(O1346&gt;0,1,"")))</f>
        <v/>
      </c>
      <c r="Q1346" s="16" t="str">
        <f aca="false">IF(O1346="🐭 Mouse",2,"")</f>
        <v/>
      </c>
      <c r="R1346" s="16" t="str">
        <f aca="false">IF(O1346="🕊 Pigeon",7,"")</f>
        <v/>
      </c>
      <c r="S1346" s="16" t="str">
        <f aca="false">IF(O1346="🐇 Rabbit",6,"")</f>
        <v/>
      </c>
      <c r="T1346" s="16" t="n">
        <f aca="false">IF(O1346="🍼 Mammal",16,"")</f>
        <v>16</v>
      </c>
      <c r="U1346" s="16" t="str">
        <f aca="false">IF(O1346="🐀 Rat",1,"")</f>
        <v/>
      </c>
      <c r="V1346" s="16" t="str">
        <f aca="false">IF(O1346="🐕 Dog",3,"")</f>
        <v/>
      </c>
      <c r="W1346" s="16" t="str">
        <f aca="false">IF(O1346="🐹 Guinea Pig",8,"")</f>
        <v/>
      </c>
      <c r="X1346" s="16" t="str">
        <f aca="false">IF(O1346="🐔 Chicken",9,"")</f>
        <v/>
      </c>
      <c r="Y1346" s="16" t="str">
        <f aca="false">IF(O1346="🐵 Monkey",5,"")</f>
        <v/>
      </c>
      <c r="Z1346" s="16" t="str">
        <f aca="false">IF(O1346="🐸 Frog",10,"")</f>
        <v/>
      </c>
      <c r="AA1346" s="16" t="str">
        <f aca="false">IF(O1346="🐈 Cat",4,"")</f>
        <v/>
      </c>
      <c r="AB1346" s="16" t="str">
        <f aca="false">IF(O1346="Gecko",15,"")</f>
        <v/>
      </c>
      <c r="AC1346" s="16" t="str">
        <f aca="false">IF(O1346="Skink",14,"")</f>
        <v/>
      </c>
      <c r="AD1346" s="16" t="str">
        <f aca="false">IF(O1346="🐄 Cattle",17,"")</f>
        <v/>
      </c>
      <c r="AE1346" s="16" t="str">
        <f aca="false">IF(O1346="🐷 Pig",19,"")</f>
        <v/>
      </c>
      <c r="AF1346" s="16" t="str">
        <f aca="false">IF(O1346="Squirrel",11,"")</f>
        <v/>
      </c>
      <c r="AG1346" s="16" t="str">
        <f aca="false">IF(O1346="🐝 Honey Bee",20,"")</f>
        <v/>
      </c>
      <c r="AH1346" s="16" t="str">
        <f aca="false">IF(O1346="🦆 Duck",12,"")</f>
        <v/>
      </c>
      <c r="AI1346" s="16" t="str">
        <f aca="false">IF(O1346="🐦 Bird",13,"")</f>
        <v/>
      </c>
      <c r="AJ1346" s="41" t="s">
        <v>177</v>
      </c>
      <c r="AK1346" s="40" t="s">
        <v>178</v>
      </c>
      <c r="AL1346" s="42" t="s">
        <v>50</v>
      </c>
      <c r="AM1346" s="40" t="s">
        <v>51</v>
      </c>
      <c r="AN1346" s="40"/>
    </row>
    <row r="1347" customFormat="false" ht="45" hidden="false" customHeight="true" outlineLevel="0" collapsed="false">
      <c r="A1347" s="38" t="s">
        <v>1275</v>
      </c>
      <c r="B1347" s="38" t="n">
        <f aca="false">B1346</f>
        <v>163</v>
      </c>
      <c r="C1347" s="32" t="n">
        <f aca="false">B1347+IF(H1347="IV",-0.2,IF(H1347="IP",-0.1,IF(H1347="IM",0.1,IF(H1347="SC",0.2,IF(H1347="IC (cerebral)",-0.3,0)))))</f>
        <v>163.1</v>
      </c>
      <c r="D1347" s="33" t="n">
        <f aca="false">VALUE(MID(AJ1347,1,FIND(" ",AJ1347)))</f>
        <v>8.8</v>
      </c>
      <c r="E1347" s="34" t="n">
        <f aca="false">IF(G1347="LD50 (median)",1,IF(G1347="LDLo (lowest)",0,IF(G1347="LD",-1,"")))</f>
        <v>1</v>
      </c>
      <c r="F1347" s="34" t="n">
        <f aca="false">IF(O1347="🐀 Rat",1,IF(O1347="🐭 Mouse",2,IF(O1347="🐕 Dog",3,IF(O1347="🐵 Monkey",5,IF(O1347="🐈 Cat",4,IF(O1347="🐇 Rabbit",6,IF(O1347="🕊 Pigeon",7,IF(O1347="🐹 Guinea Pig",8,IF(O1347="🐔 Chicken",9,IF(O1347="🐸 Frog",10,IF(O1347="🍼 Mammal",10,0)))))))))))</f>
        <v>2</v>
      </c>
      <c r="G1347" s="39" t="s">
        <v>47</v>
      </c>
      <c r="H1347" s="39" t="s">
        <v>17</v>
      </c>
      <c r="I1347" s="14" t="str">
        <f aca="false">IF(H1347="IC",-0.3,"")</f>
        <v/>
      </c>
      <c r="J1347" s="14" t="str">
        <f aca="false">IF(H1347="IV",-0.2,"")</f>
        <v/>
      </c>
      <c r="K1347" s="14" t="str">
        <f aca="false">IF(H1347="IP",-0.1,"")</f>
        <v/>
      </c>
      <c r="L1347" s="14" t="n">
        <f aca="false">IF(H1347="IM",0.1,"")</f>
        <v>0.1</v>
      </c>
      <c r="M1347" s="14" t="str">
        <f aca="false">IF(H1347="SC",0.2,"")</f>
        <v/>
      </c>
      <c r="N1347" s="15" t="str">
        <f aca="false">IF(H1347="???",0.2,"")</f>
        <v/>
      </c>
      <c r="O1347" s="40" t="s">
        <v>22</v>
      </c>
      <c r="P1347" s="17" t="str">
        <f aca="false">IF(SUM(Q1347:AI1347)&gt;0,"",IF(SUM(Q1347:AI1347)=0,IF(O1347&gt;0,1,"")))</f>
        <v/>
      </c>
      <c r="Q1347" s="16" t="n">
        <f aca="false">IF(O1347="🐭 Mouse",2,"")</f>
        <v>2</v>
      </c>
      <c r="R1347" s="16" t="str">
        <f aca="false">IF(O1347="🕊 Pigeon",7,"")</f>
        <v/>
      </c>
      <c r="S1347" s="16" t="str">
        <f aca="false">IF(O1347="🐇 Rabbit",6,"")</f>
        <v/>
      </c>
      <c r="T1347" s="16" t="str">
        <f aca="false">IF(O1347="🍼 Mammal",16,"")</f>
        <v/>
      </c>
      <c r="U1347" s="16" t="str">
        <f aca="false">IF(O1347="🐀 Rat",1,"")</f>
        <v/>
      </c>
      <c r="V1347" s="16" t="str">
        <f aca="false">IF(O1347="🐕 Dog",3,"")</f>
        <v/>
      </c>
      <c r="W1347" s="16" t="str">
        <f aca="false">IF(O1347="🐹 Guinea Pig",8,"")</f>
        <v/>
      </c>
      <c r="X1347" s="16" t="str">
        <f aca="false">IF(O1347="🐔 Chicken",9,"")</f>
        <v/>
      </c>
      <c r="Y1347" s="16" t="str">
        <f aca="false">IF(O1347="🐵 Monkey",5,"")</f>
        <v/>
      </c>
      <c r="Z1347" s="16" t="str">
        <f aca="false">IF(O1347="🐸 Frog",10,"")</f>
        <v/>
      </c>
      <c r="AA1347" s="16" t="str">
        <f aca="false">IF(O1347="🐈 Cat",4,"")</f>
        <v/>
      </c>
      <c r="AB1347" s="16" t="str">
        <f aca="false">IF(O1347="Gecko",15,"")</f>
        <v/>
      </c>
      <c r="AC1347" s="16" t="str">
        <f aca="false">IF(O1347="Skink",14,"")</f>
        <v/>
      </c>
      <c r="AD1347" s="16" t="str">
        <f aca="false">IF(O1347="🐄 Cattle",17,"")</f>
        <v/>
      </c>
      <c r="AE1347" s="16" t="str">
        <f aca="false">IF(O1347="🐷 Pig",19,"")</f>
        <v/>
      </c>
      <c r="AF1347" s="16" t="str">
        <f aca="false">IF(O1347="Squirrel",11,"")</f>
        <v/>
      </c>
      <c r="AG1347" s="16" t="str">
        <f aca="false">IF(O1347="🐝 Honey Bee",20,"")</f>
        <v/>
      </c>
      <c r="AH1347" s="16" t="str">
        <f aca="false">IF(O1347="🦆 Duck",12,"")</f>
        <v/>
      </c>
      <c r="AI1347" s="16" t="str">
        <f aca="false">IF(O1347="🐦 Bird",13,"")</f>
        <v/>
      </c>
      <c r="AJ1347" s="41" t="s">
        <v>1277</v>
      </c>
      <c r="AK1347" s="40" t="s">
        <v>1276</v>
      </c>
      <c r="AL1347" s="42" t="s">
        <v>50</v>
      </c>
      <c r="AM1347" s="40" t="s">
        <v>51</v>
      </c>
      <c r="AN1347" s="40"/>
    </row>
    <row r="1348" customFormat="false" ht="30" hidden="false" customHeight="true" outlineLevel="0" collapsed="false">
      <c r="A1348" s="38" t="s">
        <v>1275</v>
      </c>
      <c r="B1348" s="38" t="n">
        <f aca="false">B1347</f>
        <v>163</v>
      </c>
      <c r="C1348" s="32" t="n">
        <f aca="false">B1348+IF(H1348="IV",-0.2,IF(H1348="IP",-0.1,IF(H1348="IM",0.1,IF(H1348="SC",0.2,IF(H1348="IC (cerebral)",-0.3,0)))))</f>
        <v>162.8</v>
      </c>
      <c r="D1348" s="33" t="n">
        <f aca="false">VALUE(MID(AJ1348,1,FIND(" ",AJ1348)))</f>
        <v>28.6</v>
      </c>
      <c r="E1348" s="34" t="n">
        <f aca="false">IF(G1348="LD50 (median)",1,IF(G1348="LDLo (lowest)",0,IF(G1348="LD",-1,"")))</f>
        <v>1</v>
      </c>
      <c r="F1348" s="34" t="n">
        <f aca="false">IF(O1348="🐀 Rat",1,IF(O1348="🐭 Mouse",2,IF(O1348="🐕 Dog",3,IF(O1348="🐵 Monkey",5,IF(O1348="🐈 Cat",4,IF(O1348="🐇 Rabbit",6,IF(O1348="🕊 Pigeon",7,IF(O1348="🐹 Guinea Pig",8,IF(O1348="🐔 Chicken",9,IF(O1348="🐸 Frog",10,IF(O1348="🍼 Mammal",10,0)))))))))))</f>
        <v>7</v>
      </c>
      <c r="G1348" s="39" t="s">
        <v>47</v>
      </c>
      <c r="H1348" s="39" t="s">
        <v>15</v>
      </c>
      <c r="I1348" s="14" t="str">
        <f aca="false">IF(H1348="IC",-0.3,"")</f>
        <v/>
      </c>
      <c r="J1348" s="14" t="n">
        <f aca="false">IF(H1348="IV",-0.2,"")</f>
        <v>-0.2</v>
      </c>
      <c r="K1348" s="14" t="str">
        <f aca="false">IF(H1348="IP",-0.1,"")</f>
        <v/>
      </c>
      <c r="L1348" s="14" t="str">
        <f aca="false">IF(H1348="IM",0.1,"")</f>
        <v/>
      </c>
      <c r="M1348" s="14" t="str">
        <f aca="false">IF(H1348="SC",0.2,"")</f>
        <v/>
      </c>
      <c r="N1348" s="15" t="str">
        <f aca="false">IF(H1348="???",0.2,"")</f>
        <v/>
      </c>
      <c r="O1348" s="40" t="s">
        <v>23</v>
      </c>
      <c r="P1348" s="17" t="str">
        <f aca="false">IF(SUM(Q1348:AI1348)&gt;0,"",IF(SUM(Q1348:AI1348)=0,IF(O1348&gt;0,1,"")))</f>
        <v/>
      </c>
      <c r="Q1348" s="16" t="str">
        <f aca="false">IF(O1348="🐭 Mouse",2,"")</f>
        <v/>
      </c>
      <c r="R1348" s="16" t="n">
        <f aca="false">IF(O1348="🕊 Pigeon",7,"")</f>
        <v>7</v>
      </c>
      <c r="S1348" s="16" t="str">
        <f aca="false">IF(O1348="🐇 Rabbit",6,"")</f>
        <v/>
      </c>
      <c r="T1348" s="16" t="str">
        <f aca="false">IF(O1348="🍼 Mammal",16,"")</f>
        <v/>
      </c>
      <c r="U1348" s="16" t="str">
        <f aca="false">IF(O1348="🐀 Rat",1,"")</f>
        <v/>
      </c>
      <c r="V1348" s="16" t="str">
        <f aca="false">IF(O1348="🐕 Dog",3,"")</f>
        <v/>
      </c>
      <c r="W1348" s="16" t="str">
        <f aca="false">IF(O1348="🐹 Guinea Pig",8,"")</f>
        <v/>
      </c>
      <c r="X1348" s="16" t="str">
        <f aca="false">IF(O1348="🐔 Chicken",9,"")</f>
        <v/>
      </c>
      <c r="Y1348" s="16" t="str">
        <f aca="false">IF(O1348="🐵 Monkey",5,"")</f>
        <v/>
      </c>
      <c r="Z1348" s="16" t="str">
        <f aca="false">IF(O1348="🐸 Frog",10,"")</f>
        <v/>
      </c>
      <c r="AA1348" s="16" t="str">
        <f aca="false">IF(O1348="🐈 Cat",4,"")</f>
        <v/>
      </c>
      <c r="AB1348" s="16" t="str">
        <f aca="false">IF(O1348="Gecko",15,"")</f>
        <v/>
      </c>
      <c r="AC1348" s="16" t="str">
        <f aca="false">IF(O1348="Skink",14,"")</f>
        <v/>
      </c>
      <c r="AD1348" s="16" t="str">
        <f aca="false">IF(O1348="🐄 Cattle",17,"")</f>
        <v/>
      </c>
      <c r="AE1348" s="16" t="str">
        <f aca="false">IF(O1348="🐷 Pig",19,"")</f>
        <v/>
      </c>
      <c r="AF1348" s="16" t="str">
        <f aca="false">IF(O1348="Squirrel",11,"")</f>
        <v/>
      </c>
      <c r="AG1348" s="16" t="str">
        <f aca="false">IF(O1348="🐝 Honey Bee",20,"")</f>
        <v/>
      </c>
      <c r="AH1348" s="16" t="str">
        <f aca="false">IF(O1348="🦆 Duck",12,"")</f>
        <v/>
      </c>
      <c r="AI1348" s="16" t="str">
        <f aca="false">IF(O1348="🐦 Bird",13,"")</f>
        <v/>
      </c>
      <c r="AJ1348" s="41" t="s">
        <v>1278</v>
      </c>
      <c r="AK1348" s="40" t="s">
        <v>164</v>
      </c>
      <c r="AL1348" s="42" t="s">
        <v>50</v>
      </c>
      <c r="AM1348" s="40" t="s">
        <v>51</v>
      </c>
      <c r="AN1348" s="40"/>
    </row>
    <row r="1349" customFormat="false" ht="15.75" hidden="false" customHeight="false" outlineLevel="0" collapsed="false">
      <c r="B1349" s="38"/>
      <c r="C1349" s="32"/>
      <c r="D1349" s="33"/>
      <c r="E1349" s="34"/>
      <c r="F1349" s="34"/>
      <c r="G1349" s="0"/>
      <c r="H1349" s="0"/>
      <c r="I1349" s="14" t="str">
        <f aca="false">IF(H1349="IC",-0.3,"")</f>
        <v/>
      </c>
      <c r="J1349" s="14" t="str">
        <f aca="false">IF(H1349="IV",-0.2,"")</f>
        <v/>
      </c>
      <c r="K1349" s="14" t="str">
        <f aca="false">IF(H1349="IP",-0.1,"")</f>
        <v/>
      </c>
      <c r="L1349" s="14" t="str">
        <f aca="false">IF(H1349="IM",0.1,"")</f>
        <v/>
      </c>
      <c r="M1349" s="14" t="str">
        <f aca="false">IF(H1349="SC",0.2,"")</f>
        <v/>
      </c>
      <c r="N1349" s="15" t="str">
        <f aca="false">IF(H1349="???",0.2,"")</f>
        <v/>
      </c>
      <c r="O1349" s="0"/>
      <c r="P1349" s="17" t="str">
        <f aca="false">IF(SUM(Q1349:AI1349)&gt;0,"",IF(SUM(Q1349:AI1349)=0,IF(O1349&gt;0,1,"")))</f>
        <v/>
      </c>
      <c r="Q1349" s="16" t="str">
        <f aca="false">IF(O1349="🐭 Mouse",2,"")</f>
        <v/>
      </c>
      <c r="R1349" s="16" t="str">
        <f aca="false">IF(O1349="🕊 Pigeon",7,"")</f>
        <v/>
      </c>
      <c r="S1349" s="16" t="str">
        <f aca="false">IF(O1349="🐇 Rabbit",6,"")</f>
        <v/>
      </c>
      <c r="T1349" s="16" t="str">
        <f aca="false">IF(O1349="🍼 Mammal",16,"")</f>
        <v/>
      </c>
      <c r="U1349" s="16" t="str">
        <f aca="false">IF(O1349="🐀 Rat",1,"")</f>
        <v/>
      </c>
      <c r="V1349" s="16" t="str">
        <f aca="false">IF(O1349="🐕 Dog",3,"")</f>
        <v/>
      </c>
      <c r="W1349" s="16" t="str">
        <f aca="false">IF(O1349="🐹 Guinea Pig",8,"")</f>
        <v/>
      </c>
      <c r="X1349" s="16" t="str">
        <f aca="false">IF(O1349="🐔 Chicken",9,"")</f>
        <v/>
      </c>
      <c r="Y1349" s="16" t="str">
        <f aca="false">IF(O1349="🐵 Monkey",5,"")</f>
        <v/>
      </c>
      <c r="Z1349" s="16" t="str">
        <f aca="false">IF(O1349="🐸 Frog",10,"")</f>
        <v/>
      </c>
      <c r="AA1349" s="16" t="str">
        <f aca="false">IF(O1349="🐈 Cat",4,"")</f>
        <v/>
      </c>
      <c r="AB1349" s="16" t="str">
        <f aca="false">IF(O1349="Gecko",15,"")</f>
        <v/>
      </c>
      <c r="AC1349" s="16" t="str">
        <f aca="false">IF(O1349="Skink",14,"")</f>
        <v/>
      </c>
      <c r="AD1349" s="16" t="str">
        <f aca="false">IF(O1349="🐄 Cattle",17,"")</f>
        <v/>
      </c>
      <c r="AE1349" s="16" t="str">
        <f aca="false">IF(O1349="🐷 Pig",19,"")</f>
        <v/>
      </c>
      <c r="AF1349" s="16" t="str">
        <f aca="false">IF(O1349="Squirrel",11,"")</f>
        <v/>
      </c>
      <c r="AG1349" s="16" t="str">
        <f aca="false">IF(O1349="🐝 Honey Bee",20,"")</f>
        <v/>
      </c>
      <c r="AH1349" s="16" t="str">
        <f aca="false">IF(O1349="🦆 Duck",12,"")</f>
        <v/>
      </c>
      <c r="AI1349" s="16" t="str">
        <f aca="false">IF(O1349="🐦 Bird",13,"")</f>
        <v/>
      </c>
      <c r="AJ1349" s="0"/>
      <c r="AK1349" s="0"/>
      <c r="AL1349" s="0"/>
      <c r="AM1349" s="0"/>
      <c r="AN1349" s="0"/>
    </row>
    <row r="1350" customFormat="false" ht="30" hidden="false" customHeight="true" outlineLevel="0" collapsed="false">
      <c r="A1350" s="38" t="s">
        <v>1279</v>
      </c>
      <c r="B1350" s="38" t="n">
        <v>164</v>
      </c>
      <c r="C1350" s="32" t="n">
        <f aca="false">B1350+IF(H1350="IV",-0.2,IF(H1350="IP",-0.1,IF(H1350="IM",0.1,IF(H1350="SC",0.2,IF(H1350="IC (cerebral)",-0.3,0)))))</f>
        <v>163.8</v>
      </c>
      <c r="D1350" s="33" t="n">
        <f aca="false">VALUE(MID(AJ1350,1,FIND(" ",AJ1350)))</f>
        <v>0.0086</v>
      </c>
      <c r="E1350" s="34" t="n">
        <f aca="false">IF(G1350="LD50 (median)",1,IF(G1350="LDLo (lowest)",0,IF(G1350="LD",-1,"")))</f>
        <v>0</v>
      </c>
      <c r="F1350" s="34" t="n">
        <f aca="false">IF(O1350="🐀 Rat",1,IF(O1350="🐭 Mouse",2,IF(O1350="🐕 Dog",3,IF(O1350="🐵 Monkey",5,IF(O1350="🐈 Cat",4,IF(O1350="🐇 Rabbit",6,IF(O1350="🕊 Pigeon",7,IF(O1350="🐹 Guinea Pig",8,IF(O1350="🐔 Chicken",9,IF(O1350="🐸 Frog",10,IF(O1350="🍼 Mammal",10,0)))))))))))</f>
        <v>7</v>
      </c>
      <c r="G1350" s="39" t="s">
        <v>53</v>
      </c>
      <c r="H1350" s="39" t="s">
        <v>15</v>
      </c>
      <c r="I1350" s="14" t="str">
        <f aca="false">IF(H1350="IC",-0.3,"")</f>
        <v/>
      </c>
      <c r="J1350" s="14" t="n">
        <f aca="false">IF(H1350="IV",-0.2,"")</f>
        <v>-0.2</v>
      </c>
      <c r="K1350" s="14" t="str">
        <f aca="false">IF(H1350="IP",-0.1,"")</f>
        <v/>
      </c>
      <c r="L1350" s="14" t="str">
        <f aca="false">IF(H1350="IM",0.1,"")</f>
        <v/>
      </c>
      <c r="M1350" s="14" t="str">
        <f aca="false">IF(H1350="SC",0.2,"")</f>
        <v/>
      </c>
      <c r="N1350" s="15" t="str">
        <f aca="false">IF(H1350="???",0.2,"")</f>
        <v/>
      </c>
      <c r="O1350" s="40" t="s">
        <v>23</v>
      </c>
      <c r="P1350" s="17" t="str">
        <f aca="false">IF(SUM(Q1350:AI1350)&gt;0,"",IF(SUM(Q1350:AI1350)=0,IF(O1350&gt;0,1,"")))</f>
        <v/>
      </c>
      <c r="Q1350" s="16" t="str">
        <f aca="false">IF(O1350="🐭 Mouse",2,"")</f>
        <v/>
      </c>
      <c r="R1350" s="16" t="n">
        <f aca="false">IF(O1350="🕊 Pigeon",7,"")</f>
        <v>7</v>
      </c>
      <c r="S1350" s="16" t="str">
        <f aca="false">IF(O1350="🐇 Rabbit",6,"")</f>
        <v/>
      </c>
      <c r="T1350" s="16" t="str">
        <f aca="false">IF(O1350="🍼 Mammal",16,"")</f>
        <v/>
      </c>
      <c r="U1350" s="16" t="str">
        <f aca="false">IF(O1350="🐀 Rat",1,"")</f>
        <v/>
      </c>
      <c r="V1350" s="16" t="str">
        <f aca="false">IF(O1350="🐕 Dog",3,"")</f>
        <v/>
      </c>
      <c r="W1350" s="16" t="str">
        <f aca="false">IF(O1350="🐹 Guinea Pig",8,"")</f>
        <v/>
      </c>
      <c r="X1350" s="16" t="str">
        <f aca="false">IF(O1350="🐔 Chicken",9,"")</f>
        <v/>
      </c>
      <c r="Y1350" s="16" t="str">
        <f aca="false">IF(O1350="🐵 Monkey",5,"")</f>
        <v/>
      </c>
      <c r="Z1350" s="16" t="str">
        <f aca="false">IF(O1350="🐸 Frog",10,"")</f>
        <v/>
      </c>
      <c r="AA1350" s="16" t="str">
        <f aca="false">IF(O1350="🐈 Cat",4,"")</f>
        <v/>
      </c>
      <c r="AB1350" s="16" t="str">
        <f aca="false">IF(O1350="Gecko",15,"")</f>
        <v/>
      </c>
      <c r="AC1350" s="16" t="str">
        <f aca="false">IF(O1350="Skink",14,"")</f>
        <v/>
      </c>
      <c r="AD1350" s="16" t="str">
        <f aca="false">IF(O1350="🐄 Cattle",17,"")</f>
        <v/>
      </c>
      <c r="AE1350" s="16" t="str">
        <f aca="false">IF(O1350="🐷 Pig",19,"")</f>
        <v/>
      </c>
      <c r="AF1350" s="16" t="str">
        <f aca="false">IF(O1350="Squirrel",11,"")</f>
        <v/>
      </c>
      <c r="AG1350" s="16" t="str">
        <f aca="false">IF(O1350="🐝 Honey Bee",20,"")</f>
        <v/>
      </c>
      <c r="AH1350" s="16" t="str">
        <f aca="false">IF(O1350="🦆 Duck",12,"")</f>
        <v/>
      </c>
      <c r="AI1350" s="16" t="str">
        <f aca="false">IF(O1350="🐦 Bird",13,"")</f>
        <v/>
      </c>
      <c r="AJ1350" s="41" t="s">
        <v>279</v>
      </c>
      <c r="AK1350" s="40" t="s">
        <v>164</v>
      </c>
      <c r="AL1350" s="42" t="s">
        <v>50</v>
      </c>
      <c r="AM1350" s="40" t="s">
        <v>51</v>
      </c>
      <c r="AN1350" s="40"/>
    </row>
    <row r="1351" customFormat="false" ht="30" hidden="false" customHeight="true" outlineLevel="0" collapsed="false">
      <c r="A1351" s="38" t="s">
        <v>1279</v>
      </c>
      <c r="B1351" s="38" t="n">
        <f aca="false">B1350</f>
        <v>164</v>
      </c>
      <c r="C1351" s="32" t="n">
        <f aca="false">B1351+IF(H1351="IV",-0.2,IF(H1351="IP",-0.1,IF(H1351="IM",0.1,IF(H1351="SC",0.2,IF(H1351="IC (cerebral)",-0.3,0)))))</f>
        <v>163.9</v>
      </c>
      <c r="D1351" s="33" t="n">
        <f aca="false">VALUE(MID(AJ1351,1,FIND(" ",AJ1351)))</f>
        <v>0.18</v>
      </c>
      <c r="E1351" s="34" t="n">
        <f aca="false">IF(G1351="LD50 (median)",1,IF(G1351="LDLo (lowest)",0,IF(G1351="LD",-1,"")))</f>
        <v>1</v>
      </c>
      <c r="F1351" s="34" t="n">
        <f aca="false">IF(O1351="🐀 Rat",1,IF(O1351="🐭 Mouse",2,IF(O1351="🐕 Dog",3,IF(O1351="🐵 Monkey",5,IF(O1351="🐈 Cat",4,IF(O1351="🐇 Rabbit",6,IF(O1351="🕊 Pigeon",7,IF(O1351="🐹 Guinea Pig",8,IF(O1351="🐔 Chicken",9,IF(O1351="🐸 Frog",10,IF(O1351="🍼 Mammal",10,0)))))))))))</f>
        <v>2</v>
      </c>
      <c r="G1351" s="39" t="s">
        <v>47</v>
      </c>
      <c r="H1351" s="39" t="s">
        <v>16</v>
      </c>
      <c r="I1351" s="14" t="str">
        <f aca="false">IF(H1351="IC",-0.3,"")</f>
        <v/>
      </c>
      <c r="J1351" s="14" t="str">
        <f aca="false">IF(H1351="IV",-0.2,"")</f>
        <v/>
      </c>
      <c r="K1351" s="14" t="n">
        <f aca="false">IF(H1351="IP",-0.1,"")</f>
        <v>-0.1</v>
      </c>
      <c r="L1351" s="14" t="str">
        <f aca="false">IF(H1351="IM",0.1,"")</f>
        <v/>
      </c>
      <c r="M1351" s="14" t="str">
        <f aca="false">IF(H1351="SC",0.2,"")</f>
        <v/>
      </c>
      <c r="N1351" s="15" t="str">
        <f aca="false">IF(H1351="???",0.2,"")</f>
        <v/>
      </c>
      <c r="O1351" s="40" t="s">
        <v>22</v>
      </c>
      <c r="P1351" s="17" t="str">
        <f aca="false">IF(SUM(Q1351:AI1351)&gt;0,"",IF(SUM(Q1351:AI1351)=0,IF(O1351&gt;0,1,"")))</f>
        <v/>
      </c>
      <c r="Q1351" s="16" t="n">
        <f aca="false">IF(O1351="🐭 Mouse",2,"")</f>
        <v>2</v>
      </c>
      <c r="R1351" s="16" t="str">
        <f aca="false">IF(O1351="🕊 Pigeon",7,"")</f>
        <v/>
      </c>
      <c r="S1351" s="16" t="str">
        <f aca="false">IF(O1351="🐇 Rabbit",6,"")</f>
        <v/>
      </c>
      <c r="T1351" s="16" t="str">
        <f aca="false">IF(O1351="🍼 Mammal",16,"")</f>
        <v/>
      </c>
      <c r="U1351" s="16" t="str">
        <f aca="false">IF(O1351="🐀 Rat",1,"")</f>
        <v/>
      </c>
      <c r="V1351" s="16" t="str">
        <f aca="false">IF(O1351="🐕 Dog",3,"")</f>
        <v/>
      </c>
      <c r="W1351" s="16" t="str">
        <f aca="false">IF(O1351="🐹 Guinea Pig",8,"")</f>
        <v/>
      </c>
      <c r="X1351" s="16" t="str">
        <f aca="false">IF(O1351="🐔 Chicken",9,"")</f>
        <v/>
      </c>
      <c r="Y1351" s="16" t="str">
        <f aca="false">IF(O1351="🐵 Monkey",5,"")</f>
        <v/>
      </c>
      <c r="Z1351" s="16" t="str">
        <f aca="false">IF(O1351="🐸 Frog",10,"")</f>
        <v/>
      </c>
      <c r="AA1351" s="16" t="str">
        <f aca="false">IF(O1351="🐈 Cat",4,"")</f>
        <v/>
      </c>
      <c r="AB1351" s="16" t="str">
        <f aca="false">IF(O1351="Gecko",15,"")</f>
        <v/>
      </c>
      <c r="AC1351" s="16" t="str">
        <f aca="false">IF(O1351="Skink",14,"")</f>
        <v/>
      </c>
      <c r="AD1351" s="16" t="str">
        <f aca="false">IF(O1351="🐄 Cattle",17,"")</f>
        <v/>
      </c>
      <c r="AE1351" s="16" t="str">
        <f aca="false">IF(O1351="🐷 Pig",19,"")</f>
        <v/>
      </c>
      <c r="AF1351" s="16" t="str">
        <f aca="false">IF(O1351="Squirrel",11,"")</f>
        <v/>
      </c>
      <c r="AG1351" s="16" t="str">
        <f aca="false">IF(O1351="🐝 Honey Bee",20,"")</f>
        <v/>
      </c>
      <c r="AH1351" s="16" t="str">
        <f aca="false">IF(O1351="🦆 Duck",12,"")</f>
        <v/>
      </c>
      <c r="AI1351" s="16" t="str">
        <f aca="false">IF(O1351="🐦 Bird",13,"")</f>
        <v/>
      </c>
      <c r="AJ1351" s="41" t="s">
        <v>170</v>
      </c>
      <c r="AK1351" s="40" t="s">
        <v>857</v>
      </c>
      <c r="AL1351" s="42" t="s">
        <v>50</v>
      </c>
      <c r="AM1351" s="40" t="s">
        <v>51</v>
      </c>
      <c r="AN1351" s="40"/>
    </row>
    <row r="1352" customFormat="false" ht="30" hidden="false" customHeight="true" outlineLevel="0" collapsed="false">
      <c r="A1352" s="38" t="s">
        <v>1279</v>
      </c>
      <c r="B1352" s="38" t="n">
        <f aca="false">B1351</f>
        <v>164</v>
      </c>
      <c r="C1352" s="32" t="n">
        <f aca="false">B1352+IF(H1352="IV",-0.2,IF(H1352="IP",-0.1,IF(H1352="IM",0.1,IF(H1352="SC",0.2,IF(H1352="IC (cerebral)",-0.3,0)))))</f>
        <v>164.1</v>
      </c>
      <c r="D1352" s="33" t="n">
        <f aca="false">VALUE(MID(AJ1352,1,FIND(" ",AJ1352)))</f>
        <v>0.3</v>
      </c>
      <c r="E1352" s="34" t="n">
        <f aca="false">IF(G1352="LD50 (median)",1,IF(G1352="LDLo (lowest)",0,IF(G1352="LD",-1,"")))</f>
        <v>1</v>
      </c>
      <c r="F1352" s="34" t="n">
        <f aca="false">IF(O1352="🐀 Rat",1,IF(O1352="🐭 Mouse",2,IF(O1352="🐕 Dog",3,IF(O1352="🐵 Monkey",5,IF(O1352="🐈 Cat",4,IF(O1352="🐇 Rabbit",6,IF(O1352="🕊 Pigeon",7,IF(O1352="🐹 Guinea Pig",8,IF(O1352="🐔 Chicken",9,IF(O1352="🐸 Frog",10,IF(O1352="🍼 Mammal",10,0)))))))))))</f>
        <v>2</v>
      </c>
      <c r="G1352" s="39" t="s">
        <v>47</v>
      </c>
      <c r="H1352" s="39" t="s">
        <v>17</v>
      </c>
      <c r="I1352" s="14" t="str">
        <f aca="false">IF(H1352="IC",-0.3,"")</f>
        <v/>
      </c>
      <c r="J1352" s="14" t="str">
        <f aca="false">IF(H1352="IV",-0.2,"")</f>
        <v/>
      </c>
      <c r="K1352" s="14" t="str">
        <f aca="false">IF(H1352="IP",-0.1,"")</f>
        <v/>
      </c>
      <c r="L1352" s="14" t="n">
        <f aca="false">IF(H1352="IM",0.1,"")</f>
        <v>0.1</v>
      </c>
      <c r="M1352" s="14" t="str">
        <f aca="false">IF(H1352="SC",0.2,"")</f>
        <v/>
      </c>
      <c r="N1352" s="15" t="str">
        <f aca="false">IF(H1352="???",0.2,"")</f>
        <v/>
      </c>
      <c r="O1352" s="40" t="s">
        <v>22</v>
      </c>
      <c r="P1352" s="17" t="str">
        <f aca="false">IF(SUM(Q1352:AI1352)&gt;0,"",IF(SUM(Q1352:AI1352)=0,IF(O1352&gt;0,1,"")))</f>
        <v/>
      </c>
      <c r="Q1352" s="16" t="n">
        <f aca="false">IF(O1352="🐭 Mouse",2,"")</f>
        <v>2</v>
      </c>
      <c r="R1352" s="16" t="str">
        <f aca="false">IF(O1352="🕊 Pigeon",7,"")</f>
        <v/>
      </c>
      <c r="S1352" s="16" t="str">
        <f aca="false">IF(O1352="🐇 Rabbit",6,"")</f>
        <v/>
      </c>
      <c r="T1352" s="16" t="str">
        <f aca="false">IF(O1352="🍼 Mammal",16,"")</f>
        <v/>
      </c>
      <c r="U1352" s="16" t="str">
        <f aca="false">IF(O1352="🐀 Rat",1,"")</f>
        <v/>
      </c>
      <c r="V1352" s="16" t="str">
        <f aca="false">IF(O1352="🐕 Dog",3,"")</f>
        <v/>
      </c>
      <c r="W1352" s="16" t="str">
        <f aca="false">IF(O1352="🐹 Guinea Pig",8,"")</f>
        <v/>
      </c>
      <c r="X1352" s="16" t="str">
        <f aca="false">IF(O1352="🐔 Chicken",9,"")</f>
        <v/>
      </c>
      <c r="Y1352" s="16" t="str">
        <f aca="false">IF(O1352="🐵 Monkey",5,"")</f>
        <v/>
      </c>
      <c r="Z1352" s="16" t="str">
        <f aca="false">IF(O1352="🐸 Frog",10,"")</f>
        <v/>
      </c>
      <c r="AA1352" s="16" t="str">
        <f aca="false">IF(O1352="🐈 Cat",4,"")</f>
        <v/>
      </c>
      <c r="AB1352" s="16" t="str">
        <f aca="false">IF(O1352="Gecko",15,"")</f>
        <v/>
      </c>
      <c r="AC1352" s="16" t="str">
        <f aca="false">IF(O1352="Skink",14,"")</f>
        <v/>
      </c>
      <c r="AD1352" s="16" t="str">
        <f aca="false">IF(O1352="🐄 Cattle",17,"")</f>
        <v/>
      </c>
      <c r="AE1352" s="16" t="str">
        <f aca="false">IF(O1352="🐷 Pig",19,"")</f>
        <v/>
      </c>
      <c r="AF1352" s="16" t="str">
        <f aca="false">IF(O1352="Squirrel",11,"")</f>
        <v/>
      </c>
      <c r="AG1352" s="16" t="str">
        <f aca="false">IF(O1352="🐝 Honey Bee",20,"")</f>
        <v/>
      </c>
      <c r="AH1352" s="16" t="str">
        <f aca="false">IF(O1352="🦆 Duck",12,"")</f>
        <v/>
      </c>
      <c r="AI1352" s="16" t="str">
        <f aca="false">IF(O1352="🐦 Bird",13,"")</f>
        <v/>
      </c>
      <c r="AJ1352" s="41" t="s">
        <v>136</v>
      </c>
      <c r="AK1352" s="40" t="s">
        <v>857</v>
      </c>
      <c r="AL1352" s="42" t="s">
        <v>50</v>
      </c>
      <c r="AM1352" s="40" t="s">
        <v>51</v>
      </c>
      <c r="AN1352" s="40"/>
    </row>
    <row r="1353" customFormat="false" ht="45" hidden="false" customHeight="true" outlineLevel="0" collapsed="false">
      <c r="A1353" s="38" t="s">
        <v>1279</v>
      </c>
      <c r="B1353" s="38" t="n">
        <f aca="false">B1352</f>
        <v>164</v>
      </c>
      <c r="C1353" s="32" t="n">
        <f aca="false">B1353+IF(H1353="IV",-0.2,IF(H1353="IP",-0.1,IF(H1353="IM",0.1,IF(H1353="SC",0.2,IF(H1353="IC (cerebral)",-0.3,0)))))</f>
        <v>164</v>
      </c>
      <c r="D1353" s="33" t="n">
        <f aca="false">VALUE(MID(AJ1353,1,FIND(" ",AJ1353)))</f>
        <v>0.7</v>
      </c>
      <c r="E1353" s="34" t="n">
        <f aca="false">IF(G1353="LD50 (median)",1,IF(G1353="LDLo (lowest)",0,IF(G1353="LD",-1,"")))</f>
        <v>0</v>
      </c>
      <c r="F1353" s="34" t="n">
        <f aca="false">IF(O1353="🐀 Rat",1,IF(O1353="🐭 Mouse",2,IF(O1353="🐕 Dog",3,IF(O1353="🐵 Monkey",5,IF(O1353="🐈 Cat",4,IF(O1353="🐇 Rabbit",6,IF(O1353="🕊 Pigeon",7,IF(O1353="🐹 Guinea Pig",8,IF(O1353="🐔 Chicken",9,IF(O1353="🐸 Frog",10,IF(O1353="🍼 Mammal",10,0)))))))))))</f>
        <v>10</v>
      </c>
      <c r="G1353" s="39" t="s">
        <v>53</v>
      </c>
      <c r="H1353" s="39" t="s">
        <v>93</v>
      </c>
      <c r="I1353" s="14" t="str">
        <f aca="false">IF(H1353="IC",-0.3,"")</f>
        <v/>
      </c>
      <c r="J1353" s="14" t="str">
        <f aca="false">IF(H1353="IV",-0.2,"")</f>
        <v/>
      </c>
      <c r="K1353" s="14" t="str">
        <f aca="false">IF(H1353="IP",-0.1,"")</f>
        <v/>
      </c>
      <c r="L1353" s="14" t="str">
        <f aca="false">IF(H1353="IM",0.1,"")</f>
        <v/>
      </c>
      <c r="M1353" s="14" t="str">
        <f aca="false">IF(H1353="SC",0.2,"")</f>
        <v/>
      </c>
      <c r="N1353" s="15" t="n">
        <f aca="false">IF(H1353="???",0.2,"")</f>
        <v>0.2</v>
      </c>
      <c r="O1353" s="40" t="s">
        <v>25</v>
      </c>
      <c r="P1353" s="17" t="str">
        <f aca="false">IF(SUM(Q1353:AI1353)&gt;0,"",IF(SUM(Q1353:AI1353)=0,IF(O1353&gt;0,1,"")))</f>
        <v/>
      </c>
      <c r="Q1353" s="16" t="str">
        <f aca="false">IF(O1353="🐭 Mouse",2,"")</f>
        <v/>
      </c>
      <c r="R1353" s="16" t="str">
        <f aca="false">IF(O1353="🕊 Pigeon",7,"")</f>
        <v/>
      </c>
      <c r="S1353" s="16" t="str">
        <f aca="false">IF(O1353="🐇 Rabbit",6,"")</f>
        <v/>
      </c>
      <c r="T1353" s="16" t="n">
        <f aca="false">IF(O1353="🍼 Mammal",16,"")</f>
        <v>16</v>
      </c>
      <c r="U1353" s="16" t="str">
        <f aca="false">IF(O1353="🐀 Rat",1,"")</f>
        <v/>
      </c>
      <c r="V1353" s="16" t="str">
        <f aca="false">IF(O1353="🐕 Dog",3,"")</f>
        <v/>
      </c>
      <c r="W1353" s="16" t="str">
        <f aca="false">IF(O1353="🐹 Guinea Pig",8,"")</f>
        <v/>
      </c>
      <c r="X1353" s="16" t="str">
        <f aca="false">IF(O1353="🐔 Chicken",9,"")</f>
        <v/>
      </c>
      <c r="Y1353" s="16" t="str">
        <f aca="false">IF(O1353="🐵 Monkey",5,"")</f>
        <v/>
      </c>
      <c r="Z1353" s="16" t="str">
        <f aca="false">IF(O1353="🐸 Frog",10,"")</f>
        <v/>
      </c>
      <c r="AA1353" s="16" t="str">
        <f aca="false">IF(O1353="🐈 Cat",4,"")</f>
        <v/>
      </c>
      <c r="AB1353" s="16" t="str">
        <f aca="false">IF(O1353="Gecko",15,"")</f>
        <v/>
      </c>
      <c r="AC1353" s="16" t="str">
        <f aca="false">IF(O1353="Skink",14,"")</f>
        <v/>
      </c>
      <c r="AD1353" s="16" t="str">
        <f aca="false">IF(O1353="🐄 Cattle",17,"")</f>
        <v/>
      </c>
      <c r="AE1353" s="16" t="str">
        <f aca="false">IF(O1353="🐷 Pig",19,"")</f>
        <v/>
      </c>
      <c r="AF1353" s="16" t="str">
        <f aca="false">IF(O1353="Squirrel",11,"")</f>
        <v/>
      </c>
      <c r="AG1353" s="16" t="str">
        <f aca="false">IF(O1353="🐝 Honey Bee",20,"")</f>
        <v/>
      </c>
      <c r="AH1353" s="16" t="str">
        <f aca="false">IF(O1353="🦆 Duck",12,"")</f>
        <v/>
      </c>
      <c r="AI1353" s="16" t="str">
        <f aca="false">IF(O1353="🐦 Bird",13,"")</f>
        <v/>
      </c>
      <c r="AJ1353" s="41" t="s">
        <v>177</v>
      </c>
      <c r="AK1353" s="40" t="s">
        <v>178</v>
      </c>
      <c r="AL1353" s="42" t="s">
        <v>50</v>
      </c>
      <c r="AM1353" s="40" t="s">
        <v>51</v>
      </c>
      <c r="AN1353" s="40"/>
    </row>
    <row r="1354" customFormat="false" ht="30" hidden="false" customHeight="true" outlineLevel="0" collapsed="false">
      <c r="A1354" s="38" t="s">
        <v>1280</v>
      </c>
      <c r="B1354" s="38" t="n">
        <v>164</v>
      </c>
      <c r="C1354" s="32" t="n">
        <f aca="false">B1354+IF(H1354="IV",-0.2,IF(H1354="IP",-0.1,IF(H1354="IM",0.1,IF(H1354="SC",0.2,IF(H1354="IC (cerebral)",-0.3,0)))))</f>
        <v>163.8</v>
      </c>
      <c r="D1354" s="33" t="n">
        <f aca="false">VALUE(MID(AJ1354,1,FIND(" ",AJ1354)))</f>
        <v>1.429</v>
      </c>
      <c r="E1354" s="34" t="n">
        <f aca="false">IF(G1354="LD50 (median)",1,IF(G1354="LDLo (lowest)",0,IF(G1354="LD",-1,"")))</f>
        <v>1</v>
      </c>
      <c r="F1354" s="34" t="n">
        <f aca="false">IF(O1354="🐀 Rat",1,IF(O1354="🐭 Mouse",2,IF(O1354="🐕 Dog",3,IF(O1354="🐵 Monkey",5,IF(O1354="🐈 Cat",4,IF(O1354="🐇 Rabbit",6,IF(O1354="🕊 Pigeon",7,IF(O1354="🐹 Guinea Pig",8,IF(O1354="🐔 Chicken",9,IF(O1354="🐸 Frog",10,IF(O1354="🍼 Mammal",10,0)))))))))))</f>
        <v>7</v>
      </c>
      <c r="G1354" s="39" t="s">
        <v>47</v>
      </c>
      <c r="H1354" s="39" t="s">
        <v>15</v>
      </c>
      <c r="I1354" s="14" t="str">
        <f aca="false">IF(H1354="IC",-0.3,"")</f>
        <v/>
      </c>
      <c r="J1354" s="14" t="n">
        <f aca="false">IF(H1354="IV",-0.2,"")</f>
        <v>-0.2</v>
      </c>
      <c r="K1354" s="14" t="str">
        <f aca="false">IF(H1354="IP",-0.1,"")</f>
        <v/>
      </c>
      <c r="L1354" s="14" t="str">
        <f aca="false">IF(H1354="IM",0.1,"")</f>
        <v/>
      </c>
      <c r="M1354" s="14" t="str">
        <f aca="false">IF(H1354="SC",0.2,"")</f>
        <v/>
      </c>
      <c r="N1354" s="15" t="str">
        <f aca="false">IF(H1354="???",0.2,"")</f>
        <v/>
      </c>
      <c r="O1354" s="40" t="s">
        <v>23</v>
      </c>
      <c r="P1354" s="17" t="str">
        <f aca="false">IF(SUM(Q1354:AI1354)&gt;0,"",IF(SUM(Q1354:AI1354)=0,IF(O1354&gt;0,1,"")))</f>
        <v/>
      </c>
      <c r="Q1354" s="16" t="str">
        <f aca="false">IF(O1354="🐭 Mouse",2,"")</f>
        <v/>
      </c>
      <c r="R1354" s="16" t="n">
        <f aca="false">IF(O1354="🕊 Pigeon",7,"")</f>
        <v>7</v>
      </c>
      <c r="S1354" s="16" t="str">
        <f aca="false">IF(O1354="🐇 Rabbit",6,"")</f>
        <v/>
      </c>
      <c r="T1354" s="16" t="str">
        <f aca="false">IF(O1354="🍼 Mammal",16,"")</f>
        <v/>
      </c>
      <c r="U1354" s="16" t="str">
        <f aca="false">IF(O1354="🐀 Rat",1,"")</f>
        <v/>
      </c>
      <c r="V1354" s="16" t="str">
        <f aca="false">IF(O1354="🐕 Dog",3,"")</f>
        <v/>
      </c>
      <c r="W1354" s="16" t="str">
        <f aca="false">IF(O1354="🐹 Guinea Pig",8,"")</f>
        <v/>
      </c>
      <c r="X1354" s="16" t="str">
        <f aca="false">IF(O1354="🐔 Chicken",9,"")</f>
        <v/>
      </c>
      <c r="Y1354" s="16" t="str">
        <f aca="false">IF(O1354="🐵 Monkey",5,"")</f>
        <v/>
      </c>
      <c r="Z1354" s="16" t="str">
        <f aca="false">IF(O1354="🐸 Frog",10,"")</f>
        <v/>
      </c>
      <c r="AA1354" s="16" t="str">
        <f aca="false">IF(O1354="🐈 Cat",4,"")</f>
        <v/>
      </c>
      <c r="AB1354" s="16" t="str">
        <f aca="false">IF(O1354="Gecko",15,"")</f>
        <v/>
      </c>
      <c r="AC1354" s="16" t="str">
        <f aca="false">IF(O1354="Skink",14,"")</f>
        <v/>
      </c>
      <c r="AD1354" s="16" t="str">
        <f aca="false">IF(O1354="🐄 Cattle",17,"")</f>
        <v/>
      </c>
      <c r="AE1354" s="16" t="str">
        <f aca="false">IF(O1354="🐷 Pig",19,"")</f>
        <v/>
      </c>
      <c r="AF1354" s="16" t="str">
        <f aca="false">IF(O1354="Squirrel",11,"")</f>
        <v/>
      </c>
      <c r="AG1354" s="16" t="str">
        <f aca="false">IF(O1354="🐝 Honey Bee",20,"")</f>
        <v/>
      </c>
      <c r="AH1354" s="16" t="str">
        <f aca="false">IF(O1354="🦆 Duck",12,"")</f>
        <v/>
      </c>
      <c r="AI1354" s="16" t="str">
        <f aca="false">IF(O1354="🐦 Bird",13,"")</f>
        <v/>
      </c>
      <c r="AJ1354" s="41" t="s">
        <v>1281</v>
      </c>
      <c r="AK1354" s="40" t="s">
        <v>160</v>
      </c>
      <c r="AL1354" s="42" t="s">
        <v>50</v>
      </c>
      <c r="AM1354" s="40" t="s">
        <v>51</v>
      </c>
      <c r="AN1354" s="40"/>
    </row>
    <row r="1355" customFormat="false" ht="15.75" hidden="false" customHeight="false" outlineLevel="0" collapsed="false">
      <c r="B1355" s="38"/>
      <c r="C1355" s="32"/>
      <c r="D1355" s="33"/>
      <c r="E1355" s="34"/>
      <c r="F1355" s="34"/>
      <c r="G1355" s="0"/>
      <c r="H1355" s="0"/>
      <c r="I1355" s="14" t="str">
        <f aca="false">IF(H1355="IC",-0.3,"")</f>
        <v/>
      </c>
      <c r="J1355" s="14" t="str">
        <f aca="false">IF(H1355="IV",-0.2,"")</f>
        <v/>
      </c>
      <c r="K1355" s="14" t="str">
        <f aca="false">IF(H1355="IP",-0.1,"")</f>
        <v/>
      </c>
      <c r="L1355" s="14" t="str">
        <f aca="false">IF(H1355="IM",0.1,"")</f>
        <v/>
      </c>
      <c r="M1355" s="14" t="str">
        <f aca="false">IF(H1355="SC",0.2,"")</f>
        <v/>
      </c>
      <c r="N1355" s="15" t="str">
        <f aca="false">IF(H1355="???",0.2,"")</f>
        <v/>
      </c>
      <c r="O1355" s="0"/>
      <c r="P1355" s="17" t="str">
        <f aca="false">IF(SUM(Q1355:AI1355)&gt;0,"",IF(SUM(Q1355:AI1355)=0,IF(O1355&gt;0,1,"")))</f>
        <v/>
      </c>
      <c r="Q1355" s="16" t="str">
        <f aca="false">IF(O1355="🐭 Mouse",2,"")</f>
        <v/>
      </c>
      <c r="R1355" s="16" t="str">
        <f aca="false">IF(O1355="🕊 Pigeon",7,"")</f>
        <v/>
      </c>
      <c r="S1355" s="16" t="str">
        <f aca="false">IF(O1355="🐇 Rabbit",6,"")</f>
        <v/>
      </c>
      <c r="T1355" s="16" t="str">
        <f aca="false">IF(O1355="🍼 Mammal",16,"")</f>
        <v/>
      </c>
      <c r="U1355" s="16" t="str">
        <f aca="false">IF(O1355="🐀 Rat",1,"")</f>
        <v/>
      </c>
      <c r="V1355" s="16" t="str">
        <f aca="false">IF(O1355="🐕 Dog",3,"")</f>
        <v/>
      </c>
      <c r="W1355" s="16" t="str">
        <f aca="false">IF(O1355="🐹 Guinea Pig",8,"")</f>
        <v/>
      </c>
      <c r="X1355" s="16" t="str">
        <f aca="false">IF(O1355="🐔 Chicken",9,"")</f>
        <v/>
      </c>
      <c r="Y1355" s="16" t="str">
        <f aca="false">IF(O1355="🐵 Monkey",5,"")</f>
        <v/>
      </c>
      <c r="Z1355" s="16" t="str">
        <f aca="false">IF(O1355="🐸 Frog",10,"")</f>
        <v/>
      </c>
      <c r="AA1355" s="16" t="str">
        <f aca="false">IF(O1355="🐈 Cat",4,"")</f>
        <v/>
      </c>
      <c r="AB1355" s="16" t="str">
        <f aca="false">IF(O1355="Gecko",15,"")</f>
        <v/>
      </c>
      <c r="AC1355" s="16" t="str">
        <f aca="false">IF(O1355="Skink",14,"")</f>
        <v/>
      </c>
      <c r="AD1355" s="16" t="str">
        <f aca="false">IF(O1355="🐄 Cattle",17,"")</f>
        <v/>
      </c>
      <c r="AE1355" s="16" t="str">
        <f aca="false">IF(O1355="🐷 Pig",19,"")</f>
        <v/>
      </c>
      <c r="AF1355" s="16" t="str">
        <f aca="false">IF(O1355="Squirrel",11,"")</f>
        <v/>
      </c>
      <c r="AG1355" s="16" t="str">
        <f aca="false">IF(O1355="🐝 Honey Bee",20,"")</f>
        <v/>
      </c>
      <c r="AH1355" s="16" t="str">
        <f aca="false">IF(O1355="🦆 Duck",12,"")</f>
        <v/>
      </c>
      <c r="AI1355" s="16" t="str">
        <f aca="false">IF(O1355="🐦 Bird",13,"")</f>
        <v/>
      </c>
      <c r="AJ1355" s="0"/>
      <c r="AK1355" s="0"/>
      <c r="AL1355" s="0"/>
      <c r="AM1355" s="0"/>
      <c r="AN1355" s="0"/>
    </row>
    <row r="1356" customFormat="false" ht="30" hidden="false" customHeight="true" outlineLevel="0" collapsed="false">
      <c r="A1356" s="38" t="s">
        <v>1282</v>
      </c>
      <c r="B1356" s="38" t="n">
        <v>165</v>
      </c>
      <c r="C1356" s="32" t="n">
        <f aca="false">B1356+IF(H1356="IV",-0.2,IF(H1356="IP",-0.1,IF(H1356="IM",0.1,IF(H1356="SC",0.2,IF(H1356="IC (cerebral)",-0.3,0)))))</f>
        <v>165</v>
      </c>
      <c r="D1356" s="33" t="n">
        <f aca="false">VALUE(MID(AJ1356,1,FIND(" ",AJ1356)))</f>
        <v>0.7</v>
      </c>
      <c r="E1356" s="34" t="n">
        <f aca="false">IF(G1356="LD50 (median)",1,IF(G1356="LDLo (lowest)",0,IF(G1356="LD",-1,"")))</f>
        <v>0</v>
      </c>
      <c r="F1356" s="34" t="n">
        <f aca="false">IF(O1356="🐀 Rat",1,IF(O1356="🐭 Mouse",2,IF(O1356="🐕 Dog",3,IF(O1356="🐵 Monkey",5,IF(O1356="🐈 Cat",4,IF(O1356="🐇 Rabbit",6,IF(O1356="🕊 Pigeon",7,IF(O1356="🐹 Guinea Pig",8,IF(O1356="🐔 Chicken",9,IF(O1356="🐸 Frog",10,IF(O1356="🍼 Mammal",10,0)))))))))))</f>
        <v>10</v>
      </c>
      <c r="G1356" s="39" t="s">
        <v>53</v>
      </c>
      <c r="H1356" s="39" t="s">
        <v>93</v>
      </c>
      <c r="I1356" s="14" t="str">
        <f aca="false">IF(H1356="IC",-0.3,"")</f>
        <v/>
      </c>
      <c r="J1356" s="14" t="str">
        <f aca="false">IF(H1356="IV",-0.2,"")</f>
        <v/>
      </c>
      <c r="K1356" s="14" t="str">
        <f aca="false">IF(H1356="IP",-0.1,"")</f>
        <v/>
      </c>
      <c r="L1356" s="14" t="str">
        <f aca="false">IF(H1356="IM",0.1,"")</f>
        <v/>
      </c>
      <c r="M1356" s="14" t="str">
        <f aca="false">IF(H1356="SC",0.2,"")</f>
        <v/>
      </c>
      <c r="N1356" s="15" t="n">
        <f aca="false">IF(H1356="???",0.2,"")</f>
        <v>0.2</v>
      </c>
      <c r="O1356" s="40" t="s">
        <v>25</v>
      </c>
      <c r="P1356" s="17" t="str">
        <f aca="false">IF(SUM(Q1356:AI1356)&gt;0,"",IF(SUM(Q1356:AI1356)=0,IF(O1356&gt;0,1,"")))</f>
        <v/>
      </c>
      <c r="Q1356" s="16" t="str">
        <f aca="false">IF(O1356="🐭 Mouse",2,"")</f>
        <v/>
      </c>
      <c r="R1356" s="16" t="str">
        <f aca="false">IF(O1356="🕊 Pigeon",7,"")</f>
        <v/>
      </c>
      <c r="S1356" s="16" t="str">
        <f aca="false">IF(O1356="🐇 Rabbit",6,"")</f>
        <v/>
      </c>
      <c r="T1356" s="16" t="n">
        <f aca="false">IF(O1356="🍼 Mammal",16,"")</f>
        <v>16</v>
      </c>
      <c r="U1356" s="16" t="str">
        <f aca="false">IF(O1356="🐀 Rat",1,"")</f>
        <v/>
      </c>
      <c r="V1356" s="16" t="str">
        <f aca="false">IF(O1356="🐕 Dog",3,"")</f>
        <v/>
      </c>
      <c r="W1356" s="16" t="str">
        <f aca="false">IF(O1356="🐹 Guinea Pig",8,"")</f>
        <v/>
      </c>
      <c r="X1356" s="16" t="str">
        <f aca="false">IF(O1356="🐔 Chicken",9,"")</f>
        <v/>
      </c>
      <c r="Y1356" s="16" t="str">
        <f aca="false">IF(O1356="🐵 Monkey",5,"")</f>
        <v/>
      </c>
      <c r="Z1356" s="16" t="str">
        <f aca="false">IF(O1356="🐸 Frog",10,"")</f>
        <v/>
      </c>
      <c r="AA1356" s="16" t="str">
        <f aca="false">IF(O1356="🐈 Cat",4,"")</f>
        <v/>
      </c>
      <c r="AB1356" s="16" t="str">
        <f aca="false">IF(O1356="Gecko",15,"")</f>
        <v/>
      </c>
      <c r="AC1356" s="16" t="str">
        <f aca="false">IF(O1356="Skink",14,"")</f>
        <v/>
      </c>
      <c r="AD1356" s="16" t="str">
        <f aca="false">IF(O1356="🐄 Cattle",17,"")</f>
        <v/>
      </c>
      <c r="AE1356" s="16" t="str">
        <f aca="false">IF(O1356="🐷 Pig",19,"")</f>
        <v/>
      </c>
      <c r="AF1356" s="16" t="str">
        <f aca="false">IF(O1356="Squirrel",11,"")</f>
        <v/>
      </c>
      <c r="AG1356" s="16" t="str">
        <f aca="false">IF(O1356="🐝 Honey Bee",20,"")</f>
        <v/>
      </c>
      <c r="AH1356" s="16" t="str">
        <f aca="false">IF(O1356="🦆 Duck",12,"")</f>
        <v/>
      </c>
      <c r="AI1356" s="16" t="str">
        <f aca="false">IF(O1356="🐦 Bird",13,"")</f>
        <v/>
      </c>
      <c r="AJ1356" s="41" t="s">
        <v>177</v>
      </c>
      <c r="AK1356" s="40" t="s">
        <v>178</v>
      </c>
      <c r="AL1356" s="42" t="s">
        <v>50</v>
      </c>
      <c r="AM1356" s="40" t="s">
        <v>51</v>
      </c>
      <c r="AN1356" s="40"/>
    </row>
    <row r="1357" customFormat="false" ht="45" hidden="false" customHeight="true" outlineLevel="0" collapsed="false">
      <c r="A1357" s="38" t="s">
        <v>1282</v>
      </c>
      <c r="B1357" s="38" t="n">
        <f aca="false">B1356</f>
        <v>165</v>
      </c>
      <c r="C1357" s="32" t="n">
        <f aca="false">B1357+IF(H1357="IV",-0.2,IF(H1357="IP",-0.1,IF(H1357="IM",0.1,IF(H1357="SC",0.2,IF(H1357="IC (cerebral)",-0.3,0)))))</f>
        <v>164.8</v>
      </c>
      <c r="D1357" s="33" t="n">
        <f aca="false">VALUE(MID(AJ1357,1,FIND(" ",AJ1357)))</f>
        <v>1.143</v>
      </c>
      <c r="E1357" s="34" t="n">
        <f aca="false">IF(G1357="LD50 (median)",1,IF(G1357="LDLo (lowest)",0,IF(G1357="LD",-1,"")))</f>
        <v>0</v>
      </c>
      <c r="F1357" s="34" t="n">
        <f aca="false">IF(O1357="🐀 Rat",1,IF(O1357="🐭 Mouse",2,IF(O1357="🐕 Dog",3,IF(O1357="🐵 Monkey",5,IF(O1357="🐈 Cat",4,IF(O1357="🐇 Rabbit",6,IF(O1357="🕊 Pigeon",7,IF(O1357="🐹 Guinea Pig",8,IF(O1357="🐔 Chicken",9,IF(O1357="🐸 Frog",10,IF(O1357="🍼 Mammal",10,0)))))))))))</f>
        <v>7</v>
      </c>
      <c r="G1357" s="39" t="s">
        <v>53</v>
      </c>
      <c r="H1357" s="39" t="s">
        <v>15</v>
      </c>
      <c r="I1357" s="14" t="str">
        <f aca="false">IF(H1357="IC",-0.3,"")</f>
        <v/>
      </c>
      <c r="J1357" s="14" t="n">
        <f aca="false">IF(H1357="IV",-0.2,"")</f>
        <v>-0.2</v>
      </c>
      <c r="K1357" s="14" t="str">
        <f aca="false">IF(H1357="IP",-0.1,"")</f>
        <v/>
      </c>
      <c r="L1357" s="14" t="str">
        <f aca="false">IF(H1357="IM",0.1,"")</f>
        <v/>
      </c>
      <c r="M1357" s="14" t="str">
        <f aca="false">IF(H1357="SC",0.2,"")</f>
        <v/>
      </c>
      <c r="N1357" s="15" t="str">
        <f aca="false">IF(H1357="???",0.2,"")</f>
        <v/>
      </c>
      <c r="O1357" s="40" t="s">
        <v>23</v>
      </c>
      <c r="P1357" s="17" t="str">
        <f aca="false">IF(SUM(Q1357:AI1357)&gt;0,"",IF(SUM(Q1357:AI1357)=0,IF(O1357&gt;0,1,"")))</f>
        <v/>
      </c>
      <c r="Q1357" s="16" t="str">
        <f aca="false">IF(O1357="🐭 Mouse",2,"")</f>
        <v/>
      </c>
      <c r="R1357" s="16" t="n">
        <f aca="false">IF(O1357="🕊 Pigeon",7,"")</f>
        <v>7</v>
      </c>
      <c r="S1357" s="16" t="str">
        <f aca="false">IF(O1357="🐇 Rabbit",6,"")</f>
        <v/>
      </c>
      <c r="T1357" s="16" t="str">
        <f aca="false">IF(O1357="🍼 Mammal",16,"")</f>
        <v/>
      </c>
      <c r="U1357" s="16" t="str">
        <f aca="false">IF(O1357="🐀 Rat",1,"")</f>
        <v/>
      </c>
      <c r="V1357" s="16" t="str">
        <f aca="false">IF(O1357="🐕 Dog",3,"")</f>
        <v/>
      </c>
      <c r="W1357" s="16" t="str">
        <f aca="false">IF(O1357="🐹 Guinea Pig",8,"")</f>
        <v/>
      </c>
      <c r="X1357" s="16" t="str">
        <f aca="false">IF(O1357="🐔 Chicken",9,"")</f>
        <v/>
      </c>
      <c r="Y1357" s="16" t="str">
        <f aca="false">IF(O1357="🐵 Monkey",5,"")</f>
        <v/>
      </c>
      <c r="Z1357" s="16" t="str">
        <f aca="false">IF(O1357="🐸 Frog",10,"")</f>
        <v/>
      </c>
      <c r="AA1357" s="16" t="str">
        <f aca="false">IF(O1357="🐈 Cat",4,"")</f>
        <v/>
      </c>
      <c r="AB1357" s="16" t="str">
        <f aca="false">IF(O1357="Gecko",15,"")</f>
        <v/>
      </c>
      <c r="AC1357" s="16" t="str">
        <f aca="false">IF(O1357="Skink",14,"")</f>
        <v/>
      </c>
      <c r="AD1357" s="16" t="str">
        <f aca="false">IF(O1357="🐄 Cattle",17,"")</f>
        <v/>
      </c>
      <c r="AE1357" s="16" t="str">
        <f aca="false">IF(O1357="🐷 Pig",19,"")</f>
        <v/>
      </c>
      <c r="AF1357" s="16" t="str">
        <f aca="false">IF(O1357="Squirrel",11,"")</f>
        <v/>
      </c>
      <c r="AG1357" s="16" t="str">
        <f aca="false">IF(O1357="🐝 Honey Bee",20,"")</f>
        <v/>
      </c>
      <c r="AH1357" s="16" t="str">
        <f aca="false">IF(O1357="🦆 Duck",12,"")</f>
        <v/>
      </c>
      <c r="AI1357" s="16" t="str">
        <f aca="false">IF(O1357="🐦 Bird",13,"")</f>
        <v/>
      </c>
      <c r="AJ1357" s="41" t="s">
        <v>1023</v>
      </c>
      <c r="AK1357" s="40" t="s">
        <v>164</v>
      </c>
      <c r="AL1357" s="42" t="s">
        <v>50</v>
      </c>
      <c r="AM1357" s="40" t="s">
        <v>51</v>
      </c>
      <c r="AN1357" s="40"/>
    </row>
    <row r="1358" customFormat="false" ht="30" hidden="false" customHeight="true" outlineLevel="0" collapsed="false">
      <c r="A1358" s="38" t="s">
        <v>1282</v>
      </c>
      <c r="B1358" s="38" t="n">
        <v>165</v>
      </c>
      <c r="C1358" s="32" t="n">
        <f aca="false">B1358+IF(H1358="IV",-0.2,IF(H1358="IP",-0.1,IF(H1358="IM",0.1,IF(H1358="SC",0.2,IF(H1358="IC (cerebral)",-0.3,0)))))</f>
        <v>164.9</v>
      </c>
      <c r="D1358" s="33" t="n">
        <f aca="false">VALUE(MID(AJ1358,1,FIND(" ",AJ1358)))</f>
        <v>2.7</v>
      </c>
      <c r="E1358" s="34" t="n">
        <f aca="false">IF(G1358="LD50 (median)",1,IF(G1358="LDLo (lowest)",0,IF(G1358="LD",-1,"")))</f>
        <v>1</v>
      </c>
      <c r="F1358" s="34" t="n">
        <f aca="false">IF(O1358="🐀 Rat",1,IF(O1358="🐭 Mouse",2,IF(O1358="🐕 Dog",3,IF(O1358="🐵 Monkey",5,IF(O1358="🐈 Cat",4,IF(O1358="🐇 Rabbit",6,IF(O1358="🕊 Pigeon",7,IF(O1358="🐹 Guinea Pig",8,IF(O1358="🐔 Chicken",9,IF(O1358="🐸 Frog",10,IF(O1358="🍼 Mammal",10,0)))))))))))</f>
        <v>2</v>
      </c>
      <c r="G1358" s="39" t="s">
        <v>47</v>
      </c>
      <c r="H1358" s="39" t="s">
        <v>16</v>
      </c>
      <c r="I1358" s="14" t="str">
        <f aca="false">IF(H1358="IC",-0.3,"")</f>
        <v/>
      </c>
      <c r="J1358" s="14" t="str">
        <f aca="false">IF(H1358="IV",-0.2,"")</f>
        <v/>
      </c>
      <c r="K1358" s="14" t="n">
        <f aca="false">IF(H1358="IP",-0.1,"")</f>
        <v>-0.1</v>
      </c>
      <c r="L1358" s="14" t="str">
        <f aca="false">IF(H1358="IM",0.1,"")</f>
        <v/>
      </c>
      <c r="M1358" s="14" t="str">
        <f aca="false">IF(H1358="SC",0.2,"")</f>
        <v/>
      </c>
      <c r="N1358" s="15" t="str">
        <f aca="false">IF(H1358="???",0.2,"")</f>
        <v/>
      </c>
      <c r="O1358" s="40" t="s">
        <v>22</v>
      </c>
      <c r="P1358" s="17" t="str">
        <f aca="false">IF(SUM(Q1358:AI1358)&gt;0,"",IF(SUM(Q1358:AI1358)=0,IF(O1358&gt;0,1,"")))</f>
        <v/>
      </c>
      <c r="Q1358" s="16" t="n">
        <f aca="false">IF(O1358="🐭 Mouse",2,"")</f>
        <v>2</v>
      </c>
      <c r="R1358" s="16" t="str">
        <f aca="false">IF(O1358="🕊 Pigeon",7,"")</f>
        <v/>
      </c>
      <c r="S1358" s="16" t="str">
        <f aca="false">IF(O1358="🐇 Rabbit",6,"")</f>
        <v/>
      </c>
      <c r="T1358" s="16" t="str">
        <f aca="false">IF(O1358="🍼 Mammal",16,"")</f>
        <v/>
      </c>
      <c r="U1358" s="16" t="str">
        <f aca="false">IF(O1358="🐀 Rat",1,"")</f>
        <v/>
      </c>
      <c r="V1358" s="16" t="str">
        <f aca="false">IF(O1358="🐕 Dog",3,"")</f>
        <v/>
      </c>
      <c r="W1358" s="16" t="str">
        <f aca="false">IF(O1358="🐹 Guinea Pig",8,"")</f>
        <v/>
      </c>
      <c r="X1358" s="16" t="str">
        <f aca="false">IF(O1358="🐔 Chicken",9,"")</f>
        <v/>
      </c>
      <c r="Y1358" s="16" t="str">
        <f aca="false">IF(O1358="🐵 Monkey",5,"")</f>
        <v/>
      </c>
      <c r="Z1358" s="16" t="str">
        <f aca="false">IF(O1358="🐸 Frog",10,"")</f>
        <v/>
      </c>
      <c r="AA1358" s="16" t="str">
        <f aca="false">IF(O1358="🐈 Cat",4,"")</f>
        <v/>
      </c>
      <c r="AB1358" s="16" t="str">
        <f aca="false">IF(O1358="Gecko",15,"")</f>
        <v/>
      </c>
      <c r="AC1358" s="16" t="str">
        <f aca="false">IF(O1358="Skink",14,"")</f>
        <v/>
      </c>
      <c r="AD1358" s="16" t="str">
        <f aca="false">IF(O1358="🐄 Cattle",17,"")</f>
        <v/>
      </c>
      <c r="AE1358" s="16" t="str">
        <f aca="false">IF(O1358="🐷 Pig",19,"")</f>
        <v/>
      </c>
      <c r="AF1358" s="16" t="str">
        <f aca="false">IF(O1358="Squirrel",11,"")</f>
        <v/>
      </c>
      <c r="AG1358" s="16" t="str">
        <f aca="false">IF(O1358="🐝 Honey Bee",20,"")</f>
        <v/>
      </c>
      <c r="AH1358" s="16" t="str">
        <f aca="false">IF(O1358="🦆 Duck",12,"")</f>
        <v/>
      </c>
      <c r="AI1358" s="16" t="str">
        <f aca="false">IF(O1358="🐦 Bird",13,"")</f>
        <v/>
      </c>
      <c r="AJ1358" s="41" t="s">
        <v>943</v>
      </c>
      <c r="AK1358" s="40" t="s">
        <v>857</v>
      </c>
      <c r="AL1358" s="42" t="s">
        <v>50</v>
      </c>
      <c r="AM1358" s="40" t="s">
        <v>51</v>
      </c>
      <c r="AN1358" s="40"/>
    </row>
    <row r="1359" customFormat="false" ht="45" hidden="false" customHeight="true" outlineLevel="0" collapsed="false">
      <c r="A1359" s="38" t="s">
        <v>1282</v>
      </c>
      <c r="B1359" s="38" t="n">
        <f aca="false">B1358</f>
        <v>165</v>
      </c>
      <c r="C1359" s="32" t="n">
        <f aca="false">B1359+IF(H1359="IV",-0.2,IF(H1359="IP",-0.1,IF(H1359="IM",0.1,IF(H1359="SC",0.2,IF(H1359="IC (cerebral)",-0.3,0)))))</f>
        <v>165.1</v>
      </c>
      <c r="D1359" s="33" t="n">
        <f aca="false">VALUE(MID(AJ1359,1,FIND(" ",AJ1359)))</f>
        <v>9.6</v>
      </c>
      <c r="E1359" s="34" t="n">
        <f aca="false">IF(G1359="LD50 (median)",1,IF(G1359="LDLo (lowest)",0,IF(G1359="LD",-1,"")))</f>
        <v>1</v>
      </c>
      <c r="F1359" s="34" t="n">
        <f aca="false">IF(O1359="🐀 Rat",1,IF(O1359="🐭 Mouse",2,IF(O1359="🐕 Dog",3,IF(O1359="🐵 Monkey",5,IF(O1359="🐈 Cat",4,IF(O1359="🐇 Rabbit",6,IF(O1359="🕊 Pigeon",7,IF(O1359="🐹 Guinea Pig",8,IF(O1359="🐔 Chicken",9,IF(O1359="🐸 Frog",10,IF(O1359="🍼 Mammal",10,0)))))))))))</f>
        <v>2</v>
      </c>
      <c r="G1359" s="39" t="s">
        <v>47</v>
      </c>
      <c r="H1359" s="39" t="s">
        <v>17</v>
      </c>
      <c r="I1359" s="14" t="str">
        <f aca="false">IF(H1359="IC",-0.3,"")</f>
        <v/>
      </c>
      <c r="J1359" s="14" t="str">
        <f aca="false">IF(H1359="IV",-0.2,"")</f>
        <v/>
      </c>
      <c r="K1359" s="14" t="str">
        <f aca="false">IF(H1359="IP",-0.1,"")</f>
        <v/>
      </c>
      <c r="L1359" s="14" t="n">
        <f aca="false">IF(H1359="IM",0.1,"")</f>
        <v>0.1</v>
      </c>
      <c r="M1359" s="14" t="str">
        <f aca="false">IF(H1359="SC",0.2,"")</f>
        <v/>
      </c>
      <c r="N1359" s="15" t="str">
        <f aca="false">IF(H1359="???",0.2,"")</f>
        <v/>
      </c>
      <c r="O1359" s="40" t="s">
        <v>22</v>
      </c>
      <c r="P1359" s="17" t="str">
        <f aca="false">IF(SUM(Q1359:AI1359)&gt;0,"",IF(SUM(Q1359:AI1359)=0,IF(O1359&gt;0,1,"")))</f>
        <v/>
      </c>
      <c r="Q1359" s="16" t="n">
        <f aca="false">IF(O1359="🐭 Mouse",2,"")</f>
        <v>2</v>
      </c>
      <c r="R1359" s="16" t="str">
        <f aca="false">IF(O1359="🕊 Pigeon",7,"")</f>
        <v/>
      </c>
      <c r="S1359" s="16" t="str">
        <f aca="false">IF(O1359="🐇 Rabbit",6,"")</f>
        <v/>
      </c>
      <c r="T1359" s="16" t="str">
        <f aca="false">IF(O1359="🍼 Mammal",16,"")</f>
        <v/>
      </c>
      <c r="U1359" s="16" t="str">
        <f aca="false">IF(O1359="🐀 Rat",1,"")</f>
        <v/>
      </c>
      <c r="V1359" s="16" t="str">
        <f aca="false">IF(O1359="🐕 Dog",3,"")</f>
        <v/>
      </c>
      <c r="W1359" s="16" t="str">
        <f aca="false">IF(O1359="🐹 Guinea Pig",8,"")</f>
        <v/>
      </c>
      <c r="X1359" s="16" t="str">
        <f aca="false">IF(O1359="🐔 Chicken",9,"")</f>
        <v/>
      </c>
      <c r="Y1359" s="16" t="str">
        <f aca="false">IF(O1359="🐵 Monkey",5,"")</f>
        <v/>
      </c>
      <c r="Z1359" s="16" t="str">
        <f aca="false">IF(O1359="🐸 Frog",10,"")</f>
        <v/>
      </c>
      <c r="AA1359" s="16" t="str">
        <f aca="false">IF(O1359="🐈 Cat",4,"")</f>
        <v/>
      </c>
      <c r="AB1359" s="16" t="str">
        <f aca="false">IF(O1359="Gecko",15,"")</f>
        <v/>
      </c>
      <c r="AC1359" s="16" t="str">
        <f aca="false">IF(O1359="Skink",14,"")</f>
        <v/>
      </c>
      <c r="AD1359" s="16" t="str">
        <f aca="false">IF(O1359="🐄 Cattle",17,"")</f>
        <v/>
      </c>
      <c r="AE1359" s="16" t="str">
        <f aca="false">IF(O1359="🐷 Pig",19,"")</f>
        <v/>
      </c>
      <c r="AF1359" s="16" t="str">
        <f aca="false">IF(O1359="Squirrel",11,"")</f>
        <v/>
      </c>
      <c r="AG1359" s="16" t="str">
        <f aca="false">IF(O1359="🐝 Honey Bee",20,"")</f>
        <v/>
      </c>
      <c r="AH1359" s="16" t="str">
        <f aca="false">IF(O1359="🦆 Duck",12,"")</f>
        <v/>
      </c>
      <c r="AI1359" s="16" t="str">
        <f aca="false">IF(O1359="🐦 Bird",13,"")</f>
        <v/>
      </c>
      <c r="AJ1359" s="41" t="s">
        <v>1283</v>
      </c>
      <c r="AK1359" s="40" t="s">
        <v>857</v>
      </c>
      <c r="AL1359" s="42" t="s">
        <v>50</v>
      </c>
      <c r="AM1359" s="40" t="s">
        <v>51</v>
      </c>
      <c r="AN1359" s="40"/>
    </row>
    <row r="1360" customFormat="false" ht="45" hidden="false" customHeight="true" outlineLevel="0" collapsed="false">
      <c r="A1360" s="38" t="s">
        <v>1282</v>
      </c>
      <c r="B1360" s="38" t="n">
        <f aca="false">B1359</f>
        <v>165</v>
      </c>
      <c r="C1360" s="32" t="n">
        <f aca="false">B1360+IF(H1360="IV",-0.2,IF(H1360="IP",-0.1,IF(H1360="IM",0.1,IF(H1360="SC",0.2,IF(H1360="IC (cerebral)",-0.3,0)))))</f>
        <v>165.1</v>
      </c>
      <c r="D1360" s="33" t="n">
        <f aca="false">VALUE(MID(AJ1360,1,FIND(" ",AJ1360)))</f>
        <v>500</v>
      </c>
      <c r="E1360" s="34" t="n">
        <f aca="false">IF(G1360="LD50 (median)",1,IF(G1360="LDLo (lowest)",0,IF(G1360="LD",-1,"")))</f>
        <v>1</v>
      </c>
      <c r="F1360" s="34" t="n">
        <f aca="false">IF(O1360="🐀 Rat",1,IF(O1360="🐭 Mouse",2,IF(O1360="🐕 Dog",3,IF(O1360="🐵 Monkey",5,IF(O1360="🐈 Cat",4,IF(O1360="🐇 Rabbit",6,IF(O1360="🕊 Pigeon",7,IF(O1360="🐹 Guinea Pig",8,IF(O1360="🐔 Chicken",9,IF(O1360="🐸 Frog",10,IF(O1360="🍼 Mammal",10,0)))))))))))</f>
        <v>0</v>
      </c>
      <c r="G1360" s="39" t="s">
        <v>47</v>
      </c>
      <c r="H1360" s="39" t="s">
        <v>17</v>
      </c>
      <c r="I1360" s="14" t="str">
        <f aca="false">IF(H1360="IC",-0.3,"")</f>
        <v/>
      </c>
      <c r="J1360" s="14" t="str">
        <f aca="false">IF(H1360="IV",-0.2,"")</f>
        <v/>
      </c>
      <c r="K1360" s="14" t="str">
        <f aca="false">IF(H1360="IP",-0.1,"")</f>
        <v/>
      </c>
      <c r="L1360" s="14" t="n">
        <f aca="false">IF(H1360="IM",0.1,"")</f>
        <v>0.1</v>
      </c>
      <c r="M1360" s="14" t="str">
        <f aca="false">IF(H1360="SC",0.2,"")</f>
        <v/>
      </c>
      <c r="N1360" s="15" t="str">
        <f aca="false">IF(H1360="???",0.2,"")</f>
        <v/>
      </c>
      <c r="O1360" s="40" t="s">
        <v>39</v>
      </c>
      <c r="P1360" s="17" t="str">
        <f aca="false">IF(SUM(Q1360:AI1360)&gt;0,"",IF(SUM(Q1360:AI1360)=0,IF(O1360&gt;0,1,"")))</f>
        <v/>
      </c>
      <c r="Q1360" s="16" t="str">
        <f aca="false">IF(O1360="🐭 Mouse",2,"")</f>
        <v/>
      </c>
      <c r="R1360" s="16" t="str">
        <f aca="false">IF(O1360="🕊 Pigeon",7,"")</f>
        <v/>
      </c>
      <c r="S1360" s="16" t="str">
        <f aca="false">IF(O1360="🐇 Rabbit",6,"")</f>
        <v/>
      </c>
      <c r="T1360" s="16" t="str">
        <f aca="false">IF(O1360="🍼 Mammal",16,"")</f>
        <v/>
      </c>
      <c r="U1360" s="16" t="str">
        <f aca="false">IF(O1360="🐀 Rat",1,"")</f>
        <v/>
      </c>
      <c r="V1360" s="16" t="str">
        <f aca="false">IF(O1360="🐕 Dog",3,"")</f>
        <v/>
      </c>
      <c r="W1360" s="16" t="str">
        <f aca="false">IF(O1360="🐹 Guinea Pig",8,"")</f>
        <v/>
      </c>
      <c r="X1360" s="16" t="str">
        <f aca="false">IF(O1360="🐔 Chicken",9,"")</f>
        <v/>
      </c>
      <c r="Y1360" s="16" t="str">
        <f aca="false">IF(O1360="🐵 Monkey",5,"")</f>
        <v/>
      </c>
      <c r="Z1360" s="16" t="str">
        <f aca="false">IF(O1360="🐸 Frog",10,"")</f>
        <v/>
      </c>
      <c r="AA1360" s="16" t="str">
        <f aca="false">IF(O1360="🐈 Cat",4,"")</f>
        <v/>
      </c>
      <c r="AB1360" s="16" t="str">
        <f aca="false">IF(O1360="Gecko",15,"")</f>
        <v/>
      </c>
      <c r="AC1360" s="16" t="str">
        <f aca="false">IF(O1360="Skink",14,"")</f>
        <v/>
      </c>
      <c r="AD1360" s="16" t="str">
        <f aca="false">IF(O1360="🐄 Cattle",17,"")</f>
        <v/>
      </c>
      <c r="AE1360" s="16" t="str">
        <f aca="false">IF(O1360="🐷 Pig",19,"")</f>
        <v/>
      </c>
      <c r="AF1360" s="16" t="str">
        <f aca="false">IF(O1360="Squirrel",11,"")</f>
        <v/>
      </c>
      <c r="AG1360" s="16" t="str">
        <f aca="false">IF(O1360="🐝 Honey Bee",20,"")</f>
        <v/>
      </c>
      <c r="AH1360" s="16" t="n">
        <f aca="false">IF(O1360="🦆 Duck",12,"")</f>
        <v>12</v>
      </c>
      <c r="AI1360" s="16" t="str">
        <f aca="false">IF(O1360="🐦 Bird",13,"")</f>
        <v/>
      </c>
      <c r="AJ1360" s="41" t="s">
        <v>480</v>
      </c>
      <c r="AK1360" s="40" t="s">
        <v>1284</v>
      </c>
      <c r="AL1360" s="42" t="s">
        <v>50</v>
      </c>
      <c r="AM1360" s="40" t="s">
        <v>51</v>
      </c>
      <c r="AN1360" s="40" t="s">
        <v>1285</v>
      </c>
    </row>
    <row r="1361" customFormat="false" ht="30" hidden="false" customHeight="true" outlineLevel="0" collapsed="false">
      <c r="A1361" s="38" t="s">
        <v>1282</v>
      </c>
      <c r="B1361" s="38" t="n">
        <f aca="false">B1360</f>
        <v>165</v>
      </c>
      <c r="C1361" s="32" t="n">
        <f aca="false">B1361+IF(H1361="IV",-0.2,IF(H1361="IP",-0.1,IF(H1361="IM",0.1,IF(H1361="SC",0.2,IF(H1361="IC (cerebral)",-0.3,0)))))</f>
        <v>165.1</v>
      </c>
      <c r="D1361" s="33" t="n">
        <f aca="false">VALUE(MID(AJ1361,1,FIND(" ",AJ1361)))</f>
        <v>500</v>
      </c>
      <c r="E1361" s="34" t="n">
        <f aca="false">IF(G1361="LD50 (median)",1,IF(G1361="LDLo (lowest)",0,IF(G1361="LD",-1,"")))</f>
        <v>-1</v>
      </c>
      <c r="F1361" s="34" t="n">
        <f aca="false">IF(O1361="🐀 Rat",1,IF(O1361="🐭 Mouse",2,IF(O1361="🐕 Dog",3,IF(O1361="🐵 Monkey",5,IF(O1361="🐈 Cat",4,IF(O1361="🐇 Rabbit",6,IF(O1361="🕊 Pigeon",7,IF(O1361="🐹 Guinea Pig",8,IF(O1361="🐔 Chicken",9,IF(O1361="🐸 Frog",10,IF(O1361="🍼 Mammal",10,0)))))))))))</f>
        <v>9</v>
      </c>
      <c r="G1361" s="39" t="s">
        <v>1286</v>
      </c>
      <c r="H1361" s="39" t="s">
        <v>17</v>
      </c>
      <c r="I1361" s="14" t="str">
        <f aca="false">IF(H1361="IC",-0.3,"")</f>
        <v/>
      </c>
      <c r="J1361" s="14" t="str">
        <f aca="false">IF(H1361="IV",-0.2,"")</f>
        <v/>
      </c>
      <c r="K1361" s="14" t="str">
        <f aca="false">IF(H1361="IP",-0.1,"")</f>
        <v/>
      </c>
      <c r="L1361" s="14" t="n">
        <f aca="false">IF(H1361="IM",0.1,"")</f>
        <v>0.1</v>
      </c>
      <c r="M1361" s="14" t="str">
        <f aca="false">IF(H1361="SC",0.2,"")</f>
        <v/>
      </c>
      <c r="N1361" s="15" t="str">
        <f aca="false">IF(H1361="???",0.2,"")</f>
        <v/>
      </c>
      <c r="O1361" s="40" t="s">
        <v>29</v>
      </c>
      <c r="P1361" s="17" t="str">
        <f aca="false">IF(SUM(Q1361:AI1361)&gt;0,"",IF(SUM(Q1361:AI1361)=0,IF(O1361&gt;0,1,"")))</f>
        <v/>
      </c>
      <c r="Q1361" s="16" t="str">
        <f aca="false">IF(O1361="🐭 Mouse",2,"")</f>
        <v/>
      </c>
      <c r="R1361" s="16" t="str">
        <f aca="false">IF(O1361="🕊 Pigeon",7,"")</f>
        <v/>
      </c>
      <c r="S1361" s="16" t="str">
        <f aca="false">IF(O1361="🐇 Rabbit",6,"")</f>
        <v/>
      </c>
      <c r="T1361" s="16" t="str">
        <f aca="false">IF(O1361="🍼 Mammal",16,"")</f>
        <v/>
      </c>
      <c r="U1361" s="16" t="str">
        <f aca="false">IF(O1361="🐀 Rat",1,"")</f>
        <v/>
      </c>
      <c r="V1361" s="16" t="str">
        <f aca="false">IF(O1361="🐕 Dog",3,"")</f>
        <v/>
      </c>
      <c r="W1361" s="16" t="str">
        <f aca="false">IF(O1361="🐹 Guinea Pig",8,"")</f>
        <v/>
      </c>
      <c r="X1361" s="16" t="n">
        <f aca="false">IF(O1361="🐔 Chicken",9,"")</f>
        <v>9</v>
      </c>
      <c r="Y1361" s="16" t="str">
        <f aca="false">IF(O1361="🐵 Monkey",5,"")</f>
        <v/>
      </c>
      <c r="Z1361" s="16" t="str">
        <f aca="false">IF(O1361="🐸 Frog",10,"")</f>
        <v/>
      </c>
      <c r="AA1361" s="16" t="str">
        <f aca="false">IF(O1361="🐈 Cat",4,"")</f>
        <v/>
      </c>
      <c r="AB1361" s="16" t="str">
        <f aca="false">IF(O1361="Gecko",15,"")</f>
        <v/>
      </c>
      <c r="AC1361" s="16" t="str">
        <f aca="false">IF(O1361="Skink",14,"")</f>
        <v/>
      </c>
      <c r="AD1361" s="16" t="str">
        <f aca="false">IF(O1361="🐄 Cattle",17,"")</f>
        <v/>
      </c>
      <c r="AE1361" s="16" t="str">
        <f aca="false">IF(O1361="🐷 Pig",19,"")</f>
        <v/>
      </c>
      <c r="AF1361" s="16" t="str">
        <f aca="false">IF(O1361="Squirrel",11,"")</f>
        <v/>
      </c>
      <c r="AG1361" s="16" t="str">
        <f aca="false">IF(O1361="🐝 Honey Bee",20,"")</f>
        <v/>
      </c>
      <c r="AH1361" s="16" t="str">
        <f aca="false">IF(O1361="🦆 Duck",12,"")</f>
        <v/>
      </c>
      <c r="AI1361" s="16" t="str">
        <f aca="false">IF(O1361="🐦 Bird",13,"")</f>
        <v/>
      </c>
      <c r="AJ1361" s="41" t="s">
        <v>480</v>
      </c>
      <c r="AK1361" s="40" t="s">
        <v>1284</v>
      </c>
      <c r="AL1361" s="42" t="s">
        <v>50</v>
      </c>
      <c r="AM1361" s="40" t="s">
        <v>51</v>
      </c>
      <c r="AN1361" s="40" t="s">
        <v>1285</v>
      </c>
    </row>
    <row r="1362" customFormat="false" ht="45" hidden="false" customHeight="true" outlineLevel="0" collapsed="false">
      <c r="A1362" s="38" t="s">
        <v>1282</v>
      </c>
      <c r="B1362" s="38" t="n">
        <f aca="false">B1361</f>
        <v>165</v>
      </c>
      <c r="C1362" s="32" t="n">
        <f aca="false">B1362+IF(H1362="IV",-0.2,IF(H1362="IP",-0.1,IF(H1362="IM",0.1,IF(H1362="SC",0.2,IF(H1362="IC (cerebral)",-0.3,0)))))</f>
        <v>165.1</v>
      </c>
      <c r="D1362" s="33" t="n">
        <f aca="false">VALUE(MID(AJ1362,1,FIND(" ",AJ1362)))</f>
        <v>1000</v>
      </c>
      <c r="E1362" s="34" t="n">
        <f aca="false">IF(G1362="LD50 (median)",1,IF(G1362="LDLo (lowest)",0,IF(G1362="LD",-1,"")))</f>
        <v>-1</v>
      </c>
      <c r="F1362" s="34" t="n">
        <f aca="false">IF(O1362="🐀 Rat",1,IF(O1362="🐭 Mouse",2,IF(O1362="🐕 Dog",3,IF(O1362="🐵 Monkey",5,IF(O1362="🐈 Cat",4,IF(O1362="🐇 Rabbit",6,IF(O1362="🕊 Pigeon",7,IF(O1362="🐹 Guinea Pig",8,IF(O1362="🐔 Chicken",9,IF(O1362="🐸 Frog",10,IF(O1362="🍼 Mammal",10,0)))))))))))</f>
        <v>5</v>
      </c>
      <c r="G1362" s="39" t="s">
        <v>1286</v>
      </c>
      <c r="H1362" s="39" t="s">
        <v>17</v>
      </c>
      <c r="I1362" s="14" t="str">
        <f aca="false">IF(H1362="IC",-0.3,"")</f>
        <v/>
      </c>
      <c r="J1362" s="14" t="str">
        <f aca="false">IF(H1362="IV",-0.2,"")</f>
        <v/>
      </c>
      <c r="K1362" s="14" t="str">
        <f aca="false">IF(H1362="IP",-0.1,"")</f>
        <v/>
      </c>
      <c r="L1362" s="14" t="n">
        <f aca="false">IF(H1362="IM",0.1,"")</f>
        <v>0.1</v>
      </c>
      <c r="M1362" s="14" t="str">
        <f aca="false">IF(H1362="SC",0.2,"")</f>
        <v/>
      </c>
      <c r="N1362" s="15" t="str">
        <f aca="false">IF(H1362="???",0.2,"")</f>
        <v/>
      </c>
      <c r="O1362" s="40" t="s">
        <v>30</v>
      </c>
      <c r="P1362" s="17" t="str">
        <f aca="false">IF(SUM(Q1362:AI1362)&gt;0,"",IF(SUM(Q1362:AI1362)=0,IF(O1362&gt;0,1,"")))</f>
        <v/>
      </c>
      <c r="Q1362" s="16" t="str">
        <f aca="false">IF(O1362="🐭 Mouse",2,"")</f>
        <v/>
      </c>
      <c r="R1362" s="16" t="str">
        <f aca="false">IF(O1362="🕊 Pigeon",7,"")</f>
        <v/>
      </c>
      <c r="S1362" s="16" t="str">
        <f aca="false">IF(O1362="🐇 Rabbit",6,"")</f>
        <v/>
      </c>
      <c r="T1362" s="16" t="str">
        <f aca="false">IF(O1362="🍼 Mammal",16,"")</f>
        <v/>
      </c>
      <c r="U1362" s="16" t="str">
        <f aca="false">IF(O1362="🐀 Rat",1,"")</f>
        <v/>
      </c>
      <c r="V1362" s="16" t="str">
        <f aca="false">IF(O1362="🐕 Dog",3,"")</f>
        <v/>
      </c>
      <c r="W1362" s="16" t="str">
        <f aca="false">IF(O1362="🐹 Guinea Pig",8,"")</f>
        <v/>
      </c>
      <c r="X1362" s="16" t="str">
        <f aca="false">IF(O1362="🐔 Chicken",9,"")</f>
        <v/>
      </c>
      <c r="Y1362" s="16" t="n">
        <f aca="false">IF(O1362="🐵 Monkey",5,"")</f>
        <v>5</v>
      </c>
      <c r="Z1362" s="16" t="str">
        <f aca="false">IF(O1362="🐸 Frog",10,"")</f>
        <v/>
      </c>
      <c r="AA1362" s="16" t="str">
        <f aca="false">IF(O1362="🐈 Cat",4,"")</f>
        <v/>
      </c>
      <c r="AB1362" s="16" t="str">
        <f aca="false">IF(O1362="Gecko",15,"")</f>
        <v/>
      </c>
      <c r="AC1362" s="16" t="str">
        <f aca="false">IF(O1362="Skink",14,"")</f>
        <v/>
      </c>
      <c r="AD1362" s="16" t="str">
        <f aca="false">IF(O1362="🐄 Cattle",17,"")</f>
        <v/>
      </c>
      <c r="AE1362" s="16" t="str">
        <f aca="false">IF(O1362="🐷 Pig",19,"")</f>
        <v/>
      </c>
      <c r="AF1362" s="16" t="str">
        <f aca="false">IF(O1362="Squirrel",11,"")</f>
        <v/>
      </c>
      <c r="AG1362" s="16" t="str">
        <f aca="false">IF(O1362="🐝 Honey Bee",20,"")</f>
        <v/>
      </c>
      <c r="AH1362" s="16" t="str">
        <f aca="false">IF(O1362="🦆 Duck",12,"")</f>
        <v/>
      </c>
      <c r="AI1362" s="16" t="str">
        <f aca="false">IF(O1362="🐦 Bird",13,"")</f>
        <v/>
      </c>
      <c r="AJ1362" s="41" t="s">
        <v>273</v>
      </c>
      <c r="AK1362" s="40" t="s">
        <v>1284</v>
      </c>
      <c r="AL1362" s="42" t="s">
        <v>50</v>
      </c>
      <c r="AM1362" s="40" t="s">
        <v>51</v>
      </c>
      <c r="AN1362" s="40" t="s">
        <v>1287</v>
      </c>
    </row>
    <row r="1363" customFormat="false" ht="15.75" hidden="false" customHeight="false" outlineLevel="0" collapsed="false">
      <c r="B1363" s="38"/>
      <c r="C1363" s="32"/>
      <c r="D1363" s="33"/>
      <c r="E1363" s="34"/>
      <c r="F1363" s="34" t="n">
        <f aca="false">IF(O1363="🐀 Rat",1,IF(O1363="🐭 Mouse",2,IF(O1363="🐕 Dog",3,IF(O1363="🐵 Monkey",5,IF(O1363="🐈 Cat",4,IF(O1363="🐇 Rabbit",6,IF(O1363="🕊 Pigeon",7,IF(O1363="🐹 Guinea Pig",8,IF(O1363="🐔 Chicken",9,IF(O1363="🐸 Frog",10,IF(O1363="🍼 Mammal",10,0)))))))))))</f>
        <v>0</v>
      </c>
      <c r="G1363" s="0"/>
      <c r="H1363" s="0"/>
      <c r="I1363" s="14" t="str">
        <f aca="false">IF(H1363="IC",-0.3,"")</f>
        <v/>
      </c>
      <c r="J1363" s="14" t="str">
        <f aca="false">IF(H1363="IV",-0.2,"")</f>
        <v/>
      </c>
      <c r="K1363" s="14" t="str">
        <f aca="false">IF(H1363="IP",-0.1,"")</f>
        <v/>
      </c>
      <c r="L1363" s="14" t="str">
        <f aca="false">IF(H1363="IM",0.1,"")</f>
        <v/>
      </c>
      <c r="M1363" s="14" t="str">
        <f aca="false">IF(H1363="SC",0.2,"")</f>
        <v/>
      </c>
      <c r="N1363" s="15" t="str">
        <f aca="false">IF(H1363="???",0.2,"")</f>
        <v/>
      </c>
      <c r="O1363" s="60"/>
      <c r="P1363" s="17" t="str">
        <f aca="false">IF(SUM(Q1363:AI1363)&gt;0,"",IF(SUM(Q1363:AI1363)=0,IF(O1363&gt;0,1,"")))</f>
        <v/>
      </c>
      <c r="Q1363" s="16" t="str">
        <f aca="false">IF(O1363="🐭 Mouse",2,"")</f>
        <v/>
      </c>
      <c r="R1363" s="16" t="str">
        <f aca="false">IF(O1363="🕊 Pigeon",7,"")</f>
        <v/>
      </c>
      <c r="S1363" s="16" t="str">
        <f aca="false">IF(O1363="🐇 Rabbit",6,"")</f>
        <v/>
      </c>
      <c r="T1363" s="16" t="str">
        <f aca="false">IF(O1363="🍼 Mammal",16,"")</f>
        <v/>
      </c>
      <c r="U1363" s="16" t="str">
        <f aca="false">IF(O1363="🐀 Rat",1,"")</f>
        <v/>
      </c>
      <c r="V1363" s="16" t="str">
        <f aca="false">IF(O1363="🐕 Dog",3,"")</f>
        <v/>
      </c>
      <c r="W1363" s="16" t="str">
        <f aca="false">IF(O1363="🐹 Guinea Pig",8,"")</f>
        <v/>
      </c>
      <c r="X1363" s="16" t="str">
        <f aca="false">IF(O1363="🐔 Chicken",9,"")</f>
        <v/>
      </c>
      <c r="Y1363" s="16" t="str">
        <f aca="false">IF(O1363="🐵 Monkey",5,"")</f>
        <v/>
      </c>
      <c r="Z1363" s="16" t="str">
        <f aca="false">IF(O1363="🐸 Frog",10,"")</f>
        <v/>
      </c>
      <c r="AA1363" s="16" t="str">
        <f aca="false">IF(O1363="🐈 Cat",4,"")</f>
        <v/>
      </c>
      <c r="AB1363" s="16" t="str">
        <f aca="false">IF(O1363="Gecko",15,"")</f>
        <v/>
      </c>
      <c r="AC1363" s="16" t="str">
        <f aca="false">IF(O1363="Skink",14,"")</f>
        <v/>
      </c>
      <c r="AD1363" s="16" t="str">
        <f aca="false">IF(O1363="🐄 Cattle",17,"")</f>
        <v/>
      </c>
      <c r="AE1363" s="16" t="str">
        <f aca="false">IF(O1363="🐷 Pig",19,"")</f>
        <v/>
      </c>
      <c r="AF1363" s="16" t="str">
        <f aca="false">IF(O1363="Squirrel",11,"")</f>
        <v/>
      </c>
      <c r="AG1363" s="16" t="str">
        <f aca="false">IF(O1363="🐝 Honey Bee",20,"")</f>
        <v/>
      </c>
      <c r="AH1363" s="16" t="str">
        <f aca="false">IF(O1363="🦆 Duck",12,"")</f>
        <v/>
      </c>
      <c r="AI1363" s="16" t="str">
        <f aca="false">IF(O1363="🐦 Bird",13,"")</f>
        <v/>
      </c>
      <c r="AJ1363" s="0"/>
      <c r="AK1363" s="0"/>
      <c r="AL1363" s="0"/>
      <c r="AM1363" s="0"/>
      <c r="AN1363" s="0"/>
    </row>
    <row r="1364" customFormat="false" ht="30" hidden="false" customHeight="true" outlineLevel="0" collapsed="false">
      <c r="A1364" s="38" t="s">
        <v>1288</v>
      </c>
      <c r="B1364" s="38" t="n">
        <v>166</v>
      </c>
      <c r="C1364" s="32" t="n">
        <f aca="false">B1364+IF(H1364="IV",-0.2,IF(H1364="IP",-0.1,IF(H1364="IM",0.1,IF(H1364="SC",0.2,IF(H1364="IC (cerebral)",-0.3,0)))))</f>
        <v>165.8</v>
      </c>
      <c r="D1364" s="33" t="n">
        <f aca="false">VALUE(MID(AJ1364,1,FIND(" ",AJ1364)))</f>
        <v>0.069</v>
      </c>
      <c r="E1364" s="34" t="n">
        <f aca="false">IF(G1364="LD50 (median)",1,IF(G1364="LDLo (lowest)",0,IF(G1364="LD",-1,"")))</f>
        <v>1</v>
      </c>
      <c r="F1364" s="34" t="n">
        <f aca="false">IF(O1364="🐀 Rat",1,IF(O1364="🐭 Mouse",2,IF(O1364="🐕 Dog",3,IF(O1364="🐵 Monkey",5,IF(O1364="🐈 Cat",4,IF(O1364="🐇 Rabbit",6,IF(O1364="🕊 Pigeon",7,IF(O1364="🐹 Guinea Pig",8,IF(O1364="🐔 Chicken",9,IF(O1364="🐸 Frog",10,IF(O1364="🍼 Mammal",10,0)))))))))))</f>
        <v>7</v>
      </c>
      <c r="G1364" s="39" t="s">
        <v>47</v>
      </c>
      <c r="H1364" s="39" t="s">
        <v>15</v>
      </c>
      <c r="I1364" s="14" t="str">
        <f aca="false">IF(H1364="IC",-0.3,"")</f>
        <v/>
      </c>
      <c r="J1364" s="14" t="n">
        <f aca="false">IF(H1364="IV",-0.2,"")</f>
        <v>-0.2</v>
      </c>
      <c r="K1364" s="14" t="str">
        <f aca="false">IF(H1364="IP",-0.1,"")</f>
        <v/>
      </c>
      <c r="L1364" s="14" t="str">
        <f aca="false">IF(H1364="IM",0.1,"")</f>
        <v/>
      </c>
      <c r="M1364" s="14" t="str">
        <f aca="false">IF(H1364="SC",0.2,"")</f>
        <v/>
      </c>
      <c r="N1364" s="15" t="str">
        <f aca="false">IF(H1364="???",0.2,"")</f>
        <v/>
      </c>
      <c r="O1364" s="40" t="s">
        <v>23</v>
      </c>
      <c r="P1364" s="17" t="str">
        <f aca="false">IF(SUM(Q1364:AI1364)&gt;0,"",IF(SUM(Q1364:AI1364)=0,IF(O1364&gt;0,1,"")))</f>
        <v/>
      </c>
      <c r="Q1364" s="16" t="str">
        <f aca="false">IF(O1364="🐭 Mouse",2,"")</f>
        <v/>
      </c>
      <c r="R1364" s="16" t="n">
        <f aca="false">IF(O1364="🕊 Pigeon",7,"")</f>
        <v>7</v>
      </c>
      <c r="S1364" s="16" t="str">
        <f aca="false">IF(O1364="🐇 Rabbit",6,"")</f>
        <v/>
      </c>
      <c r="T1364" s="16" t="str">
        <f aca="false">IF(O1364="🍼 Mammal",16,"")</f>
        <v/>
      </c>
      <c r="U1364" s="16" t="str">
        <f aca="false">IF(O1364="🐀 Rat",1,"")</f>
        <v/>
      </c>
      <c r="V1364" s="16" t="str">
        <f aca="false">IF(O1364="🐕 Dog",3,"")</f>
        <v/>
      </c>
      <c r="W1364" s="16" t="str">
        <f aca="false">IF(O1364="🐹 Guinea Pig",8,"")</f>
        <v/>
      </c>
      <c r="X1364" s="16" t="str">
        <f aca="false">IF(O1364="🐔 Chicken",9,"")</f>
        <v/>
      </c>
      <c r="Y1364" s="16" t="str">
        <f aca="false">IF(O1364="🐵 Monkey",5,"")</f>
        <v/>
      </c>
      <c r="Z1364" s="16" t="str">
        <f aca="false">IF(O1364="🐸 Frog",10,"")</f>
        <v/>
      </c>
      <c r="AA1364" s="16" t="str">
        <f aca="false">IF(O1364="🐈 Cat",4,"")</f>
        <v/>
      </c>
      <c r="AB1364" s="16" t="str">
        <f aca="false">IF(O1364="Gecko",15,"")</f>
        <v/>
      </c>
      <c r="AC1364" s="16" t="str">
        <f aca="false">IF(O1364="Skink",14,"")</f>
        <v/>
      </c>
      <c r="AD1364" s="16" t="str">
        <f aca="false">IF(O1364="🐄 Cattle",17,"")</f>
        <v/>
      </c>
      <c r="AE1364" s="16" t="str">
        <f aca="false">IF(O1364="🐷 Pig",19,"")</f>
        <v/>
      </c>
      <c r="AF1364" s="16" t="str">
        <f aca="false">IF(O1364="Squirrel",11,"")</f>
        <v/>
      </c>
      <c r="AG1364" s="16" t="str">
        <f aca="false">IF(O1364="🐝 Honey Bee",20,"")</f>
        <v/>
      </c>
      <c r="AH1364" s="16" t="str">
        <f aca="false">IF(O1364="🦆 Duck",12,"")</f>
        <v/>
      </c>
      <c r="AI1364" s="16" t="str">
        <f aca="false">IF(O1364="🐦 Bird",13,"")</f>
        <v/>
      </c>
      <c r="AJ1364" s="41" t="s">
        <v>489</v>
      </c>
      <c r="AK1364" s="40" t="s">
        <v>160</v>
      </c>
      <c r="AL1364" s="42" t="s">
        <v>50</v>
      </c>
      <c r="AM1364" s="40" t="s">
        <v>51</v>
      </c>
      <c r="AN1364" s="40"/>
    </row>
    <row r="1365" customFormat="false" ht="30" hidden="false" customHeight="true" outlineLevel="0" collapsed="false">
      <c r="A1365" s="38" t="s">
        <v>1288</v>
      </c>
      <c r="B1365" s="38" t="n">
        <f aca="false">B1364</f>
        <v>166</v>
      </c>
      <c r="C1365" s="32" t="n">
        <f aca="false">B1365+IF(H1365="IV",-0.2,IF(H1365="IP",-0.1,IF(H1365="IM",0.1,IF(H1365="SC",0.2,IF(H1365="IC (cerebral)",-0.3,0)))))</f>
        <v>166.2</v>
      </c>
      <c r="D1365" s="33" t="n">
        <f aca="false">VALUE(MID(AJ1365,1,FIND(" ",AJ1365)))</f>
        <v>6.8</v>
      </c>
      <c r="E1365" s="34" t="n">
        <f aca="false">IF(G1365="LD50 (median)",1,IF(G1365="LDLo (lowest)",0,IF(G1365="LD",-1,"")))</f>
        <v>1</v>
      </c>
      <c r="F1365" s="34" t="n">
        <f aca="false">IF(O1365="🐀 Rat",1,IF(O1365="🐭 Mouse",2,IF(O1365="🐕 Dog",3,IF(O1365="🐵 Monkey",5,IF(O1365="🐈 Cat",4,IF(O1365="🐇 Rabbit",6,IF(O1365="🕊 Pigeon",7,IF(O1365="🐹 Guinea Pig",8,IF(O1365="🐔 Chicken",9,IF(O1365="🐸 Frog",10,IF(O1365="🍼 Mammal",10,0)))))))))))</f>
        <v>2</v>
      </c>
      <c r="G1365" s="39" t="s">
        <v>47</v>
      </c>
      <c r="H1365" s="39" t="s">
        <v>18</v>
      </c>
      <c r="I1365" s="14" t="str">
        <f aca="false">IF(H1365="IC",-0.3,"")</f>
        <v/>
      </c>
      <c r="J1365" s="14" t="str">
        <f aca="false">IF(H1365="IV",-0.2,"")</f>
        <v/>
      </c>
      <c r="K1365" s="14" t="str">
        <f aca="false">IF(H1365="IP",-0.1,"")</f>
        <v/>
      </c>
      <c r="L1365" s="14" t="str">
        <f aca="false">IF(H1365="IM",0.1,"")</f>
        <v/>
      </c>
      <c r="M1365" s="14" t="n">
        <f aca="false">IF(H1365="SC",0.2,"")</f>
        <v>0.2</v>
      </c>
      <c r="N1365" s="15" t="str">
        <f aca="false">IF(H1365="???",0.2,"")</f>
        <v/>
      </c>
      <c r="O1365" s="40" t="s">
        <v>22</v>
      </c>
      <c r="P1365" s="17" t="str">
        <f aca="false">IF(SUM(Q1365:AI1365)&gt;0,"",IF(SUM(Q1365:AI1365)=0,IF(O1365&gt;0,1,"")))</f>
        <v/>
      </c>
      <c r="Q1365" s="16" t="n">
        <f aca="false">IF(O1365="🐭 Mouse",2,"")</f>
        <v>2</v>
      </c>
      <c r="R1365" s="16" t="str">
        <f aca="false">IF(O1365="🕊 Pigeon",7,"")</f>
        <v/>
      </c>
      <c r="S1365" s="16" t="str">
        <f aca="false">IF(O1365="🐇 Rabbit",6,"")</f>
        <v/>
      </c>
      <c r="T1365" s="16" t="str">
        <f aca="false">IF(O1365="🍼 Mammal",16,"")</f>
        <v/>
      </c>
      <c r="U1365" s="16" t="str">
        <f aca="false">IF(O1365="🐀 Rat",1,"")</f>
        <v/>
      </c>
      <c r="V1365" s="16" t="str">
        <f aca="false">IF(O1365="🐕 Dog",3,"")</f>
        <v/>
      </c>
      <c r="W1365" s="16" t="str">
        <f aca="false">IF(O1365="🐹 Guinea Pig",8,"")</f>
        <v/>
      </c>
      <c r="X1365" s="16" t="str">
        <f aca="false">IF(O1365="🐔 Chicken",9,"")</f>
        <v/>
      </c>
      <c r="Y1365" s="16" t="str">
        <f aca="false">IF(O1365="🐵 Monkey",5,"")</f>
        <v/>
      </c>
      <c r="Z1365" s="16" t="str">
        <f aca="false">IF(O1365="🐸 Frog",10,"")</f>
        <v/>
      </c>
      <c r="AA1365" s="16" t="str">
        <f aca="false">IF(O1365="🐈 Cat",4,"")</f>
        <v/>
      </c>
      <c r="AB1365" s="16" t="str">
        <f aca="false">IF(O1365="Gecko",15,"")</f>
        <v/>
      </c>
      <c r="AC1365" s="16" t="str">
        <f aca="false">IF(O1365="Skink",14,"")</f>
        <v/>
      </c>
      <c r="AD1365" s="16" t="str">
        <f aca="false">IF(O1365="🐄 Cattle",17,"")</f>
        <v/>
      </c>
      <c r="AE1365" s="16" t="str">
        <f aca="false">IF(O1365="🐷 Pig",19,"")</f>
        <v/>
      </c>
      <c r="AF1365" s="16" t="str">
        <f aca="false">IF(O1365="Squirrel",11,"")</f>
        <v/>
      </c>
      <c r="AG1365" s="16" t="str">
        <f aca="false">IF(O1365="🐝 Honey Bee",20,"")</f>
        <v/>
      </c>
      <c r="AH1365" s="16" t="str">
        <f aca="false">IF(O1365="🦆 Duck",12,"")</f>
        <v/>
      </c>
      <c r="AI1365" s="16" t="str">
        <f aca="false">IF(O1365="🐦 Bird",13,"")</f>
        <v/>
      </c>
      <c r="AJ1365" s="41" t="s">
        <v>1289</v>
      </c>
      <c r="AK1365" s="40" t="s">
        <v>294</v>
      </c>
      <c r="AL1365" s="42" t="s">
        <v>50</v>
      </c>
      <c r="AM1365" s="40" t="s">
        <v>51</v>
      </c>
      <c r="AN1365" s="40"/>
    </row>
    <row r="1366" customFormat="false" ht="15.75" hidden="false" customHeight="false" outlineLevel="0" collapsed="false">
      <c r="B1366" s="38"/>
      <c r="C1366" s="32"/>
      <c r="D1366" s="33"/>
      <c r="E1366" s="34"/>
      <c r="F1366" s="34" t="n">
        <f aca="false">IF(O1366="🐀 Rat",1,IF(O1366="🐭 Mouse",2,IF(O1366="🐕 Dog",3,IF(O1366="🐵 Monkey",5,IF(O1366="🐈 Cat",4,IF(O1366="🐇 Rabbit",6,IF(O1366="🕊 Pigeon",7,IF(O1366="🐹 Guinea Pig",8,IF(O1366="🐔 Chicken",9,IF(O1366="🐸 Frog",10,IF(O1366="🍼 Mammal",10,0)))))))))))</f>
        <v>0</v>
      </c>
      <c r="G1366" s="0"/>
      <c r="H1366" s="0"/>
      <c r="I1366" s="14" t="str">
        <f aca="false">IF(H1366="IC",-0.3,"")</f>
        <v/>
      </c>
      <c r="J1366" s="14" t="str">
        <f aca="false">IF(H1366="IV",-0.2,"")</f>
        <v/>
      </c>
      <c r="K1366" s="14" t="str">
        <f aca="false">IF(H1366="IP",-0.1,"")</f>
        <v/>
      </c>
      <c r="L1366" s="14" t="str">
        <f aca="false">IF(H1366="IM",0.1,"")</f>
        <v/>
      </c>
      <c r="M1366" s="14" t="str">
        <f aca="false">IF(H1366="SC",0.2,"")</f>
        <v/>
      </c>
      <c r="N1366" s="15" t="str">
        <f aca="false">IF(H1366="???",0.2,"")</f>
        <v/>
      </c>
      <c r="O1366" s="60"/>
      <c r="P1366" s="17" t="str">
        <f aca="false">IF(SUM(Q1366:AI1366)&gt;0,"",IF(SUM(Q1366:AI1366)=0,IF(O1366&gt;0,1,"")))</f>
        <v/>
      </c>
      <c r="Q1366" s="16" t="str">
        <f aca="false">IF(O1366="🐭 Mouse",2,"")</f>
        <v/>
      </c>
      <c r="R1366" s="16" t="str">
        <f aca="false">IF(O1366="🕊 Pigeon",7,"")</f>
        <v/>
      </c>
      <c r="S1366" s="16" t="str">
        <f aca="false">IF(O1366="🐇 Rabbit",6,"")</f>
        <v/>
      </c>
      <c r="T1366" s="16" t="str">
        <f aca="false">IF(O1366="🍼 Mammal",16,"")</f>
        <v/>
      </c>
      <c r="U1366" s="16" t="str">
        <f aca="false">IF(O1366="🐀 Rat",1,"")</f>
        <v/>
      </c>
      <c r="V1366" s="16" t="str">
        <f aca="false">IF(O1366="🐕 Dog",3,"")</f>
        <v/>
      </c>
      <c r="W1366" s="16" t="str">
        <f aca="false">IF(O1366="🐹 Guinea Pig",8,"")</f>
        <v/>
      </c>
      <c r="X1366" s="16" t="str">
        <f aca="false">IF(O1366="🐔 Chicken",9,"")</f>
        <v/>
      </c>
      <c r="Y1366" s="16" t="str">
        <f aca="false">IF(O1366="🐵 Monkey",5,"")</f>
        <v/>
      </c>
      <c r="Z1366" s="16" t="str">
        <f aca="false">IF(O1366="🐸 Frog",10,"")</f>
        <v/>
      </c>
      <c r="AA1366" s="16" t="str">
        <f aca="false">IF(O1366="🐈 Cat",4,"")</f>
        <v/>
      </c>
      <c r="AB1366" s="16" t="str">
        <f aca="false">IF(O1366="Gecko",15,"")</f>
        <v/>
      </c>
      <c r="AC1366" s="16" t="str">
        <f aca="false">IF(O1366="Skink",14,"")</f>
        <v/>
      </c>
      <c r="AD1366" s="16" t="str">
        <f aca="false">IF(O1366="🐄 Cattle",17,"")</f>
        <v/>
      </c>
      <c r="AE1366" s="16" t="str">
        <f aca="false">IF(O1366="🐷 Pig",19,"")</f>
        <v/>
      </c>
      <c r="AF1366" s="16" t="str">
        <f aca="false">IF(O1366="Squirrel",11,"")</f>
        <v/>
      </c>
      <c r="AG1366" s="16" t="str">
        <f aca="false">IF(O1366="🐝 Honey Bee",20,"")</f>
        <v/>
      </c>
      <c r="AH1366" s="16" t="str">
        <f aca="false">IF(O1366="🦆 Duck",12,"")</f>
        <v/>
      </c>
      <c r="AI1366" s="16" t="str">
        <f aca="false">IF(O1366="🐦 Bird",13,"")</f>
        <v/>
      </c>
      <c r="AJ1366" s="0"/>
      <c r="AK1366" s="0"/>
      <c r="AL1366" s="0"/>
      <c r="AM1366" s="0"/>
      <c r="AN1366" s="0"/>
    </row>
    <row r="1367" customFormat="false" ht="15" hidden="false" customHeight="true" outlineLevel="0" collapsed="false">
      <c r="A1367" s="38" t="s">
        <v>1290</v>
      </c>
      <c r="B1367" s="38" t="n">
        <v>167</v>
      </c>
      <c r="C1367" s="32" t="n">
        <f aca="false">B1367+IF(H1367="IV",-0.2,IF(H1367="IP",-0.1,IF(H1367="IM",0.1,IF(H1367="SC",0.2,IF(H1367="IC (cerebral)",-0.3,0)))))</f>
        <v>167.1</v>
      </c>
      <c r="D1367" s="33" t="n">
        <f aca="false">VALUE(MID(AJ1367,1,FIND(" ",AJ1367)))</f>
        <v>0.975</v>
      </c>
      <c r="E1367" s="34" t="n">
        <f aca="false">IF(G1367="LD50 (median)",1,IF(G1367="LDLo (lowest)",0,IF(G1367="LD",-1,"")))</f>
        <v>1</v>
      </c>
      <c r="F1367" s="34" t="n">
        <f aca="false">IF(O1367="🐀 Rat",1,IF(O1367="🐭 Mouse",2,IF(O1367="🐕 Dog",3,IF(O1367="🐵 Monkey",5,IF(O1367="🐈 Cat",4,IF(O1367="🐇 Rabbit",6,IF(O1367="🕊 Pigeon",7,IF(O1367="🐹 Guinea Pig",8,IF(O1367="🐔 Chicken",9,IF(O1367="🐸 Frog",10,IF(O1367="🍼 Mammal",10,0)))))))))))</f>
        <v>2</v>
      </c>
      <c r="G1367" s="39" t="s">
        <v>47</v>
      </c>
      <c r="H1367" s="39" t="s">
        <v>17</v>
      </c>
      <c r="I1367" s="14" t="str">
        <f aca="false">IF(H1367="IC",-0.3,"")</f>
        <v/>
      </c>
      <c r="J1367" s="14" t="str">
        <f aca="false">IF(H1367="IV",-0.2,"")</f>
        <v/>
      </c>
      <c r="K1367" s="14" t="str">
        <f aca="false">IF(H1367="IP",-0.1,"")</f>
        <v/>
      </c>
      <c r="L1367" s="14" t="n">
        <f aca="false">IF(H1367="IM",0.1,"")</f>
        <v>0.1</v>
      </c>
      <c r="M1367" s="14" t="str">
        <f aca="false">IF(H1367="SC",0.2,"")</f>
        <v/>
      </c>
      <c r="N1367" s="15" t="str">
        <f aca="false">IF(H1367="???",0.2,"")</f>
        <v/>
      </c>
      <c r="O1367" s="40" t="s">
        <v>22</v>
      </c>
      <c r="P1367" s="17" t="str">
        <f aca="false">IF(SUM(Q1367:AI1367)&gt;0,"",IF(SUM(Q1367:AI1367)=0,IF(O1367&gt;0,1,"")))</f>
        <v/>
      </c>
      <c r="Q1367" s="16" t="n">
        <f aca="false">IF(O1367="🐭 Mouse",2,"")</f>
        <v>2</v>
      </c>
      <c r="R1367" s="16" t="str">
        <f aca="false">IF(O1367="🕊 Pigeon",7,"")</f>
        <v/>
      </c>
      <c r="S1367" s="16" t="str">
        <f aca="false">IF(O1367="🐇 Rabbit",6,"")</f>
        <v/>
      </c>
      <c r="T1367" s="16" t="str">
        <f aca="false">IF(O1367="🍼 Mammal",16,"")</f>
        <v/>
      </c>
      <c r="U1367" s="16" t="str">
        <f aca="false">IF(O1367="🐀 Rat",1,"")</f>
        <v/>
      </c>
      <c r="V1367" s="16" t="str">
        <f aca="false">IF(O1367="🐕 Dog",3,"")</f>
        <v/>
      </c>
      <c r="W1367" s="16" t="str">
        <f aca="false">IF(O1367="🐹 Guinea Pig",8,"")</f>
        <v/>
      </c>
      <c r="X1367" s="16" t="str">
        <f aca="false">IF(O1367="🐔 Chicken",9,"")</f>
        <v/>
      </c>
      <c r="Y1367" s="16" t="str">
        <f aca="false">IF(O1367="🐵 Monkey",5,"")</f>
        <v/>
      </c>
      <c r="Z1367" s="16" t="str">
        <f aca="false">IF(O1367="🐸 Frog",10,"")</f>
        <v/>
      </c>
      <c r="AA1367" s="16" t="str">
        <f aca="false">IF(O1367="🐈 Cat",4,"")</f>
        <v/>
      </c>
      <c r="AB1367" s="16" t="str">
        <f aca="false">IF(O1367="Gecko",15,"")</f>
        <v/>
      </c>
      <c r="AC1367" s="16" t="str">
        <f aca="false">IF(O1367="Skink",14,"")</f>
        <v/>
      </c>
      <c r="AD1367" s="16" t="str">
        <f aca="false">IF(O1367="🐄 Cattle",17,"")</f>
        <v/>
      </c>
      <c r="AE1367" s="16" t="str">
        <f aca="false">IF(O1367="🐷 Pig",19,"")</f>
        <v/>
      </c>
      <c r="AF1367" s="16" t="str">
        <f aca="false">IF(O1367="Squirrel",11,"")</f>
        <v/>
      </c>
      <c r="AG1367" s="16" t="str">
        <f aca="false">IF(O1367="🐝 Honey Bee",20,"")</f>
        <v/>
      </c>
      <c r="AH1367" s="16" t="str">
        <f aca="false">IF(O1367="🦆 Duck",12,"")</f>
        <v/>
      </c>
      <c r="AI1367" s="16" t="str">
        <f aca="false">IF(O1367="🐦 Bird",13,"")</f>
        <v/>
      </c>
      <c r="AJ1367" s="41" t="s">
        <v>1291</v>
      </c>
      <c r="AK1367" s="40"/>
      <c r="AL1367" s="42" t="s">
        <v>1292</v>
      </c>
      <c r="AM1367" s="40" t="s">
        <v>51</v>
      </c>
      <c r="AN1367" s="40"/>
    </row>
    <row r="1368" customFormat="false" ht="15" hidden="false" customHeight="true" outlineLevel="0" collapsed="false">
      <c r="A1368" s="38" t="s">
        <v>1293</v>
      </c>
      <c r="B1368" s="38" t="n">
        <v>167</v>
      </c>
      <c r="C1368" s="32" t="n">
        <f aca="false">B1368+IF(H1368="IV",-0.2,IF(H1368="IP",-0.1,IF(H1368="IM",0.1,IF(H1368="SC",0.2,IF(H1368="IC (cerebral)",-0.3,0)))))</f>
        <v>167.2</v>
      </c>
      <c r="D1368" s="33" t="n">
        <f aca="false">VALUE(MID(AJ1368,1,FIND(" ",AJ1368)))</f>
        <v>50</v>
      </c>
      <c r="E1368" s="34" t="n">
        <f aca="false">IF(G1368="LD50 (median)",1,IF(G1368="LDLo (lowest)",0,IF(G1368="LD",-1,"")))</f>
        <v>1</v>
      </c>
      <c r="F1368" s="34" t="n">
        <f aca="false">IF(O1368="🐀 Rat",1,IF(O1368="🐭 Mouse",2,IF(O1368="🐕 Dog",3,IF(O1368="🐵 Monkey",5,IF(O1368="🐈 Cat",4,IF(O1368="🐇 Rabbit",6,IF(O1368="🕊 Pigeon",7,IF(O1368="🐹 Guinea Pig",8,IF(O1368="🐔 Chicken",9,IF(O1368="🐸 Frog",10,IF(O1368="🍼 Mammal",10,0)))))))))))</f>
        <v>2</v>
      </c>
      <c r="G1368" s="39" t="s">
        <v>47</v>
      </c>
      <c r="H1368" s="39" t="s">
        <v>18</v>
      </c>
      <c r="I1368" s="14" t="str">
        <f aca="false">IF(H1368="IC",-0.3,"")</f>
        <v/>
      </c>
      <c r="J1368" s="14" t="str">
        <f aca="false">IF(H1368="IV",-0.2,"")</f>
        <v/>
      </c>
      <c r="K1368" s="14" t="str">
        <f aca="false">IF(H1368="IP",-0.1,"")</f>
        <v/>
      </c>
      <c r="L1368" s="14" t="str">
        <f aca="false">IF(H1368="IM",0.1,"")</f>
        <v/>
      </c>
      <c r="M1368" s="14" t="n">
        <f aca="false">IF(H1368="SC",0.2,"")</f>
        <v>0.2</v>
      </c>
      <c r="N1368" s="15" t="str">
        <f aca="false">IF(H1368="???",0.2,"")</f>
        <v/>
      </c>
      <c r="O1368" s="40" t="s">
        <v>22</v>
      </c>
      <c r="P1368" s="17" t="str">
        <f aca="false">IF(SUM(Q1368:AI1368)&gt;0,"",IF(SUM(Q1368:AI1368)=0,IF(O1368&gt;0,1,"")))</f>
        <v/>
      </c>
      <c r="Q1368" s="16" t="n">
        <f aca="false">IF(O1368="🐭 Mouse",2,"")</f>
        <v>2</v>
      </c>
      <c r="R1368" s="16" t="str">
        <f aca="false">IF(O1368="🕊 Pigeon",7,"")</f>
        <v/>
      </c>
      <c r="S1368" s="16" t="str">
        <f aca="false">IF(O1368="🐇 Rabbit",6,"")</f>
        <v/>
      </c>
      <c r="T1368" s="16" t="str">
        <f aca="false">IF(O1368="🍼 Mammal",16,"")</f>
        <v/>
      </c>
      <c r="U1368" s="16" t="str">
        <f aca="false">IF(O1368="🐀 Rat",1,"")</f>
        <v/>
      </c>
      <c r="V1368" s="16" t="str">
        <f aca="false">IF(O1368="🐕 Dog",3,"")</f>
        <v/>
      </c>
      <c r="W1368" s="16" t="str">
        <f aca="false">IF(O1368="🐹 Guinea Pig",8,"")</f>
        <v/>
      </c>
      <c r="X1368" s="16" t="str">
        <f aca="false">IF(O1368="🐔 Chicken",9,"")</f>
        <v/>
      </c>
      <c r="Y1368" s="16" t="str">
        <f aca="false">IF(O1368="🐵 Monkey",5,"")</f>
        <v/>
      </c>
      <c r="Z1368" s="16" t="str">
        <f aca="false">IF(O1368="🐸 Frog",10,"")</f>
        <v/>
      </c>
      <c r="AA1368" s="16" t="str">
        <f aca="false">IF(O1368="🐈 Cat",4,"")</f>
        <v/>
      </c>
      <c r="AB1368" s="16" t="str">
        <f aca="false">IF(O1368="Gecko",15,"")</f>
        <v/>
      </c>
      <c r="AC1368" s="16" t="str">
        <f aca="false">IF(O1368="Skink",14,"")</f>
        <v/>
      </c>
      <c r="AD1368" s="16"/>
      <c r="AE1368" s="16"/>
      <c r="AF1368" s="16" t="str">
        <f aca="false">IF(O1368="Squirrel",11,"")</f>
        <v/>
      </c>
      <c r="AG1368" s="16"/>
      <c r="AH1368" s="16" t="str">
        <f aca="false">IF(O1368="🦆 Duck",12,"")</f>
        <v/>
      </c>
      <c r="AI1368" s="16" t="str">
        <f aca="false">IF(O1368="🐦 Bird",13,"")</f>
        <v/>
      </c>
      <c r="AJ1368" s="41" t="s">
        <v>476</v>
      </c>
      <c r="AK1368" s="40" t="s">
        <v>1294</v>
      </c>
      <c r="AL1368" s="42" t="s">
        <v>318</v>
      </c>
      <c r="AM1368" s="40" t="s">
        <v>51</v>
      </c>
      <c r="AN1368" s="40"/>
    </row>
    <row r="1369" customFormat="false" ht="15" hidden="false" customHeight="false" outlineLevel="0" collapsed="false">
      <c r="G1369" s="0"/>
      <c r="H1369" s="0"/>
      <c r="I1369" s="0"/>
      <c r="J1369" s="0"/>
      <c r="K1369" s="0"/>
      <c r="L1369" s="0"/>
      <c r="M1369" s="0"/>
      <c r="N1369" s="0"/>
      <c r="O1369" s="0"/>
      <c r="P1369" s="0"/>
      <c r="Q1369" s="0"/>
      <c r="R1369" s="0"/>
      <c r="S1369" s="0"/>
      <c r="T1369" s="0"/>
      <c r="U1369" s="0"/>
      <c r="V1369" s="0"/>
      <c r="W1369" s="0"/>
      <c r="X1369" s="0"/>
      <c r="Y1369" s="0"/>
      <c r="Z1369" s="0"/>
      <c r="AA1369" s="0"/>
      <c r="AB1369" s="0"/>
      <c r="AC1369" s="0"/>
      <c r="AD1369" s="0"/>
      <c r="AE1369" s="0"/>
      <c r="AF1369" s="0"/>
      <c r="AG1369" s="0"/>
      <c r="AH1369" s="0"/>
      <c r="AI1369" s="0"/>
      <c r="AJ1369" s="0"/>
      <c r="AK1369" s="0"/>
      <c r="AL1369" s="0"/>
      <c r="AM1369" s="0"/>
      <c r="AN1369" s="0"/>
    </row>
    <row r="1370" customFormat="false" ht="45" hidden="false" customHeight="false" outlineLevel="0" collapsed="false">
      <c r="A1370" s="7" t="s">
        <v>11</v>
      </c>
      <c r="B1370" s="3" t="s">
        <v>4</v>
      </c>
      <c r="C1370" s="4" t="s">
        <v>5</v>
      </c>
      <c r="D1370" s="5" t="s">
        <v>6</v>
      </c>
      <c r="E1370" s="4" t="s">
        <v>7</v>
      </c>
      <c r="F1370" s="4" t="s">
        <v>8</v>
      </c>
      <c r="G1370" s="6" t="s">
        <v>12</v>
      </c>
      <c r="H1370" s="6" t="s">
        <v>13</v>
      </c>
      <c r="I1370" s="6" t="s">
        <v>1295</v>
      </c>
      <c r="J1370" s="6" t="s">
        <v>1296</v>
      </c>
      <c r="K1370" s="6" t="s">
        <v>1297</v>
      </c>
      <c r="L1370" s="6" t="s">
        <v>1298</v>
      </c>
      <c r="M1370" s="6" t="s">
        <v>1299</v>
      </c>
      <c r="N1370" s="6" t="s">
        <v>1300</v>
      </c>
      <c r="O1370" s="6" t="s">
        <v>20</v>
      </c>
      <c r="P1370" s="6" t="s">
        <v>21</v>
      </c>
      <c r="Q1370" s="6" t="s">
        <v>1301</v>
      </c>
      <c r="R1370" s="6" t="s">
        <v>1302</v>
      </c>
      <c r="S1370" s="6" t="s">
        <v>1303</v>
      </c>
      <c r="T1370" s="6" t="s">
        <v>1304</v>
      </c>
      <c r="U1370" s="6" t="s">
        <v>1305</v>
      </c>
      <c r="V1370" s="6" t="s">
        <v>1306</v>
      </c>
      <c r="W1370" s="8" t="s">
        <v>1307</v>
      </c>
      <c r="X1370" s="6" t="s">
        <v>1308</v>
      </c>
      <c r="Y1370" s="6" t="s">
        <v>1309</v>
      </c>
      <c r="Z1370" s="6" t="s">
        <v>1310</v>
      </c>
      <c r="AA1370" s="6" t="s">
        <v>1311</v>
      </c>
      <c r="AB1370" s="6" t="s">
        <v>33</v>
      </c>
      <c r="AC1370" s="6" t="s">
        <v>34</v>
      </c>
      <c r="AD1370" s="8" t="s">
        <v>1312</v>
      </c>
      <c r="AE1370" s="8" t="s">
        <v>1313</v>
      </c>
      <c r="AF1370" s="6" t="s">
        <v>37</v>
      </c>
      <c r="AG1370" s="6" t="s">
        <v>1314</v>
      </c>
      <c r="AH1370" s="6" t="s">
        <v>1315</v>
      </c>
      <c r="AI1370" s="6" t="s">
        <v>1316</v>
      </c>
      <c r="AJ1370" s="6" t="s">
        <v>41</v>
      </c>
      <c r="AK1370" s="6" t="s">
        <v>42</v>
      </c>
      <c r="AL1370" s="7" t="s">
        <v>43</v>
      </c>
      <c r="AM1370" s="7" t="s">
        <v>44</v>
      </c>
      <c r="AN1370" s="6" t="s">
        <v>45</v>
      </c>
    </row>
    <row r="1371" customFormat="false" ht="15" hidden="false" customHeight="false" outlineLevel="0" collapsed="false">
      <c r="A1371" s="0" t="s">
        <v>1317</v>
      </c>
      <c r="C1371" s="1" t="n">
        <f aca="false">COUNT(C6:C1368)</f>
        <v>1198</v>
      </c>
      <c r="D1371" s="1" t="n">
        <f aca="false">COUNT(D6:D1368)</f>
        <v>1198</v>
      </c>
      <c r="E1371" s="1" t="n">
        <f aca="false">COUNT(E6:E1368)</f>
        <v>1198</v>
      </c>
      <c r="H1371" s="1" t="s">
        <v>1318</v>
      </c>
      <c r="I1371" s="1" t="n">
        <f aca="false">COUNT(I6:I1368)</f>
        <v>29</v>
      </c>
      <c r="J1371" s="1" t="n">
        <f aca="false">COUNT(J6:J1368)</f>
        <v>464</v>
      </c>
      <c r="K1371" s="1" t="n">
        <f aca="false">COUNT(K6:K1368)</f>
        <v>306</v>
      </c>
      <c r="L1371" s="1" t="n">
        <f aca="false">COUNT(L6:L1368)</f>
        <v>105</v>
      </c>
      <c r="M1371" s="1" t="n">
        <f aca="false">COUNT(M6:M1368)</f>
        <v>249</v>
      </c>
      <c r="N1371" s="1" t="n">
        <f aca="false">COUNT(N6:N1368)</f>
        <v>45</v>
      </c>
      <c r="O1371" s="0"/>
      <c r="P1371" s="1" t="n">
        <f aca="false">COUNT(P6:P1368)</f>
        <v>0</v>
      </c>
      <c r="Q1371" s="1" t="n">
        <f aca="false">COUNT(Q6:Q1368)</f>
        <v>846</v>
      </c>
      <c r="R1371" s="1" t="n">
        <f aca="false">COUNT(R6:R1368)</f>
        <v>63</v>
      </c>
      <c r="S1371" s="1" t="n">
        <f aca="false">COUNT(S6:S1368)</f>
        <v>59</v>
      </c>
      <c r="T1371" s="1" t="n">
        <f aca="false">COUNT(T6:T1368)</f>
        <v>53</v>
      </c>
      <c r="U1371" s="1" t="n">
        <f aca="false">COUNT(U6:U1368)</f>
        <v>49</v>
      </c>
      <c r="V1371" s="1" t="n">
        <f aca="false">COUNT(V6:V1368)</f>
        <v>40</v>
      </c>
      <c r="W1371" s="1" t="n">
        <f aca="false">COUNT(W6:W1368)</f>
        <v>25</v>
      </c>
      <c r="X1371" s="1" t="n">
        <f aca="false">COUNT(X6:X1368)</f>
        <v>15</v>
      </c>
      <c r="Y1371" s="1" t="n">
        <f aca="false">COUNT(Y6:Y1368)</f>
        <v>14</v>
      </c>
      <c r="Z1371" s="1" t="n">
        <f aca="false">COUNT(Z6:Z1368)</f>
        <v>13</v>
      </c>
      <c r="AA1371" s="1" t="n">
        <f aca="false">COUNT(AA6:AA1368)</f>
        <v>12</v>
      </c>
      <c r="AB1371" s="1" t="n">
        <f aca="false">COUNT(AB6:AB1368)</f>
        <v>2</v>
      </c>
      <c r="AC1371" s="1" t="n">
        <f aca="false">COUNT(AC6:AC1368)</f>
        <v>1</v>
      </c>
      <c r="AD1371" s="1" t="n">
        <f aca="false">COUNT(AD6:AD1368)</f>
        <v>1</v>
      </c>
      <c r="AE1371" s="1" t="n">
        <f aca="false">COUNT(AE6:AE1368)</f>
        <v>1</v>
      </c>
      <c r="AF1371" s="1" t="n">
        <f aca="false">COUNT(AF6:AF1368)</f>
        <v>1</v>
      </c>
      <c r="AG1371" s="1" t="n">
        <f aca="false">COUNT(AG6:AG1368)</f>
        <v>1</v>
      </c>
      <c r="AH1371" s="1" t="n">
        <f aca="false">COUNT(AH6:AH1368)</f>
        <v>1</v>
      </c>
      <c r="AI1371" s="1" t="n">
        <f aca="false">COUNT(AI6:AI1368)</f>
        <v>1</v>
      </c>
    </row>
    <row r="1372" customFormat="false" ht="15" hidden="false" customHeight="false" outlineLevel="0" collapsed="false">
      <c r="H1372" s="1" t="n">
        <f aca="false">SUM(I1371:N1371)</f>
        <v>1198</v>
      </c>
      <c r="I1372" s="61" t="n">
        <f aca="false">I1371/$H$1372</f>
        <v>0.0242070116861436</v>
      </c>
      <c r="J1372" s="61" t="n">
        <f aca="false">J1371/$H$1372</f>
        <v>0.387312186978297</v>
      </c>
      <c r="K1372" s="61" t="n">
        <f aca="false">K1371/$H$1372</f>
        <v>0.25542570951586</v>
      </c>
      <c r="L1372" s="61" t="n">
        <f aca="false">L1371/$H$1372</f>
        <v>0.0876460767946578</v>
      </c>
      <c r="M1372" s="61" t="n">
        <f aca="false">M1371/$H$1372</f>
        <v>0.207846410684474</v>
      </c>
      <c r="N1372" s="61" t="n">
        <f aca="false">N1371/$H$1372</f>
        <v>0.0375626043405676</v>
      </c>
      <c r="O1372" s="1" t="n">
        <f aca="false">SUM(Q1371:AI1371)</f>
        <v>1198</v>
      </c>
      <c r="Q1372" s="62" t="n">
        <f aca="false">Q1371/$O1372</f>
        <v>0.706176961602671</v>
      </c>
      <c r="R1372" s="62" t="n">
        <f aca="false">R1371/$O1372</f>
        <v>0.0525876460767947</v>
      </c>
      <c r="S1372" s="62" t="n">
        <f aca="false">S1371/$O1372</f>
        <v>0.0492487479131886</v>
      </c>
      <c r="T1372" s="62" t="n">
        <f aca="false">T1371/$O1372</f>
        <v>0.0442404006677796</v>
      </c>
      <c r="U1372" s="62" t="n">
        <f aca="false">U1371/$O1372</f>
        <v>0.0409015025041736</v>
      </c>
      <c r="V1372" s="62" t="n">
        <f aca="false">V1371/$O1372</f>
        <v>0.0333889816360601</v>
      </c>
      <c r="W1372" s="62" t="n">
        <f aca="false">W1371/$O1372</f>
        <v>0.0208681135225376</v>
      </c>
      <c r="X1372" s="62" t="n">
        <f aca="false">X1371/$O1372</f>
        <v>0.0125208681135225</v>
      </c>
      <c r="Y1372" s="62" t="n">
        <f aca="false">Y1371/$O1372</f>
        <v>0.011686143572621</v>
      </c>
      <c r="Z1372" s="62" t="n">
        <f aca="false">Z1371/$O1372</f>
        <v>0.0108514190317195</v>
      </c>
      <c r="AA1372" s="62" t="n">
        <f aca="false">AA1371/$O1372</f>
        <v>0.010016694490818</v>
      </c>
      <c r="AB1372" s="62" t="n">
        <f aca="false">AB1371/$O1372</f>
        <v>0.00166944908180301</v>
      </c>
      <c r="AC1372" s="62" t="n">
        <f aca="false">AC1371/$O1372</f>
        <v>0.000834724540901503</v>
      </c>
      <c r="AD1372" s="62" t="n">
        <f aca="false">AD1371/$O1372</f>
        <v>0.000834724540901503</v>
      </c>
      <c r="AE1372" s="62" t="n">
        <f aca="false">AE1371/$O1372</f>
        <v>0.000834724540901503</v>
      </c>
      <c r="AF1372" s="62" t="n">
        <f aca="false">AF1371/$O1372</f>
        <v>0.000834724540901503</v>
      </c>
      <c r="AG1372" s="62" t="n">
        <f aca="false">AG1371/$O1372</f>
        <v>0.000834724540901503</v>
      </c>
      <c r="AH1372" s="62" t="n">
        <f aca="false">AH1371/$O1372</f>
        <v>0.000834724540901503</v>
      </c>
      <c r="AI1372" s="62" t="n">
        <f aca="false">AI1371/$O1372</f>
        <v>0.000834724540901503</v>
      </c>
    </row>
  </sheetData>
  <hyperlinks>
    <hyperlink ref="AL6" r:id="rId1" display="ANONYMOUS (DRUGFUTURE.COM), 2017 - database -"/>
    <hyperlink ref="AL7" r:id="rId2" display="ANONYMOUS (DRUGFUTURE.COM), 2017 - database -"/>
    <hyperlink ref="AL8" r:id="rId3" display="BROAD ET AL, 1979 - scientific paper -"/>
    <hyperlink ref="AL9" r:id="rId4" display="ANONYMOUS (DRUGFUTURE.COM), 2017 - database -"/>
    <hyperlink ref="AL10" r:id="rId5" display="BROAD ET AL, 1979 - scientific paper -"/>
    <hyperlink ref="AL11" r:id="rId6" display="ANONYMOUS (DRUGFUTURE.COM), 2017 - database -"/>
    <hyperlink ref="AL12" r:id="rId7" display="ANONYMOUS (DRUGFUTURE.COM), 2017 - database -"/>
    <hyperlink ref="AL14" r:id="rId8" display="ANONYMOUS (DRUGFUTURE.COM), 2017 - database -"/>
    <hyperlink ref="AL15" r:id="rId9" display="ANONYMOUS (DRUGFUTURE.COM), 2017 - database -"/>
    <hyperlink ref="AL16" r:id="rId10" display="ANONYMOUS (DRUGFUTURE.COM), 2017 - database -"/>
    <hyperlink ref="AL17" r:id="rId11" display="ANONYMOUS (DRUGFUTURE.COM), 2017 - database -"/>
    <hyperlink ref="AL18" r:id="rId12" display="ANONYMOUS (DRUGFUTURE.COM), 2017 - database -"/>
    <hyperlink ref="AL19" r:id="rId13" display="ANONYMOUS (DRUGFUTURE.COM), 2017 - database -"/>
    <hyperlink ref="AL20" r:id="rId14" display="THEAKSTON, REID, 1983 - scientific paper -"/>
    <hyperlink ref="AL21" r:id="rId15" display="ANONYMOUS (DRUGFUTURE.COM), 2017 - database -"/>
    <hyperlink ref="AL22" r:id="rId16" display="ANONYMOUS (DRUGFUTURE.COM), 2017 - database -"/>
    <hyperlink ref="AL23" r:id="rId17" display="ANONYMOUS (DRUGFUTURE.COM), 2017 - database -"/>
    <hyperlink ref="AL24" r:id="rId18" display="BROAD ET AL, 1979 - scientific paper -"/>
    <hyperlink ref="AL25" r:id="rId19" display="ANONYMOUS (DRUGFUTURE.COM), 2017 - database -"/>
    <hyperlink ref="AL26" r:id="rId20" display="BROAD ET AL, 1979 - scientific paper -"/>
    <hyperlink ref="AL27" r:id="rId21" display="BROAD ET AL, 1979 - scientific paper -"/>
    <hyperlink ref="AL28" r:id="rId22" display="ANONYMOUS (DRUGFUTURE.COM), 2017 - database -"/>
    <hyperlink ref="AL29" r:id="rId23" display="BROAD ET AL, 1979 - scientific paper -"/>
    <hyperlink ref="AL30" r:id="rId24" display="ANONYMOUS (DRUGFUTURE.COM), 2017 - database -"/>
    <hyperlink ref="AL31" r:id="rId25" display="BROAD ET AL, 1979 - scientific paper -"/>
    <hyperlink ref="AL32" r:id="rId26" display="BROAD ET AL, 1979 - scientific paper -"/>
    <hyperlink ref="AL33" r:id="rId27" display="THEAKSTON, REID, 1983 - scientific paper -"/>
    <hyperlink ref="AL34" r:id="rId28" display="BROAD ET AL, 1979 - scientific paper -"/>
    <hyperlink ref="AL35" r:id="rId29" display="ANONYMOUS (DRUGFUTURE.COM), 2017 - database -"/>
    <hyperlink ref="AL36" r:id="rId30" display="BROAD ET AL, 1979 - scientific paper -"/>
    <hyperlink ref="AL37" r:id="rId31" display="ANONYMOUS (DRUGFUTURE.COM), 2017 - database -"/>
    <hyperlink ref="AL38" r:id="rId32" display="ANONYMOUS (DRUGFUTURE.COM), 2017 - database -"/>
    <hyperlink ref="AL39" r:id="rId33" display="ANONYMOUS (DRUGFUTURE.COM), 2017 - database -"/>
    <hyperlink ref="AL41" r:id="rId34" display="ANONYMOUS (DRUGFUTURE.COM), 2017 - database -"/>
    <hyperlink ref="AL42" r:id="rId35" display="ANONYMOUS (DRUGFUTURE.COM), 2017 - database -"/>
    <hyperlink ref="AL43" r:id="rId36" display="ARCHUNDIA ET AL, 2011 - scientific paper -"/>
    <hyperlink ref="AL44" r:id="rId37" display="ARCHUNDIA ET AL, 2011 - scientific paper -"/>
    <hyperlink ref="AL45" r:id="rId38" display="ANONYMOUS (DRUGFUTURE.COM), 2017 - database -"/>
    <hyperlink ref="AL46" r:id="rId39" display="ANONYMOUS (DRUGFUTURE.COM), 2017 - database -"/>
    <hyperlink ref="AL48" r:id="rId40" display="ANONYMOUS (DRUGFUTURE.COM), 2017 - database -"/>
    <hyperlink ref="AL49" r:id="rId41" display="MALINA, TAMÁS, 2015 - dissertation/thesis -"/>
    <hyperlink ref="AL50" r:id="rId42" display="ARCHUNDIA ET AL, 2011 - scientific paper -"/>
    <hyperlink ref="AL51" r:id="rId43" display="ANONYMOUS (DRUGFUTURE.COM), 2017 - database -"/>
    <hyperlink ref="AL52" r:id="rId44" display="MALINA, TAMÁS, 2015 - dissertation/thesis -"/>
    <hyperlink ref="AL53" r:id="rId45" display="ANONYMOUS (DRUGFUTURE.COM), 2017 - database -"/>
    <hyperlink ref="AL54" r:id="rId46" display="MALINA, TAMÁS, 2015 - dissertation/thesis -"/>
    <hyperlink ref="AL55" r:id="rId47" display="ANONYMOUS (DRUGFUTURE.COM), 2017 - database -"/>
    <hyperlink ref="AL56" r:id="rId48" display="ANONYMOUS (DRUGFUTURE.COM), 2017 - database -"/>
    <hyperlink ref="AL57" r:id="rId49" display="ANONYMOUS (DRUGFUTURE.COM), 2017 - database -"/>
    <hyperlink ref="AL59" r:id="rId50" display="ANONYMOUS (DRUGFUTURE.COM), 2017 - database -"/>
    <hyperlink ref="AL60" r:id="rId51" display="ANONYMOUS (DRUGFUTURE.COM), 2017 - database -"/>
    <hyperlink ref="AL61" r:id="rId52" display="ANONYMOUS (DRUGFUTURE.COM), 2017 - database -"/>
    <hyperlink ref="AL62" r:id="rId53" display="ANONYMOUS (DRUGFUTURE.COM), 2017 - database -"/>
    <hyperlink ref="AL63" r:id="rId54" display="ANONYMOUS (DRUGFUTURE.COM), 2017 - database -"/>
    <hyperlink ref="AL64" r:id="rId55" display="ANONYMOUS (DRUGFUTURE.COM), 2017 - database -"/>
    <hyperlink ref="AL65" r:id="rId56" display="ABDOU ET AL, 2015 - scientific paper -"/>
    <hyperlink ref="AL66" r:id="rId57" display="ANONYMOUS (DRUGFUTURE.COM), 2017 - database -"/>
    <hyperlink ref="AL67" r:id="rId58" display="ANONYMOUS (DRUGFUTURE.COM), 2017 - database -"/>
    <hyperlink ref="AL68" r:id="rId59" display="PETRAS ET AL, 2010 - scientific paper -"/>
    <hyperlink ref="AL69" r:id="rId60" display="ANONYMOUS (DRUGFUTURE.COM), 2017 - database -"/>
    <hyperlink ref="AL70" r:id="rId61" display="THEAKSTON, REID, 1983 - scientific paper -"/>
    <hyperlink ref="AL71" r:id="rId62" display="Robert A. Harrison, George O. Oluoch, Stuart Ainsworth, Jaffer Alsolaiss, Fiona Bolton, Ana-Silvia Arias, Jose-Maria Gutierrez, Paul Rowley, Stephen Kalya, Hastings Ozwara, Nicholas R. Casewell, 2017 - scientific paper -"/>
    <hyperlink ref="AL72" r:id="rId63" display="ANONYMOUS (DRUGFUTURE.COM), 2017 - database -"/>
    <hyperlink ref="AL73" r:id="rId64" display="ANONYMOUS (DRUGFUTURE.COM), 2017 - database -"/>
    <hyperlink ref="AL74" r:id="rId65" display="ANONYMOUS (DRUGFUTURE.COM), 2017 - database -"/>
    <hyperlink ref="AL76" r:id="rId66" display="EAKER, WALDSTROEM, 1980 - scientific paper -"/>
    <hyperlink ref="AL77" r:id="rId67" display="ANONYMOUS (DRUGFUTURE.COM), 2017 - database -"/>
    <hyperlink ref="AL78" r:id="rId68" display="ANONYMOUS (DRUGFUTURE.COM), 2017 - database -"/>
    <hyperlink ref="AL79" r:id="rId69" display="ANONYMOUS (DRUGFUTURE.COM), 2017 - database -"/>
    <hyperlink ref="AL80" r:id="rId70" display="ANONYMOUS (DRUGFUTURE.COM), 2017 - database -"/>
    <hyperlink ref="AL81" r:id="rId71" display="ANONYMOUS (DRUGFUTURE.COM), 2017 - database -"/>
    <hyperlink ref="AL82" r:id="rId72" display="ANONYMOUS (DRUGFUTURE.COM), 2017 - database -"/>
    <hyperlink ref="AL83" r:id="rId73" display="ANONYMOUS (DRUGFUTURE.COM), 2017 - database -"/>
    <hyperlink ref="AL84" r:id="rId74" display="ANONYMOUS (DRUGFUTURE.COM), 2017 - database -"/>
    <hyperlink ref="AL85" r:id="rId75" display="ANONYMOUS (DRUGFUTURE.COM), 2017 - database -"/>
    <hyperlink ref="AL86" r:id="rId76" display="ANONYMOUS (DRUGFUTURE.COM), 2017 - database -"/>
    <hyperlink ref="AL87" r:id="rId77" display="ANONYMOUS (DRUGFUTURE.COM), 2017 - database -"/>
    <hyperlink ref="AL88" r:id="rId78" display="ANONYMOUS (DRUGFUTURE.COM), 2017 - database -"/>
    <hyperlink ref="AL89" r:id="rId79" display="ANONYMOUS (DRUGFUTURE.COM), 2017 - database -"/>
    <hyperlink ref="AL90" r:id="rId80" display="ANONYMOUS (DRUGFUTURE.COM), 2017 - database -"/>
    <hyperlink ref="AL91" r:id="rId81" display="ANONYMOUS (DRUGFUTURE.COM), 2017 - database -"/>
    <hyperlink ref="AL92" r:id="rId82" display="ANONYMOUS (DRUGFUTURE.COM), 2017 - database -"/>
    <hyperlink ref="AL94" r:id="rId83" display="ANONYMOUS (DRUGFUTURE.COM), 2017 - database -"/>
    <hyperlink ref="AL95" r:id="rId84" display="ANONYMOUS (DRUGFUTURE.COM), 2017 - database -"/>
    <hyperlink ref="AL96" r:id="rId85" display="ANONYMOUS (DRUGFUTURE.COM), 2017 - database -"/>
    <hyperlink ref="AL97" r:id="rId86" display="ANONYMOUS (DRUGFUTURE.COM), 2017 - database -"/>
    <hyperlink ref="AL98" r:id="rId87" display="ANONYMOUS (DRUGFUTURE.COM), 2017 - database -"/>
    <hyperlink ref="AL99" r:id="rId88" display="ANONYMOUS (DRUGFUTURE.COM), 2017 - database -"/>
    <hyperlink ref="AL100" r:id="rId89" display="MADUWAGE ET AL, 2016 - scientific paper -"/>
    <hyperlink ref="AL101" r:id="rId90" display="THEAKSTON, REID, 1983 - scientific paper -"/>
    <hyperlink ref="AL102" r:id="rId91" display="THEAKSTON, REID, 1983 - scientific paper -"/>
    <hyperlink ref="AL103" r:id="rId92" display="THEAKSTON, REID, 1983 - scientific paper -"/>
    <hyperlink ref="AL104" r:id="rId93" display="ANONYMOUS (DRUGFUTURE.COM), 2017 - database -"/>
    <hyperlink ref="AL105" r:id="rId94" display="TAN ET AL, 2011 - scientific paper -"/>
    <hyperlink ref="AL106" r:id="rId95" display="ANONYMOUS (DRUGFUTURE.COM), 2017 - database -"/>
    <hyperlink ref="AL107" r:id="rId96" display="ANONYMOUS (DRUGFUTURE.COM), 2017 - database -"/>
    <hyperlink ref="AL108" r:id="rId97" display="ANONYMOUS (DRUGFUTURE.COM), 2017 - database -"/>
    <hyperlink ref="AL109" r:id="rId98" display="ANONYMOUS (DRUGFUTURE.COM), 2017 - database -"/>
    <hyperlink ref="AL110" r:id="rId99" display="ANONYMOUS (DRUGFUTURE.COM), 2017 - database -"/>
    <hyperlink ref="AL111" r:id="rId100" display="ANONYMOUS (DRUGFUTURE.COM), 2017 - database -"/>
    <hyperlink ref="AL113" r:id="rId101" display="TAN, 2009 - scientific paper -"/>
    <hyperlink ref="AL114" r:id="rId102" display="TAN, 2009 - scientific paper -"/>
    <hyperlink ref="AL115" r:id="rId103" display="ANONYMOUS (DRUGFUTURE.COM), 2017 - database -"/>
    <hyperlink ref="AL116" r:id="rId104" display="MIRAJKAR ET AL, 2006 - scientific paper -"/>
    <hyperlink ref="AL117" r:id="rId105" display="ANONYMOUS (DRUGFUTURE.COM), 2017 - database -"/>
    <hyperlink ref="AL118" r:id="rId106" display="ANONYMOUS (DRUGFUTURE.COM), 2017 - database -"/>
    <hyperlink ref="AL119" r:id="rId107" display="ANONYMOUS (DRUGFUTURE.COM), 2017 - database -"/>
    <hyperlink ref="AL120" r:id="rId108" display="ANONYMOUS (DRUGFUTURE.COM), 2017 - database -"/>
    <hyperlink ref="AL121" r:id="rId109" display="MADUWAGE ET AL, 2016 - scientific paper -"/>
    <hyperlink ref="AL122" r:id="rId110" display="ANONYMOUS (DRUGFUTURE.COM), 2017 - database -"/>
    <hyperlink ref="AL124" r:id="rId111" display="TAN, 2009 - scientific paper -"/>
    <hyperlink ref="AL125" r:id="rId112" display="CHANHOME ET AL, 2009 - scientific paper -"/>
    <hyperlink ref="AL126" r:id="rId113" display="CHANHOME ET AL, 2009 - scientific paper -"/>
    <hyperlink ref="AL127" r:id="rId114" display="CHANHOME ET AL, 2009 - scientific paper -"/>
    <hyperlink ref="AL128" r:id="rId115" display="CHANHOME ET AL, 2009 - scientific paper -"/>
    <hyperlink ref="AL129" r:id="rId116" display="ANONYMOUS (DRUGFUTURE.COM), 2017 - database -"/>
    <hyperlink ref="AL131" r:id="rId117" display="ANONYMOUS (DRUGFUTURE.COM), 2017 - database -"/>
    <hyperlink ref="AL132" r:id="rId118" display="ANONYMOUS (DRUGFUTURE.COM), 2017 - database -"/>
    <hyperlink ref="AL133" r:id="rId119" display="ANONYMOUS (DRUGFUTURE.COM), 2017 - database -"/>
    <hyperlink ref="AL134" r:id="rId120" display="ANONYMOUS (DRUGFUTURE.COM), 2017 - database -"/>
    <hyperlink ref="AL135" r:id="rId121" display="ANONYMOUS (DRUGFUTURE.COM), 2017 - database -"/>
    <hyperlink ref="AL136" r:id="rId122" display="ANONYMOUS (DRUGFUTURE.COM), 2017 - database -"/>
    <hyperlink ref="AL137" r:id="rId123" display="ANONYMOUS (DRUGFUTURE.COM), 2017 - database -"/>
    <hyperlink ref="AL138" r:id="rId124" display="ANONYMOUS (DRUGFUTURE.COM), 2017 - database -"/>
    <hyperlink ref="AL139" r:id="rId125" display="ANONYMOUS (DRUGFUTURE.COM), 2017 - database -"/>
    <hyperlink ref="AL140" r:id="rId126" display="ANONYMOUS (DRUGFUTURE.COM), 2017 - database -"/>
    <hyperlink ref="AL141" r:id="rId127" display="ANONYMOUS (DRUGFUTURE.COM), 2017 - database -"/>
    <hyperlink ref="AL142" r:id="rId128" display="ANONYMOUS (DRUGFUTURE.COM), 2017 - database -"/>
    <hyperlink ref="AL143" r:id="rId129" display="ANONYMOUS (DRUGFUTURE.COM), 2017 - database -"/>
    <hyperlink ref="AL144" r:id="rId130" display="THEAKSTON, REID, 1983 - scientific paper -"/>
    <hyperlink ref="AL145" r:id="rId131" display="ANONYMOUS (DRUGFUTURE.COM), 2017 - database -"/>
    <hyperlink ref="AL146" r:id="rId132" display="ANONYMOUS (DRUGFUTURE.COM), 2017 - database -"/>
    <hyperlink ref="AL147" r:id="rId133" display="ANONYMOUS (DRUGFUTURE.COM), 2017 - database -"/>
    <hyperlink ref="AL148" r:id="rId134" display="ANONYMOUS (DRUGFUTURE.COM), 2017 - database -"/>
    <hyperlink ref="AL149" r:id="rId135" display="ANONYMOUS (DRUGFUTURE.COM), 2017 - database -"/>
    <hyperlink ref="AL150" r:id="rId136" display="ANONYMOUS (DRUGFUTURE.COM), 2017 - database -"/>
    <hyperlink ref="AL151" r:id="rId137" display="ANONYMOUS (DRUGFUTURE.COM), 2017 - database -"/>
    <hyperlink ref="AL152" r:id="rId138" display="KLAUBER, 1956 - book -"/>
    <hyperlink ref="AL153" r:id="rId139" display="ANONYMOUS (DRUGFUTURE.COM), 2017 - database -"/>
    <hyperlink ref="AL154" r:id="rId140" display="ANONYMOUS (DRUGFUTURE.COM), 2017 - database -"/>
    <hyperlink ref="AL155" r:id="rId141" display="ANONYMOUS (DRUGFUTURE.COM), 2017 - database -"/>
    <hyperlink ref="AL156" r:id="rId142" display="ANONYMOUS (DRUGFUTURE.COM), 2017 - database -"/>
    <hyperlink ref="AL157" r:id="rId143" display="ANONYMOUS (DRUGFUTURE.COM), 2017 - database -"/>
    <hyperlink ref="AL158" r:id="rId144" display="ANONYMOUS (DRUGFUTURE.COM), 2017 - database -"/>
    <hyperlink ref="AL159" r:id="rId145" display="ANONYMOUS (DRUGFUTURE.COM), 2017 - database -"/>
    <hyperlink ref="AL160" r:id="rId146" display="ANONYMOUS (DRUGFUTURE.COM), 2017 - database -"/>
    <hyperlink ref="AL161" r:id="rId147" display="ANONYMOUS (DRUGFUTURE.COM), 2017 - database -"/>
    <hyperlink ref="AL162" r:id="rId148" display="ANONYMOUS (DRUGFUTURE.COM), 2017 - database -"/>
    <hyperlink ref="AL163" r:id="rId149" display="ANONYMOUS (DRUGFUTURE.COM), 2017 - database -"/>
    <hyperlink ref="AL164" r:id="rId150" display="ANONYMOUS (DRUGFUTURE.COM), 2017 - database -"/>
    <hyperlink ref="AL166" r:id="rId151" display="ANONYMOUS (DRUGFUTURE.COM), 2017 - database -"/>
    <hyperlink ref="AL167" r:id="rId152" display="ANONYMOUS (DRUGFUTURE.COM), 2017 - database -"/>
    <hyperlink ref="AL168" r:id="rId153" display="ANONYMOUS (DRUGFUTURE.COM), 2017 - database -"/>
    <hyperlink ref="AL169" r:id="rId154" display="ANONYMOUS (DRUGFUTURE.COM), 2017 - database -"/>
    <hyperlink ref="AL170" r:id="rId155" display="ANONYMOUS (DRUGFUTURE.COM), 2017 - database -"/>
    <hyperlink ref="AL171" r:id="rId156" display="ANONYMOUS (DRUGFUTURE.COM), 2017 - database -"/>
    <hyperlink ref="AL172" r:id="rId157" display="ANONYMOUS (DRUGFUTURE.COM), 2017 - database -"/>
    <hyperlink ref="AL173" r:id="rId158" display="ANONYMOUS (DRUGFUTURE.COM), 2017 - database -"/>
    <hyperlink ref="AL174" r:id="rId159" display="ANONYMOUS (DRUGFUTURE.COM), 2017 - database -"/>
    <hyperlink ref="AL175" r:id="rId160" display="ANONYMOUS (DRUGFUTURE.COM), 2017 - database -"/>
    <hyperlink ref="AL176" r:id="rId161" display="ANONYMOUS (DRUGFUTURE.COM), 2017 - database -"/>
    <hyperlink ref="AL177" r:id="rId162" display="ANONYMOUS (DRUGFUTURE.COM), 2017 - database -"/>
    <hyperlink ref="AL178" r:id="rId163" display="ANONYMOUS (DRUGFUTURE.COM), 2017 - database -"/>
    <hyperlink ref="AL179" r:id="rId164" display="ANONYMOUS (DRUGFUTURE.COM), 2017 - database -"/>
    <hyperlink ref="AL180" r:id="rId165" display="ANONYMOUS (DRUGFUTURE.COM), 2017 - database -"/>
    <hyperlink ref="AL181" r:id="rId166" display="ANONYMOUS (DRUGFUTURE.COM), 2017 - database -"/>
    <hyperlink ref="AL182" r:id="rId167" display="ANONYMOUS (DRUGFUTURE.COM), 2017 - database -"/>
    <hyperlink ref="AL183" r:id="rId168" display="ANONYMOUS (DRUGFUTURE.COM), 2017 - database -"/>
    <hyperlink ref="AL184" r:id="rId169" display="ANONYMOUS (DRUGFUTURE.COM), 2017 - database -"/>
    <hyperlink ref="AL185" r:id="rId170" display="ANONYMOUS (DRUGFUTURE.COM), 2017 - database -"/>
    <hyperlink ref="AL186" r:id="rId171" display="ANONYMOUS (DRUGFUTURE.COM), 2017 - database -"/>
    <hyperlink ref="AL187" r:id="rId172" display="ANONYMOUS (DRUGFUTURE.COM), 2017 - database -"/>
    <hyperlink ref="AL188" r:id="rId173" display="THEAKSTON, REID, 1983 - scientific paper -"/>
    <hyperlink ref="AL189" r:id="rId174" display="ANONYMOUS (DRUGFUTURE.COM), 2017 - database -"/>
    <hyperlink ref="AL190" r:id="rId175" display="ANONYMOUS (DRUGFUTURE.COM), 2017 - database -"/>
    <hyperlink ref="AL192" r:id="rId176" display="ANONYMOUS (DRUGFUTURE.COM), 2017 - database -"/>
    <hyperlink ref="AL193" r:id="rId177" display="ANONYMOUS (DRUGFUTURE.COM), 2017 - database -"/>
    <hyperlink ref="AL194" r:id="rId178" display="ANONYMOUS (DRUGFUTURE.COM), 2017 - database -"/>
    <hyperlink ref="AL195" r:id="rId179" display="ANONYMOUS (DRUGFUTURE.COM), 2017 - database -"/>
    <hyperlink ref="AL196" r:id="rId180" display="ANONYMOUS (DRUGFUTURE.COM), 2017 - database -"/>
    <hyperlink ref="AL197" r:id="rId181" display="ANONYMOUS (DRUGFUTURE.COM), 2017 - database -"/>
    <hyperlink ref="AL199" r:id="rId182" display="ANONYMOUS (DRUGFUTURE.COM), 2017 - database -"/>
    <hyperlink ref="AL200" r:id="rId183" display="ANONYMOUS (DRUGFUTURE.COM), 2017 - database -"/>
    <hyperlink ref="AL202" r:id="rId184" display="ANONYMOUS (DRUGFUTURE.COM), 2017 - database -"/>
    <hyperlink ref="AL203" r:id="rId185" display="ANONYMOUS (DRUGFUTURE.COM), 2017 - database -"/>
    <hyperlink ref="AL204" r:id="rId186" display="ANONYMOUS (DRUGFUTURE.COM), 2017 - database -"/>
    <hyperlink ref="AL205" r:id="rId187" display="ANONYMOUS (DRUGFUTURE.COM), 2017 - database -"/>
    <hyperlink ref="AL206" r:id="rId188" display="MACKESSY, 2002 - scientific paper -"/>
    <hyperlink ref="AL207" r:id="rId189" display="ANONYMOUS (DRUGFUTURE.COM), 2017 - database -"/>
    <hyperlink ref="AL208" r:id="rId190" display="ANONYMOUS (DRUGFUTURE.COM), 2017 - database -"/>
    <hyperlink ref="AL209" r:id="rId191" display="ANONYMOUS (DRUGFUTURE.COM), 2017 - database -"/>
    <hyperlink ref="AL210" r:id="rId192" display="MACKESSY, 2002 - scientific paper -"/>
    <hyperlink ref="AL211" r:id="rId193" display="MACKESSY, 2002 - scientific paper -"/>
    <hyperlink ref="AL212" r:id="rId194" display="MACKESSY, 2002 - scientific paper -"/>
    <hyperlink ref="AL213" r:id="rId195" display="ANONYMOUS (DRUGFUTURE.COM), 2017 - database -"/>
    <hyperlink ref="AL214" r:id="rId196" display="MACKESSY, 2002 - scientific paper -"/>
    <hyperlink ref="AL215" r:id="rId197" display="ANONYMOUS (DRUGFUTURE.COM), 2017 - database -"/>
    <hyperlink ref="AL217" r:id="rId198" display="ANONYMOUS (DRUGFUTURE.COM), 2017 - database -"/>
    <hyperlink ref="AL218" r:id="rId199" display="ANONYMOUS (DRUGFUTURE.COM), 2017 - database -"/>
    <hyperlink ref="AL219" r:id="rId200" display="ANONYMOUS (DRUGFUTURE.COM), 2017 - database -"/>
    <hyperlink ref="AL220" r:id="rId201" display="ANONYMOUS (DRUGFUTURE.COM), 2017 - database -"/>
    <hyperlink ref="AL221" r:id="rId202" display="ANONYMOUS (DRUGFUTURE.COM), 2017 - database -"/>
    <hyperlink ref="AL222" r:id="rId203" display="ANONYMOUS (DRUGFUTURE.COM), 2017 - database -"/>
    <hyperlink ref="AL223" r:id="rId204" display="ANONYMOUS (DRUGFUTURE.COM), 2017 - database -"/>
    <hyperlink ref="AL224" r:id="rId205" display="ANONYMOUS (DRUGFUTURE.COM), 2017 - database -"/>
    <hyperlink ref="AL225" r:id="rId206" display="ANONYMOUS (DRUGFUTURE.COM), 2017 - database -"/>
    <hyperlink ref="AL226" r:id="rId207" display="ANONYMOUS (DRUGFUTURE.COM), 2017 - database -"/>
    <hyperlink ref="AL227" r:id="rId208" display="ANONYMOUS (DRUGFUTURE.COM), 2017 - database -"/>
    <hyperlink ref="AL228" r:id="rId209" display="TAN, 2009 - scientific paper -"/>
    <hyperlink ref="AL229" r:id="rId210" display="ANONYMOUS (DRUGFUTURE.COM), 2017 - database -"/>
    <hyperlink ref="AL230" r:id="rId211" display="ANONYMOUS (DRUGFUTURE.COM), 2017 - database -"/>
    <hyperlink ref="AL231" r:id="rId212" display="ANONYMOUS (DRUGFUTURE.COM), 2017 - database -"/>
    <hyperlink ref="AL232" r:id="rId213" display="ANONYMOUS (DRUGFUTURE.COM), 2017 - database -"/>
    <hyperlink ref="AL233" r:id="rId214" display="ANONYMOUS (DRUGFUTURE.COM), 2017 - database -"/>
    <hyperlink ref="AL235" r:id="rId215" display="ANONYMOUS (DRUGFUTURE.COM), 2017 - database -"/>
    <hyperlink ref="AL236" r:id="rId216" display="YAP ET AL, 2011 - scientific paper -"/>
    <hyperlink ref="AL237" r:id="rId217" display="ANONYMOUS (DRUGFUTURE.COM), 2017 - database -"/>
    <hyperlink ref="AL238" r:id="rId218" display="ANONYMOUS (DRUGFUTURE.COM), 2017 - database -"/>
    <hyperlink ref="AL239" r:id="rId219" display="YAP ET AL, 2011 - scientific paper -"/>
    <hyperlink ref="AL240" r:id="rId220" display="ANONYMOUS (DRUGFUTURE.COM), 2017 - database -"/>
    <hyperlink ref="AL242" r:id="rId221" display="ANONYMOUS (DRUGFUTURE.COM), 2017 - database -"/>
    <hyperlink ref="AL243" r:id="rId222" display="MACKESSY ET AL, 2006 - scientific paper -"/>
    <hyperlink ref="AL244" r:id="rId223" display="MACKESSY ET AL, 2006 - scientific paper -"/>
    <hyperlink ref="AL245" r:id="rId224" display="MACKESSY ET AL, 2006 - scientific paper -"/>
    <hyperlink ref="AL246" r:id="rId225" display="MACKESSY ET AL, 2006 - scientific paper -"/>
    <hyperlink ref="AL247" r:id="rId226" display="MACKESSY ET AL, 2006 - scientific paper -"/>
    <hyperlink ref="AL248" r:id="rId227" display="HILL, MACKESSY, 1999 - scientific paper -"/>
    <hyperlink ref="AL249" r:id="rId228" display="ANONYMOUS (DRUGFUTURE.COM), 2017 - database -"/>
    <hyperlink ref="AL250" r:id="rId229" display="MACKESSY, 2002 - scientific paper -"/>
    <hyperlink ref="AL251" r:id="rId230" display="MACKESSY, 2002 - scientific paper -"/>
    <hyperlink ref="AL252" r:id="rId231" display="MACKESSY ET AL, 2006 - scientific paper -"/>
    <hyperlink ref="AL253" r:id="rId232" display="MACKESSY ET AL, 2006 - scientific paper -"/>
    <hyperlink ref="AL254" r:id="rId233" display="MACKESSY, 2002 - scientific paper -"/>
    <hyperlink ref="AL255" r:id="rId234" display="MACKESSY, 2002 - scientific paper -"/>
    <hyperlink ref="AL257" r:id="rId235" display="INEICH, LABOUTE, 2002 - book -"/>
    <hyperlink ref="AL258" r:id="rId236" display="INEICH, LABOUTE, 2002 - book -"/>
    <hyperlink ref="AL259" r:id="rId237" display="INEICH, LABOUTE, 2002 - book -"/>
    <hyperlink ref="AL260" r:id="rId238" display="INEICH, LABOUTE, 2002 - book -"/>
    <hyperlink ref="AL262" r:id="rId239" display="ANONYMOUS (DRUGFUTURE.COM), 2017 - database -"/>
    <hyperlink ref="AL263" r:id="rId240" display="ANONYMOUS (DRUGFUTURE.COM), 2017 - database -"/>
    <hyperlink ref="AL264" r:id="rId241" display="ANONYMOUS (DRUGFUTURE.COM), 2017 - database -"/>
    <hyperlink ref="AL266" r:id="rId242" display="YAP ET AL, 2011 - scientific paper -"/>
    <hyperlink ref="AL267" r:id="rId243" display="ANONYMOUS (DRUGFUTURE.COM), 2017 - database -"/>
    <hyperlink ref="AL268" r:id="rId244" display="DAS ET AL, 2013 - scientific paper -"/>
    <hyperlink ref="AL269" r:id="rId245" display="ANONYMOUS (DRUGFUTURE.COM), 2017 - database -"/>
    <hyperlink ref="AL270" r:id="rId246" display="THEAKSTON, REID, 1983 - scientific paper -"/>
    <hyperlink ref="AL271" r:id="rId247" display="ANONYMOUS (DRUGFUTURE.COM), 2017 - database -"/>
    <hyperlink ref="AL272" r:id="rId248" display="ANONYMOUS (DRUGFUTURE.COM), 2017 - database -"/>
    <hyperlink ref="AL273" r:id="rId249" display="ANONYMOUS (DRUGFUTURE.COM), 2017 - database -"/>
    <hyperlink ref="AL274" r:id="rId250" display="ANONYMOUS (DRUGFUTURE.COM), 2017 - database -"/>
    <hyperlink ref="AL275" r:id="rId251" display="ANONYMOUS (DRUGFUTURE.COM), 2017 - database -"/>
    <hyperlink ref="AL276" r:id="rId252" display="ANONYMOUS (DRUGFUTURE.COM), 2017 - database -"/>
    <hyperlink ref="AL277" r:id="rId253" display="YAP ET AL, 2011 - scientific paper -"/>
    <hyperlink ref="AL278" r:id="rId254" display="ANONYMOUS (DRUGFUTURE.COM), 2017 - database -"/>
    <hyperlink ref="AL279" r:id="rId255" display="ANONYMOUS (DRUGFUTURE.COM), 2017 - database -"/>
    <hyperlink ref="AL281" r:id="rId256" display="ANONYMOUS (DRUGFUTURE.COM), 2017 - database -"/>
    <hyperlink ref="AL282" r:id="rId257" display="ANONYMOUS (DRUGFUTURE.COM), 2017 - database -"/>
    <hyperlink ref="AL283" r:id="rId258" display="ANONYMOUS (DRUGFUTURE.COM), 2017 - database -"/>
    <hyperlink ref="AL284" r:id="rId259" display="ANONYMOUS (DRUGFUTURE.COM), 2017 - database -"/>
    <hyperlink ref="AL285" r:id="rId260" display="ANONYMOUS (DRUGFUTURE.COM), 2017 - database -"/>
    <hyperlink ref="AL286" r:id="rId261" display="ANONYMOUS (DRUGFUTURE.COM), 2017 - database -"/>
    <hyperlink ref="AL288" r:id="rId262" display="ANONYMOUS (DRUGFUTURE.COM), 2017 - database -"/>
    <hyperlink ref="AL289" r:id="rId263" display="ANONYMOUS (DRUGFUTURE.COM), 2017 - database -"/>
    <hyperlink ref="AL290" r:id="rId264" display="ANONYMOUS (DRUGFUTURE.COM), 2017 - database -"/>
    <hyperlink ref="AL291" r:id="rId265" display="ANONYMOUS (DRUGFUTURE.COM), 2017 - database -"/>
    <hyperlink ref="AL292" r:id="rId266" display="ANONYMOUS (DRUGFUTURE.COM), 2017 - database -"/>
    <hyperlink ref="AL293" r:id="rId267" display="THEAKSTON, REID, 1983 - scientific paper -"/>
    <hyperlink ref="AL294" r:id="rId268" display="THEAKSTON, REID, 1983 - scientific paper -"/>
    <hyperlink ref="AL295" r:id="rId269" display="THEAKSTON, REID, 1983 - scientific paper -"/>
    <hyperlink ref="AL296" r:id="rId270" display="MADUWAGE ET AL, 2016 - scientific paper -"/>
    <hyperlink ref="AL297" r:id="rId271" display="THEAKSTON, REID, 1983 - scientific paper -"/>
    <hyperlink ref="AL298" r:id="rId272" display="THEAKSTON, REID, 1983 - scientific paper -"/>
    <hyperlink ref="AL299" r:id="rId273" display="THEAKSTON, REID, 1983 - scientific paper -"/>
    <hyperlink ref="AL300" r:id="rId274" display="THEAKSTON, REID, 1983 - scientific paper -"/>
    <hyperlink ref="AL301" r:id="rId275" display="THEAKSTON, REID, 1983 - scientific paper -"/>
    <hyperlink ref="AL302" r:id="rId276" display="THEAKSTON, REID, 1983 - scientific paper -"/>
    <hyperlink ref="AL303" r:id="rId277" display="ANONYMOUS (DRUGFUTURE.COM), 2017 - database -"/>
    <hyperlink ref="AL304" r:id="rId278" display="THEAKSTON, REID, 1983 - scientific paper -"/>
    <hyperlink ref="AL305" r:id="rId279" display="ANONYMOUS (DRUGFUTURE.COM), 2017 - database -"/>
    <hyperlink ref="AL306" r:id="rId280" display="ANONYMOUS (DRUGFUTURE.COM), 2017 - database -"/>
    <hyperlink ref="AL308" r:id="rId281" display="ANONYMOUS (DRUGFUTURE.COM), 2017 - database -"/>
    <hyperlink ref="AL309" r:id="rId282" display="XUEBAO, 1984 - scientific paper -"/>
    <hyperlink ref="AL310" r:id="rId283" display="ANONYMOUS (DRUGFUTURE.COM), 2017 - database -"/>
    <hyperlink ref="AL311" r:id="rId284" display="ANONYMOUS (DRUGFUTURE.COM), 2017 - database -"/>
    <hyperlink ref="AL312" r:id="rId285" display="ANONYMOUS (DRUGFUTURE.COM), 2017 - database -"/>
    <hyperlink ref="AL313" r:id="rId286" display="ANONYMOUS (DRUGFUTURE.COM), 2017 - database -"/>
    <hyperlink ref="AL314" r:id="rId287" display="BROAD ET AL, 1979 - scientific paper -"/>
    <hyperlink ref="AL315" r:id="rId288" display="BROAD ET AL, 1979 - scientific paper -"/>
    <hyperlink ref="AL316" r:id="rId289" display="ANONYMOUS (DRUGFUTURE.COM), 2017 - database -"/>
    <hyperlink ref="AL318" r:id="rId290" display="ANONYMOUS (DRUGFUTURE.COM), 2017 - database -"/>
    <hyperlink ref="AL319" r:id="rId291" display="ANONYMOUS (DRUGFUTURE.COM), 2017 - database -"/>
    <hyperlink ref="AL320" r:id="rId292" display="ANONYMOUS (DRUGFUTURE.COM), 2017 - database -"/>
    <hyperlink ref="AL321" r:id="rId293" display="ANONYMOUS (DRUGFUTURE.COM), 2017 - database -"/>
    <hyperlink ref="AL323" r:id="rId294" display="ANONYMOUS (DRUGFUTURE.COM), 2017 - database -"/>
    <hyperlink ref="AL324" r:id="rId295" display="MACKESSY, 2002 - scientific paper -"/>
    <hyperlink ref="AL325" r:id="rId296" display="MACKESSY, 2002 - scientific paper -"/>
    <hyperlink ref="AL326" r:id="rId297" display="THEAKSTON, REID, 1983 - scientific paper -"/>
    <hyperlink ref="AL328" r:id="rId298" display="ANONYMOUS (DRUGFUTURE.COM), 2017 - database -"/>
    <hyperlink ref="AL329" r:id="rId299" display="ANONYMOUS (DRUGFUTURE.COM), 2017 - database -"/>
    <hyperlink ref="AL330" r:id="rId300" display="EAKER, WALDSTROEM, 1980 - scientific paper -"/>
    <hyperlink ref="AL331" r:id="rId301" display="ANONYMOUS (DRUGFUTURE.COM), 2017 - database -"/>
    <hyperlink ref="AL332" r:id="rId302" display="ANONYMOUS (DRUGFUTURE.COM), 2017 - database -"/>
    <hyperlink ref="AL334" r:id="rId303" display="ANONYMOUS (DRUGFUTURE.COM), 2017 - database -"/>
    <hyperlink ref="AL335" r:id="rId304" display="ANONYMOUS (DRUGFUTURE.COM), 2017 - database -"/>
    <hyperlink ref="AL336" r:id="rId305" display="MORAD, 2012 - scientific paper -"/>
    <hyperlink ref="AL337" r:id="rId306" display="TAHA SH MORAD, 2013 - scientific paper -"/>
    <hyperlink ref="AL338" r:id="rId307" display="MORAD ET AL, 2014 - scientific paper -"/>
    <hyperlink ref="AL339" r:id="rId308" display="ANONYMOUS (DRUGFUTURE.COM), 2017 - database -"/>
    <hyperlink ref="AL340" r:id="rId309" display="ANONYMOUS (DRUGFUTURE.COM), 2017 - database -"/>
    <hyperlink ref="AL341" r:id="rId310" display="ANONYMOUS (DRUGFUTURE.COM), 2017 - database -"/>
    <hyperlink ref="AL342" r:id="rId311" display="ANONYMOUS (DRUGFUTURE.COM), 2017 - database -"/>
    <hyperlink ref="AL343" r:id="rId312" display="ANONYMOUS (DRUGFUTURE.COM), 2017 - database -"/>
    <hyperlink ref="AL344" r:id="rId313" display="ANONYMOUS (DRUGFUTURE.COM), 2017 - database -"/>
    <hyperlink ref="AL345" r:id="rId314" display="ANONYMOUS (DRUGFUTURE.COM), 2017 - database -"/>
    <hyperlink ref="AL346" r:id="rId315" display="ANONYMOUS (DRUGFUTURE.COM), 2017 - database -"/>
    <hyperlink ref="AL347" r:id="rId316" display="ANONYMOUS (DRUGFUTURE.COM), 2017 - database -"/>
    <hyperlink ref="AL348" r:id="rId317" display="ANONYMOUS (DRUGFUTURE.COM), 2017 - database -"/>
    <hyperlink ref="AL349" r:id="rId318" display="ANONYMOUS (DRUGFUTURE.COM), 2017 - database -"/>
    <hyperlink ref="AL350" r:id="rId319" display="ANONYMOUS (DRUGFUTURE.COM), 2017 - database -"/>
    <hyperlink ref="AL351" r:id="rId320" display="ANONYMOUS (DRUGFUTURE.COM), 2017 - database -"/>
    <hyperlink ref="AL352" r:id="rId321" display="ANONYMOUS (DRUGFUTURE.COM), 2017 - database -"/>
    <hyperlink ref="AL353" r:id="rId322" display="ANONYMOUS (DRUGFUTURE.COM), 2017 - database -"/>
    <hyperlink ref="AL354" r:id="rId323" display="ANONYMOUS (DRUGFUTURE.COM), 2017 - database -"/>
    <hyperlink ref="AL355" r:id="rId324" display="ANONYMOUS (DRUGFUTURE.COM), 2017 - database -"/>
    <hyperlink ref="AL356" r:id="rId325" display="ANONYMOUS (DRUGFUTURE.COM), 2017 - database -"/>
    <hyperlink ref="AL357" r:id="rId326" display="ANONYMOUS (DRUGFUTURE.COM), 2017 - database -"/>
    <hyperlink ref="AL358" r:id="rId327" display="BROAD ET AL, 1979 - scientific paper -"/>
    <hyperlink ref="AL359" r:id="rId328" display="ANONYMOUS (DRUGFUTURE.COM), 2017 - database -"/>
    <hyperlink ref="AL360" r:id="rId329" display="ANONYMOUS (DRUGFUTURE.COM), 2017 - database -"/>
    <hyperlink ref="AL361" r:id="rId330" display="BROAD ET AL, 1979 - scientific paper -"/>
    <hyperlink ref="AL362" r:id="rId331" display="ANONYMOUS (DRUGFUTURE.COM), 2017 - database -"/>
    <hyperlink ref="AL363" r:id="rId332" display="MADUWAGE ET AL, 2016 - scientific paper -"/>
    <hyperlink ref="AL364" r:id="rId333" display="ANONYMOUS (DRUGFUTURE.COM), 2017 - database -"/>
    <hyperlink ref="AL365" r:id="rId334" display="THEAKSTON, REID, 1983 - scientific paper -"/>
    <hyperlink ref="AL366" r:id="rId335" display="ANONYMOUS (DRUGFUTURE.COM), 2017 - database -"/>
    <hyperlink ref="AL367" r:id="rId336" display="ANONYMOUS (DRUGFUTURE.COM), 2017 - database -"/>
    <hyperlink ref="AL368" r:id="rId337" display="ANONYMOUS (DRUGFUTURE.COM), 2017 - database -"/>
    <hyperlink ref="AL369" r:id="rId338" display="ANONYMOUS (DRUGFUTURE.COM), 2017 - database -"/>
    <hyperlink ref="AL370" r:id="rId339" display="RIAZ ET AL, 2015 - scientific paper -"/>
    <hyperlink ref="AL371" r:id="rId340" display="ANONYMOUS (DRUGFUTURE.COM), 2017 - database -"/>
    <hyperlink ref="AL372" r:id="rId341" display="ANONYMOUS (DRUGFUTURE.COM), 2017 - database -"/>
    <hyperlink ref="AL373" r:id="rId342" display="ANONYMOUS (DRUGFUTURE.COM), 2017 - database -"/>
    <hyperlink ref="AL374" r:id="rId343" display="ANONYMOUS (DRUGFUTURE.COM), 2017 - database -"/>
    <hyperlink ref="AL375" r:id="rId344" display="ANONYMOUS (DRUGFUTURE.COM), 2017 - database -"/>
    <hyperlink ref="AL377" r:id="rId345" display="ANONYMOUS (DRUGFUTURE.COM), 2017 - database -"/>
    <hyperlink ref="AL378" r:id="rId346" display="ANONYMOUS (DRUGFUTURE.COM), 2017 - database -"/>
    <hyperlink ref="AL379" r:id="rId347" display="ANONYMOUS (DRUGFUTURE.COM), 2017 - database -"/>
    <hyperlink ref="AL380" r:id="rId348" display="ANONYMOUS (DRUGFUTURE.COM), 2017 - database -"/>
    <hyperlink ref="AL382" r:id="rId349" display="ANONYMOUS (DRUGFUTURE.COM), 2017 - database -"/>
    <hyperlink ref="AL383" r:id="rId350" display="ANONYMOUS (DRUGFUTURE.COM), 2017 - database -"/>
    <hyperlink ref="AL384" r:id="rId351" display="ANONYMOUS (DRUGFUTURE.COM), 2017 - database -"/>
    <hyperlink ref="AL386" r:id="rId352" display="INEICH, LABOUTE, 2002 - book -"/>
    <hyperlink ref="AL387" r:id="rId353" display="ANONYMOUS (DRUGFUTURE.COM), 2017 - database -"/>
    <hyperlink ref="AL388" r:id="rId354" display="INEICH, LABOUTE, 2002 - book -"/>
    <hyperlink ref="AL389" r:id="rId355" display="LAUSTSEN ET AL, 2015 - scientific paper -"/>
    <hyperlink ref="AL390" r:id="rId356" display="ANONYMOUS (DRUGFUTURE.COM), 2017 - database -"/>
    <hyperlink ref="AL391" r:id="rId357" display="ANONYMOUS (DRUGFUTURE.COM), 2017 - database -"/>
    <hyperlink ref="AL392" r:id="rId358" display="INEICH, LABOUTE, 2002 - book -"/>
    <hyperlink ref="AL394" r:id="rId359" display="ANONYMOUS (DRUGFUTURE.COM), 2017 - database -"/>
    <hyperlink ref="AL395" r:id="rId360" display="ANONYMOUS (DRUGFUTURE.COM), 2017 - database -"/>
    <hyperlink ref="AL396" r:id="rId361" display="ANONYMOUS (DRUGFUTURE.COM), 2017 - database -"/>
    <hyperlink ref="AL397" r:id="rId362" display="WILLIAMS ET AL, 2004 - scientific paper -"/>
    <hyperlink ref="AL398" r:id="rId363" display="BROAD ET AL, 1979 - scientific paper -"/>
    <hyperlink ref="AL399" r:id="rId364" display="ANONYMOUS (DRUGFUTURE.COM), 2017 - database -"/>
    <hyperlink ref="AL400" r:id="rId365" display="ANONYMOUS (DRUGFUTURE.COM), 2017 - database -"/>
    <hyperlink ref="AL401" r:id="rId366" display="BROAD ET AL, 1979 - scientific paper -"/>
    <hyperlink ref="AL402" r:id="rId367" display="THEAKSTON, REID, 1983 - scientific paper -"/>
    <hyperlink ref="AL404" r:id="rId368" display="ANONYMOUS (DRUGFUTURE.COM), 2017 - database -"/>
    <hyperlink ref="AL405" r:id="rId369" display="ANONYMOUS (DRUGFUTURE.COM), 2017 - database -"/>
    <hyperlink ref="AL406" r:id="rId370" display="ANONYMOUS (DRUGFUTURE.COM), 2017 - database -"/>
    <hyperlink ref="AL407" r:id="rId371" display="RUSSELL, SAUNDERS, 1967 - scientific paper -"/>
    <hyperlink ref="AL408" r:id="rId372" display="ANONYMOUS (DRUGFUTURE.COM), 2017 - database -"/>
    <hyperlink ref="AL409" r:id="rId373" display="RUSSELL, SAUNDERS, 1967 - scientific paper -"/>
    <hyperlink ref="AL410" r:id="rId374" display="ANONYMOUS (DRUGFUTURE.COM), 2017 - database -"/>
    <hyperlink ref="AL412" r:id="rId375" display="ANONYMOUS (DRUGFUTURE.COM), 2017 - database -"/>
    <hyperlink ref="AL413" r:id="rId376" display="ANONYMOUS (DRUGFUTURE.COM), 2017 - database -"/>
    <hyperlink ref="AL414" r:id="rId377" display="ANONYMOUS (DRUGFUTURE.COM), 2017 - database -"/>
    <hyperlink ref="AL416" r:id="rId378" display="ANONYMOUS (DRUGFUTURE.COM), 2017 - database -"/>
    <hyperlink ref="AL417" r:id="rId379" display="ANONYMOUS (DRUGFUTURE.COM), 2017 - database -"/>
    <hyperlink ref="AL418" r:id="rId380" display="ANONYMOUS (DRUGFUTURE.COM), 2017 - database -"/>
    <hyperlink ref="AL419" r:id="rId381" display="TAN, 2009 - scientific paper -"/>
    <hyperlink ref="AL420" r:id="rId382" display="TAN, 2009 - scientific paper -"/>
    <hyperlink ref="AL421" r:id="rId383" display="ANONYMOUS (DRUGFUTURE.COM), 2017 - database -"/>
    <hyperlink ref="AL423" r:id="rId384" display="ANONYMOUS (DRUGFUTURE.COM), 2017 - database -"/>
    <hyperlink ref="AL424" r:id="rId385" display="ANONYMOUS (DRUGFUTURE.COM), 2017 - database -"/>
    <hyperlink ref="AL425" r:id="rId386" display="ANONYMOUS (DRUGFUTURE.COM), 2017 - database -"/>
    <hyperlink ref="AL426" r:id="rId387" display="ANONYMOUS (DRUGFUTURE.COM), 2017 - database -"/>
    <hyperlink ref="AL427" r:id="rId388" display="ANONYMOUS (DRUGFUTURE.COM), 2017 - database -"/>
    <hyperlink ref="AL428" r:id="rId389" display="ANONYMOUS (DRUGFUTURE.COM), 2017 - database -"/>
    <hyperlink ref="AL429" r:id="rId390" display="ANONYMOUS (DRUGFUTURE.COM), 2017 - database -"/>
    <hyperlink ref="AL430" r:id="rId391" display="ANONYMOUS (DRUGFUTURE.COM), 2017 - database -"/>
    <hyperlink ref="AL431" r:id="rId392" display="ANONYMOUS (DRUGFUTURE.COM), 2017 - database -"/>
    <hyperlink ref="AL432" r:id="rId393" display="ANONYMOUS (DRUGFUTURE.COM), 2017 - database -"/>
    <hyperlink ref="AL433" r:id="rId394" display="ANONYMOUS (DRUGFUTURE.COM), 2017 - database -"/>
    <hyperlink ref="AL434" r:id="rId395" display="ANONYMOUS (DRUGFUTURE.COM), 2017 - database -"/>
    <hyperlink ref="AL435" r:id="rId396" display="ANONYMOUS (DRUGFUTURE.COM), 2017 - database -"/>
    <hyperlink ref="AL437" r:id="rId397" display="SANZ ET AL, 2016 - scientific paper -"/>
    <hyperlink ref="AL438" r:id="rId398" display="ANONYMOUS (DRUGFUTURE.COM), 2017 - database -"/>
    <hyperlink ref="AL439" r:id="rId399" display="ANONYMOUS (DRUGFUTURE.COM), 2017 - database -"/>
    <hyperlink ref="AL440" r:id="rId400" display="ANONYMOUS (DRUGFUTURE.COM), 2017 - database -"/>
    <hyperlink ref="AL441" r:id="rId401" display="ANONYMOUS (DRUGFUTURE.COM), 2017 - database -"/>
    <hyperlink ref="AL442" r:id="rId402" display="SANZ ET AL, 2016 - scientific paper -"/>
    <hyperlink ref="AL443" r:id="rId403" display="ANONYMOUS (DRUGFUTURE.COM), 2017 - database -"/>
    <hyperlink ref="AL444" r:id="rId404" display="ANONYMOUS (DRUGFUTURE.COM), 2017 - database -"/>
    <hyperlink ref="AL445" r:id="rId405" display="ANONYMOUS (DRUGFUTURE.COM), 2017 - database -"/>
    <hyperlink ref="AL446" r:id="rId406" display="ANONYMOUS (DRUGFUTURE.COM), 2017 - database -"/>
    <hyperlink ref="AL447" r:id="rId407" display="ANONYMOUS (DRUGFUTURE.COM), 2017 - database -"/>
    <hyperlink ref="AL448" r:id="rId408" display="TANAKA ET AL, 2010 - scientific paper -"/>
    <hyperlink ref="AL449" r:id="rId409" display="SANZ ET AL, 2016 - scientific paper -"/>
    <hyperlink ref="AL450" r:id="rId410" display="TANAKA ET AL, 2010 - scientific paper -"/>
    <hyperlink ref="AL451" r:id="rId411" display="TANAKA ET AL, 2010 - scientific paper -"/>
    <hyperlink ref="AL452" r:id="rId412" display="SANZ ET AL, 2016 - scientific paper -"/>
    <hyperlink ref="AL453" r:id="rId413" display="ANONYMOUS (DRUGFUTURE.COM), 2017 - database -"/>
    <hyperlink ref="AL455" r:id="rId414" display="ANONYMOUS (DRUGFUTURE.COM), 2017 - database -"/>
    <hyperlink ref="AL456" r:id="rId415" display="ARCHUNDIA ET AL, 2011 - scientific paper -"/>
    <hyperlink ref="AL457" r:id="rId416" display="ANONYMOUS (DRUGFUTURE.COM), 2017 - database -"/>
    <hyperlink ref="AL458" r:id="rId417" display="THEAKSTON, REID, 1983 - scientific paper -"/>
    <hyperlink ref="AL459" r:id="rId418" display="ANONYMOUS (DRUGFUTURE.COM), 2017 - database -"/>
    <hyperlink ref="AL460" r:id="rId419" display="ANONYMOUS (DRUGFUTURE.COM), 2017 - database -"/>
    <hyperlink ref="AL461" r:id="rId420" display="ANONYMOUS (DRUGFUTURE.COM), 2017 - database -"/>
    <hyperlink ref="AL462" r:id="rId421" display="ANONYMOUS (DRUGFUTURE.COM), 2017 - database -"/>
    <hyperlink ref="AL463" r:id="rId422" display="ANONYMOUS (DRUGFUTURE.COM), 2017 - database -"/>
    <hyperlink ref="AL464" r:id="rId423" display="ANONYMOUS (DRUGFUTURE.COM), 2017 - database -"/>
    <hyperlink ref="AL466" r:id="rId424" display="ANONYMOUS (DRUGFUTURE.COM), 2017 - database -"/>
    <hyperlink ref="AL467" r:id="rId425" display="ANONYMOUS (DRUGFUTURE.COM), 2017 - database -"/>
    <hyperlink ref="AL468" r:id="rId426" display="ANONYMOUS (DRUGFUTURE.COM), 2017 - database -"/>
    <hyperlink ref="AL469" r:id="rId427" display="ANONYMOUS (DRUGFUTURE.COM), 2017 - database -"/>
    <hyperlink ref="AL470" r:id="rId428" display="ANONYMOUS (DRUGFUTURE.COM), 2017 - database -"/>
    <hyperlink ref="AL471" r:id="rId429" display="ANONYMOUS (DRUGFUTURE.COM), 2017 - database -"/>
    <hyperlink ref="AL472" r:id="rId430" display="EAKER, WALDSTROEM, 1980 - scientific paper -"/>
    <hyperlink ref="AL473" r:id="rId431" display="ANONYMOUS (DRUGFUTURE.COM), 2017 - database -"/>
    <hyperlink ref="AL474" r:id="rId432" display="ANONYMOUS (DRUGFUTURE.COM), 2017 - database -"/>
    <hyperlink ref="AL475" r:id="rId433" display="TAMIYA, ARAI, 1966 - scientific paper -"/>
    <hyperlink ref="AL476" r:id="rId434" display="ANONYMOUS (DRUGFUTURE.COM), 2017 - database -"/>
    <hyperlink ref="AL477" r:id="rId435" display="ANONYMOUS (DRUGFUTURE.COM), 2017 - database -"/>
    <hyperlink ref="AL479" r:id="rId436" display="ANONYMOUS (DRUGFUTURE.COM), 2017 - database -"/>
    <hyperlink ref="AL480" r:id="rId437" display="ANONYMOUS (DRUGFUTURE.COM), 2017 - database -"/>
    <hyperlink ref="AL481" r:id="rId438" display="ARCHUNDIA ET AL, 2011 - scientific paper -"/>
    <hyperlink ref="AL482" r:id="rId439" display="ANONYMOUS (DRUGFUTURE.COM), 2017 - database -"/>
    <hyperlink ref="AL483" r:id="rId440" display="BROAD ET AL, 1979 - scientific paper -"/>
    <hyperlink ref="AL484" r:id="rId441" display="ANONYMOUS (DRUGFUTURE.COM), 2017 - database -"/>
    <hyperlink ref="AL485" r:id="rId442" display="BROAD ET AL, 1979 - scientific paper -"/>
    <hyperlink ref="AL486" r:id="rId443" display="ANONYMOUS (DRUGFUTURE.COM), 2017 - database -"/>
    <hyperlink ref="AL487" r:id="rId444" display="ANONYMOUS (DRUGFUTURE.COM), 2017 - database -"/>
    <hyperlink ref="AL490" r:id="rId445" display="SANZ ET AL, 2016 - scientific paper -"/>
    <hyperlink ref="AL491" r:id="rId446" display="SANZ ET AL, 2016 - scientific paper -"/>
    <hyperlink ref="AL492" r:id="rId447" display="ANONYMOUS (DRUGFUTURE.COM), 2017 - database -"/>
    <hyperlink ref="AL493" r:id="rId448" display="ANONYMOUS (DRUGFUTURE.COM), 2017 - database -"/>
    <hyperlink ref="AL495" r:id="rId449" display="ANONYMOUS (DRUGFUTURE.COM), 2017 - database -"/>
    <hyperlink ref="AL496" r:id="rId450" display="THEAKSTON, REID, 1983 - scientific paper -"/>
    <hyperlink ref="AL497" r:id="rId451" display="OUKKACHE ET AL, 2012 - scientific paper -"/>
    <hyperlink ref="AL498" r:id="rId452" display="ANONYMOUS (DRUGFUTURE.COM), 2017 - database -"/>
    <hyperlink ref="AL499" r:id="rId453" display="ANONYMOUS (DRUGFUTURE.COM), 2017 - database -"/>
    <hyperlink ref="AL500" r:id="rId454" display="ANONYMOUS (DRUGFUTURE.COM), 2017 - database -"/>
    <hyperlink ref="AL501" r:id="rId455" display="ANONYMOUS (DRUGFUTURE.COM), 2017 - database -"/>
    <hyperlink ref="AL502" r:id="rId456" display="THEAKSTON, REID, 1983 - scientific paper -"/>
    <hyperlink ref="AL503" r:id="rId457" display="ANONYMOUS (DRUGFUTURE.COM), 2017 - database -"/>
    <hyperlink ref="AL504" r:id="rId458" display="THEAKSTON, REID, 1983 - scientific paper -"/>
    <hyperlink ref="AL506" r:id="rId459" display="ANONYMOUS (DRUGFUTURE.COM), 2017 - database -"/>
    <hyperlink ref="AL507" r:id="rId460" display="ANONYMOUS (DRUGFUTURE.COM), 2017 - database -"/>
    <hyperlink ref="AL508" r:id="rId461" display="ANONYMOUS (DRUGFUTURE.COM), 2017 - database -"/>
    <hyperlink ref="AL509" r:id="rId462" display="ANONYMOUS (DRUGFUTURE.COM), 2017 - database -"/>
    <hyperlink ref="AL510" r:id="rId463" display="ANONYMOUS (DRUGFUTURE.COM), 2017 - database -"/>
    <hyperlink ref="AL511" r:id="rId464" display="ANONYMOUS (DRUGFUTURE.COM), 2017 - database -"/>
    <hyperlink ref="AL512" r:id="rId465" display="THEAKSTON, REID, 1983 - scientific paper -"/>
    <hyperlink ref="AL513" r:id="rId466" display="ANONYMOUS (DRUGFUTURE.COM), 2017 - database -"/>
    <hyperlink ref="AL514" r:id="rId467" display="ANONYMOUS (DRUGFUTURE.COM), 2017 - database -"/>
    <hyperlink ref="AL516" r:id="rId468" display="ANONYMOUS (DRUGFUTURE.COM), 2017 - database -"/>
    <hyperlink ref="AL517" r:id="rId469" display="ANONYMOUS (DRUGFUTURE.COM), 2017 - database -"/>
    <hyperlink ref="AL518" r:id="rId470" display="ANONYMOUS (DRUGFUTURE.COM), 2017 - database -"/>
    <hyperlink ref="AL519" r:id="rId471" display="Robert A. Harrison, George O. Oluoch, Stuart Ainsworth, Jaffer Alsolaiss, Fiona Bolton, Ana-Silvia Arias, Jose-Maria Gutierrez, Paul Rowley, Stephen Kalya, Hastings Ozwara, Nicholas R. Casewell, 2017 - scientific paper -"/>
    <hyperlink ref="AL520" r:id="rId472" display="LAUSTSEN ET AL, 2015 - scientific paper -"/>
    <hyperlink ref="AL522" r:id="rId473" display="ANONYMOUS (DRUGFUTURE.COM), 2017 - database -"/>
    <hyperlink ref="AL523" r:id="rId474" display="ANONYMOUS (DRUGFUTURE.COM), 2017 - database -"/>
    <hyperlink ref="AL524" r:id="rId475" display="ANONYMOUS (DRUGFUTURE.COM), 2017 - database -"/>
    <hyperlink ref="AL525" r:id="rId476" display="ANONYMOUS (DRUGFUTURE.COM), 2017 - database -"/>
    <hyperlink ref="AL526" r:id="rId477" display="ANONYMOUS (DRUGFUTURE.COM), 2017 - database -"/>
    <hyperlink ref="AL527" r:id="rId478" display="ANONYMOUS (DRUGFUTURE.COM), 2017 - database -"/>
    <hyperlink ref="AL528" r:id="rId479" display="ANONYMOUS (DRUGFUTURE.COM), 2017 - database -"/>
    <hyperlink ref="AL529" r:id="rId480" display="ANONYMOUS (DRUGFUTURE.COM), 2017 - database -"/>
    <hyperlink ref="AL530" r:id="rId481" display="ANONYMOUS (DRUGFUTURE.COM), 2017 - database -"/>
    <hyperlink ref="AL531" r:id="rId482" display="ANONYMOUS (DRUGFUTURE.COM), 2017 - database -"/>
    <hyperlink ref="AL532" r:id="rId483" display="ANONYMOUS (DRUGFUTURE.COM), 2017 - database -"/>
    <hyperlink ref="AL533" r:id="rId484" display="ANONYMOUS (DRUGFUTURE.COM), 2017 - database -"/>
    <hyperlink ref="AL534" r:id="rId485" display="ANONYMOUS (DRUGFUTURE.COM), 2017 - database -"/>
    <hyperlink ref="AL535" r:id="rId486" display="LIU ET AL, 2010 - scientific paper -"/>
    <hyperlink ref="AL536" r:id="rId487" display="ANONYMOUS (DRUGFUTURE.COM), 2017 - database -"/>
    <hyperlink ref="AL537" r:id="rId488" display="RUSSELL, SAUNDERS, 1967 - scientific paper -"/>
    <hyperlink ref="AL538" r:id="rId489" display="ANONYMOUS (DRUGFUTURE.COM), 2017 - database -"/>
    <hyperlink ref="AL540" r:id="rId490" display="ANONYMOUS (DRUGFUTURE.COM), 2017 - database -"/>
    <hyperlink ref="AL541" r:id="rId491" display="MACKESSY, 2002 - scientific paper -"/>
    <hyperlink ref="AL542" r:id="rId492" display="ANONYMOUS (DRUGFUTURE.COM), 2017 - database -"/>
    <hyperlink ref="AL543" r:id="rId493" display="MACKESSY, 2002 - scientific paper -"/>
    <hyperlink ref="AL544" r:id="rId494" display="MACKESSY, 2002 - scientific paper -"/>
    <hyperlink ref="AL545" r:id="rId495" display="ANONYMOUS (DRUGFUTURE.COM), 2017 - database -"/>
    <hyperlink ref="AL547" r:id="rId496" display="ANONYMOUS (DRUGFUTURE.COM), 2017 - database -"/>
    <hyperlink ref="AL548" r:id="rId497" display="ANONYMOUS (DRUGFUTURE.COM), 2017 - database -"/>
    <hyperlink ref="AL549" r:id="rId498" display="ANONYMOUS (DRUGFUTURE.COM), 2017 - database -"/>
    <hyperlink ref="AL550" r:id="rId499" display="ANONYMOUS (DRUGFUTURE.COM), 2017 - database -"/>
    <hyperlink ref="AL551" r:id="rId500" display="ANONYMOUS (DRUGFUTURE.COM), 2017 - database -"/>
    <hyperlink ref="AL552" r:id="rId501" display="ANONYMOUS (DRUGFUTURE.COM), 2017 - database -"/>
    <hyperlink ref="AL553" r:id="rId502" display="ANONYMOUS (DRUGFUTURE.COM), 2017 - database -"/>
    <hyperlink ref="AL554" r:id="rId503" display="ANONYMOUS (DRUGFUTURE.COM), 2017 - database -"/>
    <hyperlink ref="AL556" r:id="rId504" display="AL-QURAISHY ET AL, 2014 - scientific paper -"/>
    <hyperlink ref="AL557" r:id="rId505" display="RAHMY, HASSONA, 2004 - scientific paper -"/>
    <hyperlink ref="AL558" r:id="rId506" display="ANONYMOUS (DRUGFUTURE.COM), 2017 - database -"/>
    <hyperlink ref="AL559" r:id="rId507" display="ANONYMOUS (DRUGFUTURE.COM), 2017 - database -"/>
    <hyperlink ref="AL560" r:id="rId508" display="SHABAN, HAFEZ, 2003 - scientific paper -"/>
    <hyperlink ref="AL561" r:id="rId509" display="ANONYMOUS (DRUGFUTURE.COM), 2017 - database -"/>
    <hyperlink ref="AL562" r:id="rId510" display="Robert A. Harrison, George O. Oluoch, Stuart Ainsworth, Jaffer Alsolaiss, Fiona Bolton, Ana-Silvia Arias, Jose-Maria Gutierrez, Paul Rowley, Stephen Kalya, Hastings Ozwara, Nicholas R. Casewell, 2017 - scientific paper -"/>
    <hyperlink ref="AL563" r:id="rId511" display="ANONYMOUS (DRUGFUTURE.COM), 2017 - database -"/>
    <hyperlink ref="AL564" r:id="rId512" display="ANONYMOUS (DRUGFUTURE.COM), 2017 - database -"/>
    <hyperlink ref="AL565" r:id="rId513" display="ANONYMOUS (DRUGFUTURE.COM), 2017 - database -"/>
    <hyperlink ref="AL566" r:id="rId514" display="ANONYMOUS (DRUGFUTURE.COM), 2017 - database -"/>
    <hyperlink ref="AL567" r:id="rId515" display="ANONYMOUS (DRUGFUTURE.COM), 2017 - database -"/>
    <hyperlink ref="AL568" r:id="rId516" display="ANONYMOUS (DRUGFUTURE.COM), 2017 - database -"/>
    <hyperlink ref="AL569" r:id="rId517" display="ANONYMOUS (DRUGFUTURE.COM), 2017 - database -"/>
    <hyperlink ref="AL570" r:id="rId518" display="ANONYMOUS (DRUGFUTURE.COM), 2017 - database -"/>
    <hyperlink ref="AL571" r:id="rId519" display="ANONYMOUS (DRUGFUTURE.COM), 2017 - database -"/>
    <hyperlink ref="AL572" r:id="rId520" display="ANONYMOUS (DRUGFUTURE.COM), 2017 - database -"/>
    <hyperlink ref="AL574" r:id="rId521" display="SANZ ET AL, 2016 - scientific paper -"/>
    <hyperlink ref="AL575" r:id="rId522" display="SANZ ET AL, 2016 - scientific paper -"/>
    <hyperlink ref="AL576" r:id="rId523" display="ANONYMOUS (DRUGFUTURE.COM), 2017 - database -"/>
    <hyperlink ref="AL577" r:id="rId524" display="ANONYMOUS (DRUGFUTURE.COM), 2017 - database -"/>
    <hyperlink ref="AL578" r:id="rId525" display="THEAKSTON, REID, 1983 - scientific paper -"/>
    <hyperlink ref="AL579" r:id="rId526" display="ANONYMOUS (DRUGFUTURE.COM), 2017 - database -"/>
    <hyperlink ref="AL580" r:id="rId527" display="SANZ ET AL, 2016 - scientific paper -"/>
    <hyperlink ref="AL581" r:id="rId528" display="SANZ ET AL, 2016 - scientific paper -"/>
    <hyperlink ref="AL582" r:id="rId529" display="SANZ ET AL, 2016 - scientific paper -"/>
    <hyperlink ref="AL583" r:id="rId530" display="SANZ ET AL, 2016 - scientific paper -"/>
    <hyperlink ref="AL585" r:id="rId531" display="ANONYMOUS (DRUGFUTURE.COM), 2017 - database -"/>
    <hyperlink ref="AL586" r:id="rId532" display="ANONYMOUS (DRUGFUTURE.COM), 2017 - database -"/>
    <hyperlink ref="AL587" r:id="rId533" display="ANONYMOUS (DRUGFUTURE.COM), 2017 - database -"/>
    <hyperlink ref="AL588" r:id="rId534" display="ANONYMOUS (DRUGFUTURE.COM), 2017 - database -"/>
    <hyperlink ref="AL589" r:id="rId535" display="ANONYMOUS (DRUGFUTURE.COM), 2017 - database -"/>
    <hyperlink ref="AL591" r:id="rId536" display="ANONYMOUS (DRUGFUTURE.COM), 2017 - database -"/>
    <hyperlink ref="AL592" r:id="rId537" display="THEAKSTON, REID, 1983 - scientific paper -"/>
    <hyperlink ref="AL593" r:id="rId538" display="DUAN ET AL, 2016 - scientific paper -"/>
    <hyperlink ref="AL594" r:id="rId539" display="ANONYMOUS (DRUGFUTURE.COM), 2017 - database -"/>
    <hyperlink ref="AL596" r:id="rId540" display="ANONYMOUS (DRUGFUTURE.COM), 2017 - database -"/>
    <hyperlink ref="AL597" r:id="rId541" display="ANONYMOUS (DRUGFUTURE.COM), 2017 - database -"/>
    <hyperlink ref="AL598" r:id="rId542" display="ANONYMOUS (DRUGFUTURE.COM), 2017 - database -"/>
    <hyperlink ref="AL599" r:id="rId543" display="ANONYMOUS (DRUGFUTURE.COM), 2017 - database -"/>
    <hyperlink ref="AL600" r:id="rId544" display="ANONYMOUS (DRUGFUTURE.COM), 2017 - database -"/>
    <hyperlink ref="AL601" r:id="rId545" display="ANONYMOUS (DRUGFUTURE.COM), 2017 - database -"/>
    <hyperlink ref="AL602" r:id="rId546" display="ANONYMOUS (DRUGFUTURE.COM), 2017 - database -"/>
    <hyperlink ref="AL603" r:id="rId547" display="ANONYMOUS (DRUGFUTURE.COM), 2017 - database -"/>
    <hyperlink ref="AL604" r:id="rId548" display="ANONYMOUS (DRUGFUTURE.COM), 2017 - database -"/>
    <hyperlink ref="AL605" r:id="rId549" display="ANONYMOUS (DRUGFUTURE.COM), 2017 - database -"/>
    <hyperlink ref="AL606" r:id="rId550" display="ANONYMOUS (DRUGFUTURE.COM), 2017 - database -"/>
    <hyperlink ref="AL607" r:id="rId551" display="ANONYMOUS (DRUGFUTURE.COM), 2017 - database -"/>
    <hyperlink ref="AL608" r:id="rId552" display="ANONYMOUS (DRUGFUTURE.COM), 2017 - database -"/>
    <hyperlink ref="AL609" r:id="rId553" display="ANONYMOUS (DRUGFUTURE.COM), 2017 - database -"/>
    <hyperlink ref="AL610" r:id="rId554" display="ANONYMOUS (DRUGFUTURE.COM), 2017 - database -"/>
    <hyperlink ref="AL611" r:id="rId555" display="ANONYMOUS (DRUGFUTURE.COM), 2017 - database -"/>
    <hyperlink ref="AL612" r:id="rId556" display="ANONYMOUS (DRUGFUTURE.COM), 2017 - database -"/>
    <hyperlink ref="AL613" r:id="rId557" display="ANONYMOUS (DRUGFUTURE.COM), 2017 - database -"/>
    <hyperlink ref="AL614" r:id="rId558" display="ANONYMOUS (DRUGFUTURE.COM), 2017 - database -"/>
    <hyperlink ref="AL615" r:id="rId559" display="ANONYMOUS (DRUGFUTURE.COM), 2017 - database -"/>
    <hyperlink ref="AL616" r:id="rId560" display="ANONYMOUS (DRUGFUTURE.COM), 2017 - database -"/>
    <hyperlink ref="AL617" r:id="rId561" display="ANONYMOUS (DRUGFUTURE.COM), 2017 - database -"/>
    <hyperlink ref="AL619" r:id="rId562" display="ANONYMOUS (DRUGFUTURE.COM), 2017 - database -"/>
    <hyperlink ref="AL620" r:id="rId563" display="ANONYMOUS (DRUGFUTURE.COM), 2017 - database -"/>
    <hyperlink ref="AL621" r:id="rId564" display="ANONYMOUS (DRUGFUTURE.COM), 2017 - database -"/>
    <hyperlink ref="AL622" r:id="rId565" display="ANONYMOUS (DRUGFUTURE.COM), 2017 - database -"/>
    <hyperlink ref="AL623" r:id="rId566" display="ANONYMOUS (DRUGFUTURE.COM), 2017 - database -"/>
    <hyperlink ref="AL625" r:id="rId567" display="ANONYMOUS (DRUGFUTURE.COM), 2017 - database -"/>
    <hyperlink ref="AL626" r:id="rId568" display="ANONYMOUS (DRUGFUTURE.COM), 2017 - database -"/>
    <hyperlink ref="AL627" r:id="rId569" display="LAURIDSEN ET AL, 2016 - scientific paper -"/>
    <hyperlink ref="AL628" r:id="rId570" display="LAURIDSEN ET AL, 2016 - scientific paper -"/>
    <hyperlink ref="AL629" r:id="rId571" display="LAURIDSEN ET AL, 2016 - scientific paper -"/>
    <hyperlink ref="AL630" r:id="rId572" display="ANONYMOUS (DRUGFUTURE.COM), 2017 - database -"/>
    <hyperlink ref="AL631" r:id="rId573" display="ANONYMOUS (DRUGFUTURE.COM), 2017 - database -"/>
    <hyperlink ref="AL633" r:id="rId574" display="ANONYMOUS (DRUGFUTURE.COM), 2017 - database -"/>
    <hyperlink ref="AL634" r:id="rId575" display="ANONYMOUS (DRUGFUTURE.COM), 2017 - database -"/>
    <hyperlink ref="AL635" r:id="rId576" display="ANONYMOUS (DRUGFUTURE.COM), 2017 - database -"/>
    <hyperlink ref="AL636" r:id="rId577" display="ANONYMOUS (DRUGFUTURE.COM), 2017 - database -"/>
    <hyperlink ref="AL637" r:id="rId578" display="ANONYMOUS (DRUGFUTURE.COM), 2017 - database -"/>
    <hyperlink ref="AL638" r:id="rId579" display="ANONYMOUS (DRUGFUTURE.COM), 2017 - database -"/>
    <hyperlink ref="AL639" r:id="rId580" display="THEAKSTON, REID, 1983 - scientific paper -"/>
    <hyperlink ref="AL640" r:id="rId581" display="ANONYMOUS (DRUGFUTURE.COM), 2017 - database -"/>
    <hyperlink ref="AL641" r:id="rId582" display="Robert A. Harrison, George O. Oluoch, Stuart Ainsworth, Jaffer Alsolaiss, Fiona Bolton, Ana-Silvia Arias, Jose-Maria Gutierrez, Paul Rowley, Stephen Kalya, Hastings Ozwara, Nicholas R. Casewell, 2017 - scientific paper -"/>
    <hyperlink ref="AL642" r:id="rId583" display="ANONYMOUS (DRUGFUTURE.COM), 2017 - database -"/>
    <hyperlink ref="AL643" r:id="rId584" display="THEAKSTON, REID, 1983 - scientific paper -"/>
    <hyperlink ref="AL644" r:id="rId585" display="SÁNCHEZ ET AL, 2011 - scientific paper -"/>
    <hyperlink ref="AL645" r:id="rId586" display="ANONYMOUS (DRUGFUTURE.COM), 2017 - database -"/>
    <hyperlink ref="AL646" r:id="rId587" display="OUKKACHE ET AL, 2012 - scientific paper -"/>
    <hyperlink ref="AL647" r:id="rId588" display="ANONYMOUS (DRUGFUTURE.COM), 2017 - database -"/>
    <hyperlink ref="AL649" r:id="rId589" display="ANONYMOUS (DRUGFUTURE.COM), 2017 - database -"/>
    <hyperlink ref="AL650" r:id="rId590" display="THEAKSTON, REID, 1983 - scientific paper -"/>
    <hyperlink ref="AL651" r:id="rId591" display="ANONYMOUS (DRUGFUTURE.COM), 2017 - database -"/>
    <hyperlink ref="AL652" r:id="rId592" display="ANONYMOUS (DRUGFUTURE.COM), 2017 - database -"/>
    <hyperlink ref="AL653" r:id="rId593" display="ANONYMOUS (DRUGFUTURE.COM), 2017 - database -"/>
    <hyperlink ref="AL655" r:id="rId594" display="ANONYMOUS (DRUGFUTURE.COM), 2017 - database -"/>
    <hyperlink ref="AL656" r:id="rId595" display="ANONYMOUS (DRUGFUTURE.COM), 2017 - database -"/>
    <hyperlink ref="AL657" r:id="rId596" display="ANONYMOUS (DRUGFUTURE.COM), 2017 - database -"/>
    <hyperlink ref="AL658" r:id="rId597" display="ANONYMOUS (DRUGFUTURE.COM), 2017 - database -"/>
    <hyperlink ref="AL659" r:id="rId598" display="THEAKSTON, REID, 1983 - scientific paper -"/>
    <hyperlink ref="AL660" r:id="rId599" display="ANONYMOUS (DRUGFUTURE.COM), 2017 - database -"/>
    <hyperlink ref="AL661" r:id="rId600" display="ANONYMOUS (DRUGFUTURE.COM), 2017 - database -"/>
    <hyperlink ref="AL663" r:id="rId601" display="ANONYMOUS (DRUGFUTURE.COM), 2017 - database -"/>
    <hyperlink ref="AL664" r:id="rId602" display="ANONYMOUS (DRUGFUTURE.COM), 2017 - database -"/>
    <hyperlink ref="AL665" r:id="rId603" display="ARCHUNDIA ET AL, 2011 - scientific paper -"/>
    <hyperlink ref="AL666" r:id="rId604" display="ANONYMOUS (DRUGFUTURE.COM), 2017 - database -"/>
    <hyperlink ref="AL667" r:id="rId605" display="ARCHUNDIA ET AL, 2011 - scientific paper -"/>
    <hyperlink ref="AL668" r:id="rId606" display="ANONYMOUS (DRUGFUTURE.COM), 2017 - database -"/>
    <hyperlink ref="AL669" r:id="rId607" display="ANONYMOUS (DRUGFUTURE.COM), 2017 - database -"/>
    <hyperlink ref="AL670" r:id="rId608" display="ARCHUNDIA ET AL, 2011 - scientific paper -"/>
    <hyperlink ref="AL671" r:id="rId609" display="ANONYMOUS (DRUGFUTURE.COM), 2017 - database -"/>
    <hyperlink ref="AL672" r:id="rId610" display="ANONYMOUS (DRUGFUTURE.COM), 2017 - database -"/>
    <hyperlink ref="AL673" r:id="rId611" display="ANONYMOUS (DRUGFUTURE.COM), 2017 - database -"/>
    <hyperlink ref="AL674" r:id="rId612" display="NALBANTSOY ET AL, 2012 - scientific paper -"/>
    <hyperlink ref="AL676" r:id="rId613" display="YAP ET AL, 2011 - scientific paper -"/>
    <hyperlink ref="AL677" r:id="rId614" display="ANONYMOUS (DRUGFUTURE.COM), 2017 - database -"/>
    <hyperlink ref="AL678" r:id="rId615" display="YAP ET AL, 2011 - scientific paper -"/>
    <hyperlink ref="AL679" r:id="rId616" display="ANONYMOUS (DRUGFUTURE.COM), 2017 - database -"/>
    <hyperlink ref="AL681" r:id="rId617" display="ANONYMOUS (DRUGFUTURE.COM), 2017 - database -"/>
    <hyperlink ref="AL682" r:id="rId618" display="ANONYMOUS (DRUGFUTURE.COM), 2017 - database -"/>
    <hyperlink ref="AL683" r:id="rId619" display="ANONYMOUS (DRUGFUTURE.COM), 2017 - database -"/>
    <hyperlink ref="AL684" r:id="rId620" display="ANONYMOUS (DRUGFUTURE.COM), 2017 - database -"/>
    <hyperlink ref="AL685" r:id="rId621" display="ANONYMOUS (DRUGFUTURE.COM), 2017 - database -"/>
    <hyperlink ref="AL687" r:id="rId622" display="ANONYMOUS (DRUGFUTURE.COM), 2017 - database -"/>
    <hyperlink ref="AL688" r:id="rId623" display="ARCHUNDIA ET AL, 2011 - scientific paper -"/>
    <hyperlink ref="AL689" r:id="rId624" display="ANONYMOUS (DRUGFUTURE.COM), 2017 - database -"/>
    <hyperlink ref="AL690" r:id="rId625" display="ANONYMOUS (DRUGFUTURE.COM), 2017 - database -"/>
    <hyperlink ref="AL692" r:id="rId626" display="ANONYMOUS (DRUGFUTURE.COM), 2017 - database -"/>
    <hyperlink ref="AL693" r:id="rId627" display="ANONYMOUS (DRUGFUTURE.COM), 2017 - database -"/>
    <hyperlink ref="AL695" r:id="rId628" display="ANONYMOUS (DRUGFUTURE.COM), 2017 - database -"/>
    <hyperlink ref="AL696" r:id="rId629" display="THEAKSTON, REID, 1983 - scientific paper -"/>
    <hyperlink ref="AL698" r:id="rId630" display="THEAKSTON, REID, 1983 - scientific paper -"/>
    <hyperlink ref="AL699" r:id="rId631" display="ANONYMOUS (DRUGFUTURE.COM), 2017 - database -"/>
    <hyperlink ref="AL700" r:id="rId632" display="THEAKSTON, REID, 1983 - scientific paper -"/>
    <hyperlink ref="AL701" r:id="rId633" display="ANONYMOUS (DRUGFUTURE.COM), 2017 - database -"/>
    <hyperlink ref="AL702" r:id="rId634" display="ANONYMOUS (DRUGFUTURE.COM), 2017 - database -"/>
    <hyperlink ref="AL704" r:id="rId635" display="SANZ ET AL, 2016 - scientific paper -"/>
    <hyperlink ref="AL705" r:id="rId636" display="SANZ ET AL, 2016 - scientific paper -"/>
    <hyperlink ref="AL706" r:id="rId637" display="SANZ ET AL, 2016 - scientific paper -"/>
    <hyperlink ref="AL708" r:id="rId638" display="ANONYMOUS (DRUGFUTURE.COM), 2017 - database -"/>
    <hyperlink ref="AL709" r:id="rId639" display="ANONYMOUS (DRUGFUTURE.COM), 2017 - database -"/>
    <hyperlink ref="AL710" r:id="rId640" display="ANONYMOUS (DRUGFUTURE.COM), 2017 - database -"/>
    <hyperlink ref="AL711" r:id="rId641" display="ANONYMOUS (DRUGFUTURE.COM), 2017 - database -"/>
    <hyperlink ref="AL712" r:id="rId642" display="ANONYMOUS (DRUGFUTURE.COM), 2017 - database -"/>
    <hyperlink ref="AL714" r:id="rId643" display="ANONYMOUS (DRUGFUTURE.COM), 2017 - database -"/>
    <hyperlink ref="AL715" r:id="rId644" display="TANAKA ET AL, 2010 - scientific paper -"/>
    <hyperlink ref="AL716" r:id="rId645" display="SANZ ET AL, 2016 - scientific paper -"/>
    <hyperlink ref="AL717" r:id="rId646" display="ANONYMOUS (DRUGFUTURE.COM), 2017 - database -"/>
    <hyperlink ref="AL718" r:id="rId647" display="ANONYMOUS (DRUGFUTURE.COM), 2017 - database -"/>
    <hyperlink ref="AL719" r:id="rId648" display="TANAKA ET AL, 2010 - scientific paper -"/>
    <hyperlink ref="AL720" r:id="rId649" display="ANONYMOUS (DRUGFUTURE.COM), 2017 - database -"/>
    <hyperlink ref="AL721" r:id="rId650" display="TANAKA ET AL, 2010 - scientific paper -"/>
    <hyperlink ref="AL722" r:id="rId651" display="SANZ ET AL, 2016 - scientific paper -"/>
    <hyperlink ref="AL723" r:id="rId652" display="ANONYMOUS (DRUGFUTURE.COM), 2017 - database -"/>
    <hyperlink ref="AL724" r:id="rId653" display="ANONYMOUS (DRUGFUTURE.COM), 2017 - database -"/>
    <hyperlink ref="AL726" r:id="rId654" display="ANONYMOUS (DRUGFUTURE.COM), 2017 - database -"/>
    <hyperlink ref="AL727" r:id="rId655" display="ANONYMOUS (DRUGFUTURE.COM), 2017 - database -"/>
    <hyperlink ref="AL728" r:id="rId656" display="ANONYMOUS (DRUGFUTURE.COM), 2017 - database -"/>
    <hyperlink ref="AL729" r:id="rId657" display="ANONYMOUS (DRUGFUTURE.COM), 2017 - database -"/>
    <hyperlink ref="AL730" r:id="rId658" display="ANONYMOUS (DRUGFUTURE.COM), 2017 - database -"/>
    <hyperlink ref="AL731" r:id="rId659" display="FERNANDES ET AL, 2014 - scientific paper -"/>
    <hyperlink ref="AL733" r:id="rId660" display="ANONYMOUS (DRUGFUTURE.COM), 2017 - database -"/>
    <hyperlink ref="AL734" r:id="rId661" display="ANONYMOUS (DRUGFUTURE.COM), 2017 - database -"/>
    <hyperlink ref="AL735" r:id="rId662" display="ARCHUNDIA ET AL, 2011 - scientific paper -"/>
    <hyperlink ref="AL736" r:id="rId663" display="ANONYMOUS (DRUGFUTURE.COM), 2017 - database -"/>
    <hyperlink ref="AL737" r:id="rId664" display="ANONYMOUS (DRUGFUTURE.COM), 2017 - database -"/>
    <hyperlink ref="AL739" r:id="rId665" display="ANONYMOUS (DRUGFUTURE.COM), 2017 - database -"/>
    <hyperlink ref="AL740" r:id="rId666" display="ANONYMOUS (DRUGFUTURE.COM), 2017 - database -"/>
    <hyperlink ref="AL741" r:id="rId667" display="ANONYMOUS (DRUGFUTURE.COM), 2017 - database -"/>
    <hyperlink ref="AL742" r:id="rId668" display="ANONYMOUS (DRUGFUTURE.COM), 2017 - database -"/>
    <hyperlink ref="AL743" r:id="rId669" display="ANONYMOUS (DRUGFUTURE.COM), 2017 - database -"/>
    <hyperlink ref="AL744" r:id="rId670" display="ANONYMOUS (DRUGFUTURE.COM), 2017 - database -"/>
    <hyperlink ref="AL745" r:id="rId671" display="ANONYMOUS (DRUGFUTURE.COM), 2017 - database -"/>
    <hyperlink ref="AL747" r:id="rId672" display="ANONYMOUS (DRUGFUTURE.COM), 2017 - database -"/>
    <hyperlink ref="AL748" r:id="rId673" display="THEAKSTON, REID, 1983 - scientific paper -"/>
    <hyperlink ref="AL749" r:id="rId674" display="ANONYMOUS (DRUGFUTURE.COM), 2017 - database -"/>
    <hyperlink ref="AL750" r:id="rId675" display="THEAKSTON, REID, 1983 - scientific paper -"/>
    <hyperlink ref="AL752" r:id="rId676" display="ANONYMOUS (DRUGFUTURE.COM), 2017 - database -"/>
    <hyperlink ref="AL753" r:id="rId677" display="ANONYMOUS (DRUGFUTURE.COM), 2017 - database -"/>
    <hyperlink ref="AL755" r:id="rId678" display="ANONYMOUS (DRUGFUTURE.COM), 2017 - database -"/>
    <hyperlink ref="AL756" r:id="rId679" display="ANONYMOUS (DRUGFUTURE.COM), 2017 - database -"/>
    <hyperlink ref="AL757" r:id="rId680" display="ANONYMOUS (DRUGFUTURE.COM), 2017 - database -"/>
    <hyperlink ref="AL758" r:id="rId681" display="ANONYMOUS (DRUGFUTURE.COM), 2017 - database -"/>
    <hyperlink ref="AL759" r:id="rId682" display="ANONYMOUS (DRUGFUTURE.COM), 2017 - database -"/>
    <hyperlink ref="AL761" r:id="rId683" display="ANONYMOUS (DRUGFUTURE.COM), 2017 - database -"/>
    <hyperlink ref="AL762" r:id="rId684" display="ANONYMOUS (DRUGFUTURE.COM), 2017 - database -"/>
    <hyperlink ref="AL763" r:id="rId685" display="ANONYMOUS (DRUGFUTURE.COM), 2017 - database -"/>
    <hyperlink ref="AL765" r:id="rId686" display="Robert A. Harrison, George O. Oluoch, Stuart Ainsworth, Jaffer Alsolaiss, Fiona Bolton, Ana-Silvia Arias, Jose-Maria Gutierrez, Paul Rowley, Stephen Kalya, Hastings Ozwara, Nicholas R. Casewell, 2017 - scientific paper -"/>
    <hyperlink ref="AL766" r:id="rId687" display="ANONYMOUS (DRUGFUTURE.COM), 2017 - database -"/>
    <hyperlink ref="AL768" r:id="rId688" display="TAN ET AL, 2011 - scientific paper -"/>
    <hyperlink ref="AL769" r:id="rId689" display="TAN ET AL, 2011 - scientific paper -"/>
    <hyperlink ref="AL770" r:id="rId690" display="TAN ET AL, 2011 - scientific paper -"/>
    <hyperlink ref="AL772" r:id="rId691" display="ANONYMOUS (DRUGFUTURE.COM), 2017 - database -"/>
    <hyperlink ref="AL773" r:id="rId692" display="ANONYMOUS (DRUGFUTURE.COM), 2017 - database -"/>
    <hyperlink ref="AL774" r:id="rId693" display="ANONYMOUS (DRUGFUTURE.COM), 2017 - database -"/>
    <hyperlink ref="AL775" r:id="rId694" display="SANZA ET AL, 2007 - scientific paper -"/>
    <hyperlink ref="AL776" r:id="rId695" display="THEAKSTON, REID, 1983 - scientific paper -"/>
    <hyperlink ref="AL777" r:id="rId696" display="ANONYMOUS (DRUGFUTURE.COM), 2017 - database -"/>
    <hyperlink ref="AL778" r:id="rId697" display="SANZA ET AL, 2007 - scientific paper -"/>
    <hyperlink ref="AL779" r:id="rId698" display="SANZA ET AL, 2007 - scientific paper -"/>
    <hyperlink ref="AL780" r:id="rId699" display="ANONYMOUS (DRUGFUTURE.COM), 2017 - database -"/>
    <hyperlink ref="AL781" r:id="rId700" display="ANONYMOUS (DRUGFUTURE.COM), 2017 - database -"/>
    <hyperlink ref="AL782" r:id="rId701" display="ANONYMOUS (DRUGFUTURE.COM), 2017 - database -"/>
    <hyperlink ref="AL784" r:id="rId702" display="ANONYMOUS (DRUGFUTURE.COM), 2017 - database -"/>
    <hyperlink ref="AL785" r:id="rId703" display="ANONYMOUS (DRUGFUTURE.COM), 2017 - database -"/>
    <hyperlink ref="AL786" r:id="rId704" display="ANONYMOUS (DRUGFUTURE.COM), 2017 - database -"/>
    <hyperlink ref="AL788" r:id="rId705" display="ANONYMOUS (DRUGFUTURE.COM), 2017 - database -"/>
    <hyperlink ref="AL789" r:id="rId706" display="ANONYMOUS (DRUGFUTURE.COM), 2017 - database -"/>
    <hyperlink ref="AL790" r:id="rId707" display="ANONYMOUS (DRUGFUTURE.COM), 2017 - database -"/>
    <hyperlink ref="AL791" r:id="rId708" display="ANONYMOUS (DRUGFUTURE.COM), 2017 - database -"/>
    <hyperlink ref="AL792" r:id="rId709" display="ANONYMOUS (DRUGFUTURE.COM), 2017 - database -"/>
    <hyperlink ref="AL793" r:id="rId710" display="ANONYMOUS (DRUGFUTURE.COM), 2017 - database -"/>
    <hyperlink ref="AL794" r:id="rId711" display="ANONYMOUS (DRUGFUTURE.COM), 2017 - database -"/>
    <hyperlink ref="AL795" r:id="rId712" display="ANONYMOUS (DRUGFUTURE.COM), 2017 - database -"/>
    <hyperlink ref="AL796" r:id="rId713" display="KEEGAN, MACFARLANE, 1963 - ??? -"/>
    <hyperlink ref="AL797" r:id="rId714" display="ANONYMOUS (DRUGFUTURE.COM), 2017 - database -"/>
    <hyperlink ref="AL798" r:id="rId715" display="KEEGAN, MACFARLANE, 1963 - ??? -"/>
    <hyperlink ref="AL799" r:id="rId716" display="ANONYMOUS (DRUGFUTURE.COM), 2017 - database -"/>
    <hyperlink ref="AL800" r:id="rId717" display="ANONYMOUS (DRUGFUTURE.COM), 2017 - database -"/>
    <hyperlink ref="AL801" r:id="rId718" display="ANONYMOUS (DRUGFUTURE.COM), 2017 - database -"/>
    <hyperlink ref="AL802" r:id="rId719" display="ANONYMOUS (DRUGFUTURE.COM), 2017 - database -"/>
    <hyperlink ref="AL803" r:id="rId720" display="ANONYMOUS (DRUGFUTURE.COM), 2017 - database -"/>
    <hyperlink ref="AL804" r:id="rId721" display="THEAKSTON, REID, 1983 - scientific paper -"/>
    <hyperlink ref="AL805" r:id="rId722" display="THEAKSTON, REID, 1983 - scientific paper -"/>
    <hyperlink ref="AL806" r:id="rId723" display="ANONYMOUS (DRUGFUTURE.COM), 2017 - database -"/>
    <hyperlink ref="AL807" r:id="rId724" display="ANONYMOUS (DRUGFUTURE.COM), 2017 - database -"/>
    <hyperlink ref="AL808" r:id="rId725" display="ANONYMOUS (DRUGFUTURE.COM), 2017 - database -"/>
    <hyperlink ref="AL809" r:id="rId726" display="ANONYMOUS (DRUGFUTURE.COM), 2017 - database -"/>
    <hyperlink ref="AL810" r:id="rId727" display="ANONYMOUS (DRUGFUTURE.COM), 2017 - database -"/>
    <hyperlink ref="AL811" r:id="rId728" display="ANONYMOUS (DRUGFUTURE.COM), 2017 - database -"/>
    <hyperlink ref="AL812" r:id="rId729" display="ANONYMOUS (DRUGFUTURE.COM), 2017 - database -"/>
    <hyperlink ref="AL813" r:id="rId730" display="ANONYMOUS (DRUGFUTURE.COM), 2017 - database -"/>
    <hyperlink ref="AL814" r:id="rId731" display="THEAKSTON, REID, 1983 - scientific paper -"/>
    <hyperlink ref="AL815" r:id="rId732" display="THEAKSTON, REID, 1983 - scientific paper -"/>
    <hyperlink ref="AL816" r:id="rId733" display="THEAKSTON, REID, 1983 - scientific paper -"/>
    <hyperlink ref="AL817" r:id="rId734" display="THEAKSTON, REID, 1983 - scientific paper -"/>
    <hyperlink ref="AL818" r:id="rId735" display="ANONYMOUS (DRUGFUTURE.COM), 2017 - database -"/>
    <hyperlink ref="AL819" r:id="rId736" display="ANONYMOUS (DRUGFUTURE.COM), 2017 - database -"/>
    <hyperlink ref="AL820" r:id="rId737" display="ANONYMOUS (DRUGFUTURE.COM), 2017 - database -"/>
    <hyperlink ref="AL821" r:id="rId738" display="ANONYMOUS (DRUGFUTURE.COM), 2017 - database -"/>
    <hyperlink ref="AL822" r:id="rId739" display="ANONYMOUS (DRUGFUTURE.COM), 2017 - database -"/>
    <hyperlink ref="AL823" r:id="rId740" display="ANONYMOUS (DRUGFUTURE.COM), 2017 - database -"/>
    <hyperlink ref="AL824" r:id="rId741" display="ANONYMOUS (DRUGFUTURE.COM), 2017 - database -"/>
    <hyperlink ref="AL825" r:id="rId742" display="ANONYMOUS (DRUGFUTURE.COM), 2017 - database -"/>
    <hyperlink ref="AL826" r:id="rId743" display="ANONYMOUS (DRUGFUTURE.COM), 2017 - database -"/>
    <hyperlink ref="AL827" r:id="rId744" display="ANONYMOUS (DRUGFUTURE.COM), 2017 - database -"/>
    <hyperlink ref="AL828" r:id="rId745" display="ANONYMOUS (DRUGFUTURE.COM), 2017 - database -"/>
    <hyperlink ref="AL829" r:id="rId746" display="ANONYMOUS (DRUGFUTURE.COM), 2017 - database -"/>
    <hyperlink ref="AL830" r:id="rId747" display="ANONYMOUS (DRUGFUTURE.COM), 2017 - database -"/>
    <hyperlink ref="AL831" r:id="rId748" display="ANONYMOUS (DRUGFUTURE.COM), 2017 - database -"/>
    <hyperlink ref="AL832" r:id="rId749" display="ANONYMOUS (DRUGFUTURE.COM), 2017 - database -"/>
    <hyperlink ref="AL833" r:id="rId750" display="ANONYMOUS (DRUGFUTURE.COM), 2017 - database -"/>
    <hyperlink ref="AL834" r:id="rId751" display="ANONYMOUS (DRUGFUTURE.COM), 2017 - database -"/>
    <hyperlink ref="AL835" r:id="rId752" display="ANONYMOUS (DRUGFUTURE.COM), 2017 - database -"/>
    <hyperlink ref="AL836" r:id="rId753" display="ANONYMOUS (DRUGFUTURE.COM), 2017 - database -"/>
    <hyperlink ref="AL837" r:id="rId754" display="ANONYMOUS (DRUGFUTURE.COM), 2017 - database -"/>
    <hyperlink ref="AL839" r:id="rId755" display="ANONYMOUS (DRUGFUTURE.COM), 2017 - database -"/>
    <hyperlink ref="AL840" r:id="rId756" display="ANONYMOUS (DRUGFUTURE.COM), 2017 - database -"/>
    <hyperlink ref="AL841" r:id="rId757" display="ANONYMOUS (DRUGFUTURE.COM), 2017 - database -"/>
    <hyperlink ref="AL842" r:id="rId758" display="ANONYMOUS (DRUGFUTURE.COM), 2017 - database -"/>
    <hyperlink ref="AL843" r:id="rId759" display="THEAKSTON, REID, 1983 - scientific paper -"/>
    <hyperlink ref="AL844" r:id="rId760" display="THEAKSTON, REID, 1983 - scientific paper -"/>
    <hyperlink ref="AL845" r:id="rId761" display="ANONYMOUS (DRUGFUTURE.COM), 2017 - database -"/>
    <hyperlink ref="AL846" r:id="rId762" display="ANONYMOUS (DRUGFUTURE.COM), 2017 - database -"/>
    <hyperlink ref="AL847" r:id="rId763" display="ANONYMOUS (DRUGFUTURE.COM), 2017 - database -"/>
    <hyperlink ref="AL848" r:id="rId764" display="ANONYMOUS (DRUGFUTURE.COM), 2017 - database -"/>
    <hyperlink ref="AL849" r:id="rId765" display="ANONYMOUS (DRUGFUTURE.COM), 2017 - database -"/>
    <hyperlink ref="AL850" r:id="rId766" display="ANONYMOUS (DRUGFUTURE.COM), 2017 - database -"/>
    <hyperlink ref="AL852" r:id="rId767" display="ANONYMOUS (DRUGFUTURE.COM), 2017 - database -"/>
    <hyperlink ref="AL853" r:id="rId768" display="ANONYMOUS (DRUGFUTURE.COM), 2017 - database -"/>
    <hyperlink ref="AL854" r:id="rId769" display="ANONYMOUS (DRUGFUTURE.COM), 2017 - database -"/>
    <hyperlink ref="AL855" r:id="rId770" display="ANONYMOUS (DRUGFUTURE.COM), 2017 - database -"/>
    <hyperlink ref="AL856" r:id="rId771" display="ANONYMOUS (DRUGFUTURE.COM), 2017 - database -"/>
    <hyperlink ref="AL858" r:id="rId772" display="ANONYMOUS (DRUGFUTURE.COM), 2017 - database -"/>
    <hyperlink ref="AL859" r:id="rId773" display="SANZ ET AL, 2016 - scientific paper -"/>
    <hyperlink ref="AL860" r:id="rId774" display="ANONYMOUS (DRUGFUTURE.COM), 2017 - database -"/>
    <hyperlink ref="AL861" r:id="rId775" display="SANZ ET AL, 2016 - scientific paper -"/>
    <hyperlink ref="AL863" r:id="rId776" display="ANONYMOUS (DRUGFUTURE.COM), 2017 - database -"/>
    <hyperlink ref="AL864" r:id="rId777" display="ANONYMOUS (DRUGFUTURE.COM), 2017 - database -"/>
    <hyperlink ref="AL866" r:id="rId778" display="ANONYMOUS (DRUGFUTURE.COM), 2017 - database -"/>
    <hyperlink ref="AL867" r:id="rId779" display="ANONYMOUS (DRUGFUTURE.COM), 2017 - database -"/>
    <hyperlink ref="AL869" r:id="rId780" display="ANONYMOUS (DRUGFUTURE.COM), 2017 - database -"/>
    <hyperlink ref="AL870" r:id="rId781" display="ANONYMOUS (DRUGFUTURE.COM), 2017 - database -"/>
    <hyperlink ref="AL871" r:id="rId782" display="ANONYMOUS (DRUGFUTURE.COM), 2017 - database -"/>
    <hyperlink ref="AL872" r:id="rId783" display="ANONYMOUS (DRUGFUTURE.COM), 2017 - database -"/>
    <hyperlink ref="AL873" r:id="rId784" display="ANONYMOUS (DRUGFUTURE.COM), 2017 - database -"/>
    <hyperlink ref="AL874" r:id="rId785" display="ANONYMOUS (DRUGFUTURE.COM), 2017 - database -"/>
    <hyperlink ref="AL875" r:id="rId786" display="ANONYMOUS (DRUGFUTURE.COM), 2017 - database -"/>
    <hyperlink ref="AL876" r:id="rId787" display="ANONYMOUS (DRUGFUTURE.COM), 2017 - database -"/>
    <hyperlink ref="AL877" r:id="rId788" display="ANONYMOUS (DRUGFUTURE.COM), 2017 - database -"/>
    <hyperlink ref="AL878" r:id="rId789" display="ANONYMOUS (DRUGFUTURE.COM), 2017 - database -"/>
    <hyperlink ref="AL879" r:id="rId790" display="ANONYMOUS (DRUGFUTURE.COM), 2017 - database -"/>
    <hyperlink ref="AL880" r:id="rId791" display="ANONYMOUS (DRUGFUTURE.COM), 2017 - database -"/>
    <hyperlink ref="AL881" r:id="rId792" display="ANONYMOUS (DRUGFUTURE.COM), 2017 - database -"/>
    <hyperlink ref="AL883" r:id="rId793" display="ANONYMOUS (DRUGFUTURE.COM), 2017 - database -"/>
    <hyperlink ref="AL884" r:id="rId794" display="ANONYMOUS (DRUGFUTURE.COM), 2017 - database -"/>
    <hyperlink ref="AL885" r:id="rId795" display="PETRAS ET AL, 2010 - scientific paper -"/>
    <hyperlink ref="AL886" r:id="rId796" display="ANONYMOUS (DRUGFUTURE.COM), 2017 - database -"/>
    <hyperlink ref="AL888" r:id="rId797" display="ANONYMOUS (DRUGFUTURE.COM), 2017 - database -"/>
    <hyperlink ref="AL889" r:id="rId798" display="ANONYMOUS (DRUGFUTURE.COM), 2017 - database -"/>
    <hyperlink ref="AL890" r:id="rId799" display="ANONYMOUS (DRUGFUTURE.COM), 2017 - database -"/>
    <hyperlink ref="AL891" r:id="rId800" display="ANONYMOUS (DRUGFUTURE.COM), 2017 - database -"/>
    <hyperlink ref="AL892" r:id="rId801" display="THEAKSTON, REID, 1983 - scientific paper -"/>
    <hyperlink ref="AL893" r:id="rId802" display="ANONYMOUS (DRUGFUTURE.COM), 2017 - database -"/>
    <hyperlink ref="AL894" r:id="rId803" display="ALAGON ET AL, 1980 - scientific paper -"/>
    <hyperlink ref="AL895" r:id="rId804" display="MORA-OBANDO ET AL, 2014 - scientific paper -"/>
    <hyperlink ref="AL896" r:id="rId805" display="MORA-OBANDO ET AL, 2014 - scientific paper -"/>
    <hyperlink ref="AL897" r:id="rId806" display="MORA-OBANDO ET AL, 2014 - scientific paper -"/>
    <hyperlink ref="AL899" r:id="rId807" display="ANONYMOUS (DRUGFUTURE.COM), 2017 - database -"/>
    <hyperlink ref="AL900" r:id="rId808" display="ANONYMOUS (DRUGFUTURE.COM), 2017 - database -"/>
    <hyperlink ref="AL901" r:id="rId809" display="ANONYMOUS (DRUGFUTURE.COM), 2017 - database -"/>
    <hyperlink ref="AL902" r:id="rId810" display="ANONYMOUS (DRUGFUTURE.COM), 2017 - database -"/>
    <hyperlink ref="AL904" r:id="rId811" display="ANONYMOUS (DRUGFUTURE.COM), 2017 - database -"/>
    <hyperlink ref="AL905" r:id="rId812" display="ANONYMOUS (DRUGFUTURE.COM), 2017 - database -"/>
    <hyperlink ref="AL906" r:id="rId813" display="ANONYMOUS (DRUGFUTURE.COM), 2017 - database -"/>
    <hyperlink ref="AL908" r:id="rId814" display="ANONYMOUS (DRUGFUTURE.COM), 2017 - database -"/>
    <hyperlink ref="AL909" r:id="rId815" display="ANONYMOUS (DRUGFUTURE.COM), 2017 - database -"/>
    <hyperlink ref="AL910" r:id="rId816" display="ANONYMOUS (DRUGFUTURE.COM), 2017 - database -"/>
    <hyperlink ref="AL911" r:id="rId817" display="ANONYMOUS (DRUGFUTURE.COM), 2017 - database -"/>
    <hyperlink ref="AL912" r:id="rId818" display="ANONYMOUS (DRUGFUTURE.COM), 2017 - database -"/>
    <hyperlink ref="AL913" r:id="rId819" display="ANONYMOUS (DRUGFUTURE.COM), 2017 - database -"/>
    <hyperlink ref="AL914" r:id="rId820" display="ANONYMOUS (DRUGFUTURE.COM), 2017 - database -"/>
    <hyperlink ref="AL915" r:id="rId821" display="ANONYMOUS (DRUGFUTURE.COM), 2017 - database -"/>
    <hyperlink ref="AL916" r:id="rId822" display="ANONYMOUS (DRUGFUTURE.COM), 2017 - database -"/>
    <hyperlink ref="AL917" r:id="rId823" display="ANONYMOUS (DRUGFUTURE.COM), 2017 - database -"/>
    <hyperlink ref="AL918" r:id="rId824" display="ANONYMOUS (DRUGFUTURE.COM), 2017 - database -"/>
    <hyperlink ref="AL919" r:id="rId825" display="ANONYMOUS (DRUGFUTURE.COM), 2017 - database -"/>
    <hyperlink ref="AL920" r:id="rId826" display="ANONYMOUS (DRUGFUTURE.COM), 2017 - database -"/>
    <hyperlink ref="AL921" r:id="rId827" display="ANONYMOUS (DRUGFUTURE.COM), 2017 - database -"/>
    <hyperlink ref="AL922" r:id="rId828" display="ANONYMOUS (DRUGFUTURE.COM), 2017 - database -"/>
    <hyperlink ref="AL923" r:id="rId829" display="ANONYMOUS (DRUGFUTURE.COM), 2017 - database -"/>
    <hyperlink ref="AL924" r:id="rId830" display="ANONYMOUS (DRUGFUTURE.COM), 2017 - database -"/>
    <hyperlink ref="AL925" r:id="rId831" display="ANONYMOUS (DRUGFUTURE.COM), 2017 - database -"/>
    <hyperlink ref="AL926" r:id="rId832" display="THEAKSTON, REID, 1983 - scientific paper -"/>
    <hyperlink ref="AL927" r:id="rId833" display="ANONYMOUS (DRUGFUTURE.COM), 2017 - database -"/>
    <hyperlink ref="AL928" r:id="rId834" display="THEAKSTON, REID, 1983 - scientific paper -"/>
    <hyperlink ref="AL929" r:id="rId835" display="ANONYMOUS (DRUGFUTURE.COM), 2017 - database -"/>
    <hyperlink ref="AL930" r:id="rId836" display="ANONYMOUS (DRUGFUTURE.COM), 2017 - database -"/>
    <hyperlink ref="AL931" r:id="rId837" display="ANONYMOUS (DRUGFUTURE.COM), 2017 - database -"/>
    <hyperlink ref="AL932" r:id="rId838" display="ANONYMOUS (DRUGFUTURE.COM), 2017 - database -"/>
    <hyperlink ref="AL933" r:id="rId839" display="BROAD ET AL, 1979 - scientific paper -"/>
    <hyperlink ref="AL934" r:id="rId840" display="ANONYMOUS (DRUGFUTURE.COM), 2017 - database -"/>
    <hyperlink ref="AL935" r:id="rId841" display="BROAD ET AL, 1979 - scientific paper -"/>
    <hyperlink ref="AL936" r:id="rId842" display="ANONYMOUS (DRUGFUTURE.COM), 2017 - database -"/>
    <hyperlink ref="AL937" r:id="rId843" display="ANONYMOUS (DRUGFUTURE.COM), 2017 - database -"/>
    <hyperlink ref="AL938" r:id="rId844" display="ANONYMOUS (DRUGFUTURE.COM), 2017 - database -"/>
    <hyperlink ref="AL939" r:id="rId845" display="ANONYMOUS (DRUGFUTURE.COM), 2017 - database -"/>
    <hyperlink ref="AL941" r:id="rId846" display="ANONYMOUS (DRUGFUTURE.COM), 2017 - database -"/>
    <hyperlink ref="AL942" r:id="rId847" display="ANONYMOUS (DRUGFUTURE.COM), 2017 - database -"/>
    <hyperlink ref="AL943" r:id="rId848" display="ANONYMOUS (DRUGFUTURE.COM), 2017 - database -"/>
    <hyperlink ref="AL944" r:id="rId849" display="ANONYMOUS (DRUGFUTURE.COM), 2017 - database -"/>
    <hyperlink ref="AL945" r:id="rId850" display="ANONYMOUS (DRUGFUTURE.COM), 2017 - database -"/>
    <hyperlink ref="AL946" r:id="rId851" display="ANONYMOUS (DRUGFUTURE.COM), 2017 - database -"/>
    <hyperlink ref="AL947" r:id="rId852" display="ANONYMOUS (DRUGFUTURE.COM), 2017 - database -"/>
    <hyperlink ref="AL948" r:id="rId853" display="ANONYMOUS (DRUGFUTURE.COM), 2017 - database -"/>
    <hyperlink ref="AL949" r:id="rId854" display="ANONYMOUS (DRUGFUTURE.COM), 2017 - database -"/>
    <hyperlink ref="AL950" r:id="rId855" display="ANONYMOUS (DRUGFUTURE.COM), 2017 - database -"/>
    <hyperlink ref="AL951" r:id="rId856" display="BROAD ET AL, 1979 - scientific paper -"/>
    <hyperlink ref="AL953" r:id="rId857" display="ANONYMOUS (DRUGFUTURE.COM), 2017 - database -"/>
    <hyperlink ref="AL954" r:id="rId858" display="ANONYMOUS (DRUGFUTURE.COM), 2017 - database -"/>
    <hyperlink ref="AL956" r:id="rId859" display="ANONYMOUS (DRUGFUTURE.COM), 2017 - database -"/>
    <hyperlink ref="AL957" r:id="rId860" display="THEAKSTON, REID, 1983 - scientific paper -"/>
    <hyperlink ref="AL959" r:id="rId861" display="ANONYMOUS (DRUGFUTURE.COM), 2017 - database -"/>
    <hyperlink ref="AL960" r:id="rId862" display="ANONYMOUS (DRUGFUTURE.COM), 2017 - database -"/>
    <hyperlink ref="AL961" r:id="rId863" display="ANONYMOUS (DRUGFUTURE.COM), 2017 - database -"/>
    <hyperlink ref="AL962" r:id="rId864" display="ANONYMOUS (DRUGFUTURE.COM), 2017 - database -"/>
    <hyperlink ref="AL964" r:id="rId865" display="ANONYMOUS (DRUGFUTURE.COM), 2017 - database -"/>
    <hyperlink ref="AL965" r:id="rId866" display="ANONYMOUS (DRUGFUTURE.COM), 2017 - database -"/>
    <hyperlink ref="AL966" r:id="rId867" display="ANONYMOUS (DRUGFUTURE.COM), 2017 - database -"/>
    <hyperlink ref="AL968" r:id="rId868" display="ANONYMOUS (DRUGFUTURE.COM), 2017 - database -"/>
    <hyperlink ref="AL969" r:id="rId869" display="ANONYMOUS (DRUGFUTURE.COM), 2017 - database -"/>
    <hyperlink ref="AL970" r:id="rId870" display="THEAKSTON, REID, 1983 - scientific paper -"/>
    <hyperlink ref="AL972" r:id="rId871" display="ANONYMOUS (DRUGFUTURE.COM), 2017 - database -"/>
    <hyperlink ref="AL973" r:id="rId872" display="ANONYMOUS (DRUGFUTURE.COM), 2017 - database -"/>
    <hyperlink ref="AL974" r:id="rId873" display="ANONYMOUS (DRUGFUTURE.COM), 2017 - database -"/>
    <hyperlink ref="AL975" r:id="rId874" display="KLAUBER, 1956 - book -"/>
    <hyperlink ref="AL976" r:id="rId875" display="ANONYMOUS (DRUGFUTURE.COM), 2017 - database -"/>
    <hyperlink ref="AL977" r:id="rId876" display="ANONYMOUS (DRUGFUTURE.COM), 2017 - database -"/>
    <hyperlink ref="AL979" r:id="rId877" display="HOWZE, WALLACE, 1980 - scientific paper -"/>
    <hyperlink ref="AL980" r:id="rId878" display="ANONYMOUS (DRUGFUTURE.COM), 2017 - database -"/>
    <hyperlink ref="AL981" r:id="rId879" display="HOWZE, WALLACE, 1980 - scientific paper -"/>
    <hyperlink ref="AL982" r:id="rId880" display="HOWZE, WALLACE, 1980 - scientific paper -"/>
    <hyperlink ref="AL983" r:id="rId881" display="ANONYMOUS (DRUGFUTURE.COM), 2017 - database -"/>
    <hyperlink ref="AL984" r:id="rId882" display="ANONYMOUS (DRUGFUTURE.COM), 2017 - database -"/>
    <hyperlink ref="AL985" r:id="rId883" display="ANONYMOUS (DRUGFUTURE.COM), 2017 - database -"/>
    <hyperlink ref="AL986" r:id="rId884" display="ANONYMOUS (DRUGFUTURE.COM), 2017 - database -"/>
    <hyperlink ref="AL987" r:id="rId885" display="ANONYMOUS (DRUGFUTURE.COM), 2017 - database -"/>
    <hyperlink ref="AL988" r:id="rId886" display="ANONYMOUS (DRUGFUTURE.COM), 2017 - database -"/>
    <hyperlink ref="AL989" r:id="rId887" display="ANONYMOUS (DRUGFUTURE.COM), 2017 - database -"/>
    <hyperlink ref="AL990" r:id="rId888" display="ANONYMOUS (DRUGFUTURE.COM), 2017 - database -"/>
    <hyperlink ref="AL991" r:id="rId889" display="ANONYMOUS (DRUGFUTURE.COM), 2017 - database -"/>
    <hyperlink ref="AL992" r:id="rId890" display="ANONYMOUS (DRUGFUTURE.COM), 2017 - database -"/>
    <hyperlink ref="AL993" r:id="rId891" display="ANONYMOUS (DRUGFUTURE.COM), 2017 - database -"/>
    <hyperlink ref="AL994" r:id="rId892" display="ANONYMOUS (DRUGFUTURE.COM), 2017 - database -"/>
    <hyperlink ref="AL995" r:id="rId893" display="ANONYMOUS (DRUGFUTURE.COM), 2017 - database -"/>
    <hyperlink ref="AL996" r:id="rId894" display="ANONYMOUS (DRUGFUTURE.COM), 2017 - database -"/>
    <hyperlink ref="AL997" r:id="rId895" display="ANONYMOUS (DRUGFUTURE.COM), 2017 - database -"/>
    <hyperlink ref="AL998" r:id="rId896" display="ANONYMOUS (DRUGFUTURE.COM), 2017 - database -"/>
    <hyperlink ref="AL1000" r:id="rId897" display="ANONYMOUS (DRUGFUTURE.COM), 2017 - database -"/>
    <hyperlink ref="AL1001" r:id="rId898" display="ANONYMOUS (DRUGFUTURE.COM), 2017 - database -"/>
    <hyperlink ref="AL1002" r:id="rId899" display="ANONYMOUS (DRUGFUTURE.COM), 2017 - database -"/>
    <hyperlink ref="AL1004" r:id="rId900" display="ANONYMOUS (DRUGFUTURE.COM), 2017 - database -"/>
    <hyperlink ref="AL1005" r:id="rId901" display="ANONYMOUS (DRUGFUTURE.COM), 2017 - database -"/>
    <hyperlink ref="AL1006" r:id="rId902" display="SANZ ET AL, 2016 - scientific paper -"/>
    <hyperlink ref="AL1007" r:id="rId903" display="ANONYMOUS (DRUGFUTURE.COM), 2017 - database -"/>
    <hyperlink ref="AL1009" r:id="rId904" display="ANONYMOUS (DRUGFUTURE.COM), 2017 - database -"/>
    <hyperlink ref="AL1010" r:id="rId905" display="ANONYMOUS (DRUGFUTURE.COM), 2017 - database -"/>
    <hyperlink ref="AL1011" r:id="rId906" display="ANONYMOUS (DRUGFUTURE.COM), 2017 - database -"/>
    <hyperlink ref="AL1012" r:id="rId907" display="ANONYMOUS (DRUGFUTURE.COM), 2017 - database -"/>
    <hyperlink ref="AL1013" r:id="rId908" display="张迎征，和七一，邓秋平，余晓东, 2016 - scientific paper -"/>
    <hyperlink ref="AL1014" r:id="rId909" display="ANONYMOUS (DRUGFUTURE.COM), 2017 - database -"/>
    <hyperlink ref="AL1016" r:id="rId910" display="ANONYMOUS (DRUGFUTURE.COM), 2017 - database -"/>
    <hyperlink ref="AL1017" r:id="rId911" display="ANONYMOUS (DRUGFUTURE.COM), 2017 - database -"/>
    <hyperlink ref="AL1019" r:id="rId912" display="ANONYMOUS (DRUGFUTURE.COM), 2017 - database -"/>
    <hyperlink ref="AL1020" r:id="rId913" display="ANONYMOUS (DRUGFUTURE.COM), 2017 - database -"/>
    <hyperlink ref="AL1021" r:id="rId914" display="ANONYMOUS (DRUGFUTURE.COM), 2017 - database -"/>
    <hyperlink ref="AL1022" r:id="rId915" display="ANONYMOUS (DRUGFUTURE.COM), 2017 - database -"/>
    <hyperlink ref="AL1023" r:id="rId916" display="ANONYMOUS (DRUGFUTURE.COM), 2017 - database -"/>
    <hyperlink ref="AL1024" r:id="rId917" display="ANONYMOUS (DRUGFUTURE.COM), 2017 - database -"/>
    <hyperlink ref="AL1025" r:id="rId918" display="ANONYMOUS (DRUGFUTURE.COM), 2017 - database -"/>
    <hyperlink ref="AL1026" r:id="rId919" display="ANONYMOUS (DRUGFUTURE.COM), 2017 - database -"/>
    <hyperlink ref="AL1027" r:id="rId920" display="ANONYMOUS (DRUGFUTURE.COM), 2017 - database -"/>
    <hyperlink ref="AL1028" r:id="rId921" display="ANONYMOUS (DRUGFUTURE.COM), 2017 - database -"/>
    <hyperlink ref="AL1029" r:id="rId922" display="ANONYMOUS (DRUGFUTURE.COM), 2017 - database -"/>
    <hyperlink ref="AL1030" r:id="rId923" display="ANONYMOUS (DRUGFUTURE.COM), 2017 - database -"/>
    <hyperlink ref="AL1031" r:id="rId924" display="ANONYMOUS (DRUGFUTURE.COM), 2017 - database -"/>
    <hyperlink ref="AL1032" r:id="rId925" display="ANONYMOUS (DRUGFUTURE.COM), 2017 - database -"/>
    <hyperlink ref="AL1033" r:id="rId926" display="ANONYMOUS (DRUGFUTURE.COM), 2017 - database -"/>
    <hyperlink ref="AL1034" r:id="rId927" display="ANONYMOUS (DRUGFUTURE.COM), 2017 - database -"/>
    <hyperlink ref="AL1035" r:id="rId928" display="ANONYMOUS (DRUGFUTURE.COM), 2017 - database -"/>
    <hyperlink ref="AL1036" r:id="rId929" display="ANONYMOUS (DRUGFUTURE.COM), 2017 - database -"/>
    <hyperlink ref="AL1037" r:id="rId930" display="ANONYMOUS (DRUGFUTURE.COM), 2017 - database -"/>
    <hyperlink ref="AL1039" r:id="rId931" display="ANONYMOUS (DRUGFUTURE.COM), 2017 - database -"/>
    <hyperlink ref="AL1040" r:id="rId932" display="ANONYMOUS (DRUGFUTURE.COM), 2017 - database -"/>
    <hyperlink ref="AL1041" r:id="rId933" display="ANONYMOUS (DRUGFUTURE.COM), 2017 - database -"/>
    <hyperlink ref="AL1042" r:id="rId934" display="ANONYMOUS (DRUGFUTURE.COM), 2017 - database -"/>
    <hyperlink ref="AL1043" r:id="rId935" display="ANONYMOUS (DRUGFUTURE.COM), 2017 - database -"/>
    <hyperlink ref="AL1044" r:id="rId936" display="ANONYMOUS (DRUGFUTURE.COM), 2017 - database -"/>
    <hyperlink ref="AL1045" r:id="rId937" display="ANONYMOUS (DRUGFUTURE.COM), 2017 - database -"/>
    <hyperlink ref="AL1046" r:id="rId938" display="ANONYMOUS (DRUGFUTURE.COM), 2017 - database -"/>
    <hyperlink ref="AL1047" r:id="rId939" display="ANONYMOUS (DRUGFUTURE.COM), 2017 - database -"/>
    <hyperlink ref="AL1048" r:id="rId940" display="ANONYMOUS (DRUGFUTURE.COM), 2017 - database -"/>
    <hyperlink ref="AL1049" r:id="rId941" display="ANONYMOUS (DRUGFUTURE.COM), 2017 - database -"/>
    <hyperlink ref="AL1050" r:id="rId942" display="ANONYMOUS (DRUGFUTURE.COM), 2017 - database -"/>
    <hyperlink ref="AL1051" r:id="rId943" display="ANONYMOUS (DRUGFUTURE.COM), 2017 - database -"/>
    <hyperlink ref="AL1052" r:id="rId944" display="ANONYMOUS (DRUGFUTURE.COM), 2017 - database -"/>
    <hyperlink ref="AL1053" r:id="rId945" display="ANONYMOUS (DRUGFUTURE.COM), 2017 - database -"/>
    <hyperlink ref="AL1054" r:id="rId946" display="ANONYMOUS (DRUGFUTURE.COM), 2017 - database -"/>
    <hyperlink ref="AL1055" r:id="rId947" display="ANONYMOUS (DRUGFUTURE.COM), 2017 - database -"/>
    <hyperlink ref="AL1056" r:id="rId948" display="ANONYMOUS (DRUGFUTURE.COM), 2017 - database -"/>
    <hyperlink ref="AL1058" r:id="rId949" display="ANONYMOUS (DRUGFUTURE.COM), 2017 - database -"/>
    <hyperlink ref="AL1059" r:id="rId950" display="ANONYMOUS (DRUGFUTURE.COM), 2017 - database -"/>
    <hyperlink ref="AL1061" r:id="rId951" display="ANONYMOUS (DRUGFUTURE.COM), 2017 - database -"/>
    <hyperlink ref="AL1062" r:id="rId952" display="ANONYMOUS (DRUGFUTURE.COM), 2017 - database -"/>
    <hyperlink ref="AL1063" r:id="rId953" display="ANONYMOUS (DRUGFUTURE.COM), 2017 - database -"/>
    <hyperlink ref="AL1065" r:id="rId954" display="ANONYMOUS (DRUGFUTURE.COM), 2017 - database -"/>
    <hyperlink ref="AL1066" r:id="rId955" display="ANONYMOUS (DRUGFUTURE.COM), 2017 - database -"/>
    <hyperlink ref="AL1067" r:id="rId956" display="ANONYMOUS (DRUGFUTURE.COM), 2017 - database -"/>
    <hyperlink ref="AL1068" r:id="rId957" display="ANONYMOUS (DRUGFUTURE.COM), 2017 - database -"/>
    <hyperlink ref="AL1069" r:id="rId958" display="OSAKA ET AL, 1960 - scientific paper -"/>
    <hyperlink ref="AL1070" r:id="rId959" display="ANONYMOUS (DRUGFUTURE.COM), 2017 - database -"/>
    <hyperlink ref="AL1071" r:id="rId960" display="THEAKSTON, REID, 1983 - scientific paper -"/>
    <hyperlink ref="AL1072" r:id="rId961" display="ANONYMOUS (DRUGFUTURE.COM), 2017 - database -"/>
    <hyperlink ref="AL1073" r:id="rId962" display="ANONYMOUS (DRUGFUTURE.COM), 2017 - database -"/>
    <hyperlink ref="AL1074" r:id="rId963" display="ANONYMOUS (DRUGFUTURE.COM), 2017 - database -"/>
    <hyperlink ref="AL1075" r:id="rId964" display="ANONYMOUS (DRUGFUTURE.COM), 2017 - database -"/>
    <hyperlink ref="AL1076" r:id="rId965" display="ANONYMOUS (DRUGFUTURE.COM), 2017 - database -"/>
    <hyperlink ref="AL1077" r:id="rId966" display="THEAKSTON, REID, 1983 - scientific paper -"/>
    <hyperlink ref="AL1078" r:id="rId967" display="ANONYMOUS (DRUGFUTURE.COM), 2017 - database -"/>
    <hyperlink ref="AL1079" r:id="rId968" display="ANONYMOUS (DRUGFUTURE.COM), 2017 - database -"/>
    <hyperlink ref="AL1081" r:id="rId969" display="ANONYMOUS (DRUGFUTURE.COM), 2017 - database -"/>
    <hyperlink ref="AL1082" r:id="rId970" display="ANONYMOUS (DRUGFUTURE.COM), 2017 - database -"/>
    <hyperlink ref="AL1083" r:id="rId971" display="ANONYMOUS (DRUGFUTURE.COM), 2017 - database -"/>
    <hyperlink ref="AL1084" r:id="rId972" display="ANONYMOUS (DRUGFUTURE.COM), 2017 - database -"/>
    <hyperlink ref="AL1085" r:id="rId973" display="ANONYMOUS (DRUGFUTURE.COM), 2017 - database -"/>
    <hyperlink ref="AL1087" r:id="rId974" display="ANONYMOUS (DRUGFUTURE.COM), 2017 - database -"/>
    <hyperlink ref="AL1088" r:id="rId975" display="ANONYMOUS (DRUGFUTURE.COM), 2017 - database -"/>
    <hyperlink ref="AL1089" r:id="rId976" display="ANONYMOUS (DRUGFUTURE.COM), 2017 - database -"/>
    <hyperlink ref="AL1090" r:id="rId977" display="ANONYMOUS (DRUGFUTURE.COM), 2017 - database -"/>
    <hyperlink ref="AL1091" r:id="rId978" display="ANONYMOUS (DRUGFUTURE.COM), 2017 - database -"/>
    <hyperlink ref="AL1092" r:id="rId979" display="ANONYMOUS (DRUGFUTURE.COM), 2017 - database -"/>
    <hyperlink ref="AL1094" r:id="rId980" display="MACKESSY, 2002 - scientific paper -"/>
    <hyperlink ref="AL1095" r:id="rId981" display="ANONYMOUS (DRUGFUTURE.COM), 2017 - database -"/>
    <hyperlink ref="AL1096" r:id="rId982" display="ANONYMOUS (DRUGFUTURE.COM), 2017 - database -"/>
    <hyperlink ref="AL1097" r:id="rId983" display="ANONYMOUS (DRUGFUTURE.COM), 2017 - database -"/>
    <hyperlink ref="AL1098" r:id="rId984" display="ANONYMOUS (DRUGFUTURE.COM), 2017 - database -"/>
    <hyperlink ref="AL1099" r:id="rId985" display="ANONYMOUS (DRUGFUTURE.COM), 2017 - database -"/>
    <hyperlink ref="AL1100" r:id="rId986" display="ANONYMOUS (DRUGFUTURE.COM), 2017 - database -"/>
    <hyperlink ref="AL1101" r:id="rId987" display="ANONYMOUS (DRUGFUTURE.COM), 2017 - database -"/>
    <hyperlink ref="AL1102" r:id="rId988" display="ANONYMOUS (DRUGFUTURE.COM), 2017 - database -"/>
    <hyperlink ref="AL1103" r:id="rId989" display="ANONYMOUS (DRUGFUTURE.COM), 2017 - database -"/>
    <hyperlink ref="AL1104" r:id="rId990" display="ANONYMOUS (DRUGFUTURE.COM), 2017 - database -"/>
    <hyperlink ref="AL1105" r:id="rId991" display="ANONYMOUS (DRUGFUTURE.COM), 2017 - database -"/>
    <hyperlink ref="AL1106" r:id="rId992" display="ANONYMOUS (DRUGFUTURE.COM), 2017 - database -"/>
    <hyperlink ref="AL1107" r:id="rId993" display="ANONYMOUS (DRUGFUTURE.COM), 2017 - database -"/>
    <hyperlink ref="AL1108" r:id="rId994" display="ANONYMOUS (DRUGFUTURE.COM), 2017 - database -"/>
    <hyperlink ref="AL1109" r:id="rId995" display="ANONYMOUS (DRUGFUTURE.COM), 2017 - database -"/>
    <hyperlink ref="AL1110" r:id="rId996" display="ANONYMOUS (DRUGFUTURE.COM), 2017 - database -"/>
    <hyperlink ref="AL1111" r:id="rId997" display="ANONYMOUS (DRUGFUTURE.COM), 2017 - database -"/>
    <hyperlink ref="AL1112" r:id="rId998" display="ANONYMOUS (DRUGFUTURE.COM), 2017 - database -"/>
    <hyperlink ref="AL1114" r:id="rId999" display="ANONYMOUS (DRUGFUTURE.COM), 2017 - database -"/>
    <hyperlink ref="AL1115" r:id="rId1000" display="MACKESSY, 2002 - scientific paper -"/>
    <hyperlink ref="AL1117" r:id="rId1001" display="ANONYMOUS (DRUGFUTURE.COM), 2017 - database -"/>
    <hyperlink ref="AL1118" r:id="rId1002" display="ANONYMOUS (DRUGFUTURE.COM), 2017 - database -"/>
    <hyperlink ref="AL1119" r:id="rId1003" display="ANONYMOUS (DRUGFUTURE.COM), 2017 - database -"/>
    <hyperlink ref="AL1120" r:id="rId1004" display="ANONYMOUS (DRUGFUTURE.COM), 2017 - database -"/>
    <hyperlink ref="AL1121" r:id="rId1005" display="ANONYMOUS (DRUGFUTURE.COM), 2017 - database -"/>
    <hyperlink ref="AL1122" r:id="rId1006" display="ANONYMOUS (DRUGFUTURE.COM), 2017 - database -"/>
    <hyperlink ref="AL1123" r:id="rId1007" display="ANONYMOUS (DRUGFUTURE.COM), 2017 - database -"/>
    <hyperlink ref="AL1124" r:id="rId1008" display="ANONYMOUS (DRUGFUTURE.COM), 2017 - database -"/>
    <hyperlink ref="AL1125" r:id="rId1009" display="ANONYMOUS (DRUGFUTURE.COM), 2017 - database -"/>
    <hyperlink ref="AL1127" r:id="rId1010" display="ANONYMOUS (DRUGFUTURE.COM), 2017 - database -"/>
    <hyperlink ref="AL1128" r:id="rId1011" display="ANONYMOUS (DRUGFUTURE.COM), 2017 - database -"/>
    <hyperlink ref="AL1129" r:id="rId1012" display="ANONYMOUS (DRUGFUTURE.COM), 2017 - database -"/>
    <hyperlink ref="AL1130" r:id="rId1013" display="ANONYMOUS (DRUGFUTURE.COM), 2017 - database -"/>
    <hyperlink ref="AL1131" r:id="rId1014" display="ANONYMOUS (DRUGFUTURE.COM), 2017 - database -"/>
    <hyperlink ref="AL1132" r:id="rId1015" display="ANONYMOUS (DRUGFUTURE.COM), 2017 - database -"/>
    <hyperlink ref="AL1133" r:id="rId1016" display="ANONYMOUS (DRUGFUTURE.COM), 2017 - database -"/>
    <hyperlink ref="AL1134" r:id="rId1017" display="ANONYMOUS (DRUGFUTURE.COM), 2017 - database -"/>
    <hyperlink ref="AL1135" r:id="rId1018" display="ANONYMOUS (DRUGFUTURE.COM), 2017 - database -"/>
    <hyperlink ref="AL1136" r:id="rId1019" display="THEAKSTON, REID, 1983 - scientific paper -"/>
    <hyperlink ref="AL1137" r:id="rId1020" display="ANONYMOUS (DRUGFUTURE.COM), 2017 - database -"/>
    <hyperlink ref="AL1139" r:id="rId1021" display="JADIN, 2013 - dissertation/thesis -"/>
    <hyperlink ref="AL1140" r:id="rId1022" display="JADIN, 2013 - dissertation/thesis -"/>
    <hyperlink ref="AL1142" r:id="rId1023" display="ANONYMOUS (DRUGFUTURE.COM), 2017 - database -"/>
    <hyperlink ref="AL1143" r:id="rId1024" display="ANONYMOUS (DRUGFUTURE.COM), 2017 - database -"/>
    <hyperlink ref="AL1145" r:id="rId1025" display="ANONYMOUS (DRUGFUTURE.COM), 2017 - database -"/>
    <hyperlink ref="AL1146" r:id="rId1026" display="ANONYMOUS (DRUGFUTURE.COM), 2017 - database -"/>
    <hyperlink ref="AL1148" r:id="rId1027" display="ANONYMOUS (DRUGFUTURE.COM), 2017 - database -"/>
    <hyperlink ref="AL1149" r:id="rId1028" display="ANONYMOUS (DRUGFUTURE.COM), 2017 - database -"/>
    <hyperlink ref="AL1150" r:id="rId1029" display="THEAKSTON, REID, 1983 - scientific paper -"/>
    <hyperlink ref="AL1151" r:id="rId1030" display="ANONYMOUS (DRUGFUTURE.COM), 2017 - database -"/>
    <hyperlink ref="AL1153" r:id="rId1031" display="ANONYMOUS (DRUGFUTURE.COM), 2017 - database -"/>
    <hyperlink ref="AL1154" r:id="rId1032" display="ANONYMOUS (DRUGFUTURE.COM), 2017 - database -"/>
    <hyperlink ref="AL1157" r:id="rId1033" display="MACKESSY, 2002 - scientific paper -"/>
    <hyperlink ref="AL1159" r:id="rId1034" display="ANONYMOUS (DRUGFUTURE.COM), 2017 - database -"/>
    <hyperlink ref="AL1160" r:id="rId1035" display="ANONYMOUS (DRUGFUTURE.COM), 2017 - database -"/>
    <hyperlink ref="AL1162" r:id="rId1036" display="ANONYMOUS (DRUGFUTURE.COM), 2017 - database -"/>
    <hyperlink ref="AL1163" r:id="rId1037" display="ANONYMOUS (DRUGFUTURE.COM), 2017 - database -"/>
    <hyperlink ref="AL1165" r:id="rId1038" display="ANONYMOUS (DRUGFUTURE.COM), 2017 - database -"/>
    <hyperlink ref="AL1166" r:id="rId1039" display="ANONYMOUS (DRUGFUTURE.COM), 2017 - database -"/>
    <hyperlink ref="AL1168" r:id="rId1040" display="MACKESSY, 2002 - scientific paper -"/>
    <hyperlink ref="AL1169" r:id="rId1041" display="ANONYMOUS (DRUGFUTURE.COM), 2017 - database -"/>
    <hyperlink ref="AL1170" r:id="rId1042" display="ANONYMOUS (DRUGFUTURE.COM), 2017 - database -"/>
    <hyperlink ref="AL1171" r:id="rId1043" display="ANONYMOUS (DRUGFUTURE.COM), 2017 - database -"/>
    <hyperlink ref="AL1173" r:id="rId1044" display="THEAKSTON, REID, 1983 - scientific paper -"/>
    <hyperlink ref="AL1174" r:id="rId1045" display="ANONYMOUS (DRUGFUTURE.COM), 2017 - database -"/>
    <hyperlink ref="AL1176" r:id="rId1046" display="ANONYMOUS (DRUGFUTURE.COM), 2017 - database -"/>
    <hyperlink ref="AL1177" r:id="rId1047" display="ANONYMOUS (DRUGFUTURE.COM), 2017 - database -"/>
    <hyperlink ref="AL1179" r:id="rId1048" display="ANONYMOUS (DRUGFUTURE.COM), 2017 - database -"/>
    <hyperlink ref="AL1180" r:id="rId1049" display="ANONYMOUS (DRUGFUTURE.COM), 2017 - database -"/>
    <hyperlink ref="AL1181" r:id="rId1050" display="ANONYMOUS (DRUGFUTURE.COM), 2017 - database -"/>
    <hyperlink ref="AL1182" r:id="rId1051" display="ANONYMOUS (DRUGFUTURE.COM), 2017 - database -"/>
    <hyperlink ref="AL1183" r:id="rId1052" display="ANONYMOUS (DRUGFUTURE.COM), 2017 - database -"/>
    <hyperlink ref="AL1185" r:id="rId1053" display="MACKESSY, 2002 - scientific paper -"/>
    <hyperlink ref="AL1186" r:id="rId1054" display="ANONYMOUS (DRUGFUTURE.COM), 2017 - database -"/>
    <hyperlink ref="AL1188" r:id="rId1055" display="ANONYMOUS (DRUGFUTURE.COM), 2017 - database -"/>
    <hyperlink ref="AL1189" r:id="rId1056" display="ANONYMOUS (DRUGFUTURE.COM), 2017 - database -"/>
    <hyperlink ref="AL1190" r:id="rId1057" display="ANONYMOUS (DRUGFUTURE.COM), 2017 - database -"/>
    <hyperlink ref="AL1191" r:id="rId1058" display="BROAD ET AL, 1979 - scientific paper -"/>
    <hyperlink ref="AL1192" r:id="rId1059" display="ANONYMOUS (DRUGFUTURE.COM), 2017 - database -"/>
    <hyperlink ref="AL1193" r:id="rId1060" display="BROAD ET AL, 1979 - scientific paper -"/>
    <hyperlink ref="AL1195" r:id="rId1061" display="INEICH, LABOUTE, 2002 - book -"/>
    <hyperlink ref="AL1196" r:id="rId1062" display="ANONYMOUS (DRUGFUTURE.COM), 2017 - database -"/>
    <hyperlink ref="AL1197" r:id="rId1063" display="INEICH, LABOUTE, 2002 - book -"/>
    <hyperlink ref="AL1199" r:id="rId1064" display="ANONYMOUS (DRUGFUTURE.COM), 2017 - database -"/>
    <hyperlink ref="AL1200" r:id="rId1065" display="ANONYMOUS (DRUGFUTURE.COM), 2017 - database -"/>
    <hyperlink ref="AL1201" r:id="rId1066" display="BROAD ET AL, 1979 - scientific paper -"/>
    <hyperlink ref="AL1202" r:id="rId1067" display="BROAD ET AL, 1979 - scientific paper -"/>
    <hyperlink ref="AL1203" r:id="rId1068" display="ANONYMOUS (DRUGFUTURE.COM), 2017 - database -"/>
    <hyperlink ref="AL1205" r:id="rId1069" display="BROAD ET AL, 1979 - scientific paper -"/>
    <hyperlink ref="AL1206" r:id="rId1070" display="BROAD ET AL, 1979 - scientific paper -"/>
    <hyperlink ref="AL1208" r:id="rId1071" display="INEICH, LABOUTE, 2002 - book -"/>
    <hyperlink ref="AL1209" r:id="rId1072" display="ANONYMOUS (DRUGFUTURE.COM), 2017 - database -"/>
    <hyperlink ref="AL1210" r:id="rId1073" display="INEICH, LABOUTE, 2002 - book -"/>
    <hyperlink ref="AL1212" r:id="rId1074" display="ANONYMOUS (DRUGFUTURE.COM), 2017 - database -"/>
    <hyperlink ref="AL1213" r:id="rId1075" display="ANONYMOUS (DRUGFUTURE.COM), 2017 - database -"/>
    <hyperlink ref="AL1215" r:id="rId1076" display="BROAD ET AL, 1979 - scientific paper -"/>
    <hyperlink ref="AL1216" r:id="rId1077" display="ANONYMOUS (LHD), 2017 - database -"/>
    <hyperlink ref="AL1217" r:id="rId1078" display="BROAD ET AL, 1979 - scientific paper -"/>
    <hyperlink ref="AL1219" r:id="rId1079" display="BROAD ET AL, 1979 - scientific paper -"/>
    <hyperlink ref="AL1220" r:id="rId1080" display="ANONYMOUS (DRUGFUTURE.COM), 2017 - database -"/>
    <hyperlink ref="AL1221" r:id="rId1081" display="BARBER ET AL, 2014 - scientific paper -"/>
    <hyperlink ref="AL1222" r:id="rId1082" display="BROAD ET AL, 1979 - scientific paper -"/>
    <hyperlink ref="AL1223" r:id="rId1083" display="BARBER ET AL, 2014 - scientific paper -"/>
    <hyperlink ref="AL1225" r:id="rId1084" display="ANONYMOUS (DRUGFUTURE.COM), 2017 - database -"/>
    <hyperlink ref="AL1226" r:id="rId1085" display="BROAD ET AL, 1979 - scientific paper -"/>
    <hyperlink ref="AL1227" r:id="rId1086" display="ANONYMOUS (DRUGFUTURE.COM), 2017 - database -"/>
    <hyperlink ref="AL1229" r:id="rId1087" display="ANONYMOUS (DRUGFUTURE.COM), 2017 - database -"/>
    <hyperlink ref="AL1230" r:id="rId1088" display="BROAD ET AL, 1979 - scientific paper -"/>
    <hyperlink ref="AL1231" r:id="rId1089" display="ANONYMOUS (DRUGFUTURE.COM), 2017 - database -"/>
    <hyperlink ref="AL1232" r:id="rId1090" display="BROAD ET AL, 1979 - scientific paper -"/>
    <hyperlink ref="AL1234" r:id="rId1091" display="BROAD ET AL, 1979 - scientific paper -"/>
    <hyperlink ref="AL1235" r:id="rId1092" display="BROAD ET AL, 1979 - scientific paper -"/>
    <hyperlink ref="AL1236" r:id="rId1093" display="ANONYMOUS (DRUGFUTURE.COM), 2017 - database -"/>
    <hyperlink ref="AL1238" r:id="rId1094" display="ANONYMOUS (DRUGFUTURE.COM), 2017 - database -"/>
    <hyperlink ref="AL1239" r:id="rId1095" display="ANONYMOUS (DRUGFUTURE.COM), 2017 - database -"/>
    <hyperlink ref="AL1240" r:id="rId1096" display="BROAD ET AL, 1979 - scientific paper -"/>
    <hyperlink ref="AL1241" r:id="rId1097" display="BROAD ET AL, 1979 - scientific paper -"/>
    <hyperlink ref="AL1242" r:id="rId1098" display="ANONYMOUS (DRUGFUTURE.COM), 2017 - database -"/>
    <hyperlink ref="AL1244" r:id="rId1099" display="BROAD ET AL, 1979 - scientific paper -"/>
    <hyperlink ref="AL1245" r:id="rId1100" display="ANONYMOUS (DRUGFUTURE.COM), 2017 - database -"/>
    <hyperlink ref="AL1246" r:id="rId1101" display="BROAD ET AL, 1979 - scientific paper -"/>
    <hyperlink ref="AL1248" r:id="rId1102" display="BROAD ET AL, 1979 - scientific paper -"/>
    <hyperlink ref="AL1249" r:id="rId1103" display="ANONYMOUS (DRUGFUTURE.COM), 2017 - database -"/>
    <hyperlink ref="AL1250" r:id="rId1104" display="BROAD ET AL, 1979 - scientific paper -"/>
    <hyperlink ref="AL1252" r:id="rId1105" display="ANONYMOUS (DRUGFUTURE.COM), 2017 - database -"/>
    <hyperlink ref="AL1253" r:id="rId1106" display="ANONYMOUS (DRUGFUTURE.COM), 2017 - database -"/>
    <hyperlink ref="AL1254" r:id="rId1107" display="ANONYMOUS (DRUGFUTURE.COM), 2017 - database -"/>
    <hyperlink ref="AL1255" r:id="rId1108" display="ANONYMOUS (DRUGFUTURE.COM), 2017 - database -"/>
    <hyperlink ref="AL1256" r:id="rId1109" display="BROAD ET AL, 1979 - scientific paper -"/>
    <hyperlink ref="AL1257" r:id="rId1110" display="BROAD ET AL, 1979 - scientific paper -"/>
    <hyperlink ref="AL1258" r:id="rId1111" display="ANONYMOUS (DRUGFUTURE.COM), 2017 - database -"/>
    <hyperlink ref="AL1260" r:id="rId1112" display="ANONYMOUS (DRUGFUTURE.COM), 2017 - database -"/>
    <hyperlink ref="AL1261" r:id="rId1113" display="ANONYMOUS (DRUGFUTURE.COM), 2017 - database -"/>
    <hyperlink ref="AL1263" r:id="rId1114" display="SANZ ET AL, 2016 - scientific paper -"/>
    <hyperlink ref="AL1264" r:id="rId1115" display="TANAKA ET AL, 2010 - scientific paper -"/>
    <hyperlink ref="AL1265" r:id="rId1116" display="TANAKA ET AL, 2010 - scientific paper -"/>
    <hyperlink ref="AL1266" r:id="rId1117" display="TANAKA ET AL, 2010 - scientific paper -"/>
    <hyperlink ref="AL1267" r:id="rId1118" display="SANZ ET AL, 2016 - scientific paper -"/>
    <hyperlink ref="AL1269" r:id="rId1119" display="TANAKA ET AL, 2010 - scientific paper -"/>
    <hyperlink ref="AL1270" r:id="rId1120" display="SANZ ET AL, 2016 - scientific paper -"/>
    <hyperlink ref="AL1271" r:id="rId1121" display="TANAKA ET AL, 2010 - scientific paper -"/>
    <hyperlink ref="AL1272" r:id="rId1122" display="TANAKA ET AL, 2010 - scientific paper -"/>
    <hyperlink ref="AL1273" r:id="rId1123" display="SANZ ET AL, 2016 - scientific paper -"/>
    <hyperlink ref="AL1275" r:id="rId1124" display="TANAKA ET AL, 2010 - scientific paper -"/>
    <hyperlink ref="AL1276" r:id="rId1125" display="TANAKA ET AL, 2010 - scientific paper -"/>
    <hyperlink ref="AL1277" r:id="rId1126" display="TANAKA ET AL, 2010 - scientific paper -"/>
    <hyperlink ref="AL1279" r:id="rId1127" display="TANAKA ET AL, 2010 - scientific paper -"/>
    <hyperlink ref="AL1280" r:id="rId1128" display="TANAKA ET AL, 2010 - scientific paper -"/>
    <hyperlink ref="AL1281" r:id="rId1129" display="TANAKA ET AL, 2010 - scientific paper -"/>
    <hyperlink ref="AL1283" r:id="rId1130" display="TANAKA ET AL, 2010 - scientific paper -"/>
    <hyperlink ref="AL1284" r:id="rId1131" display="TANAKA ET AL, 2010 - scientific paper -"/>
    <hyperlink ref="AL1285" r:id="rId1132" display="TANAKA ET AL, 2010 - scientific paper -"/>
    <hyperlink ref="AL1287" r:id="rId1133" display="ANONYMOUS (DRUGFUTURE.COM), 2017 - database -"/>
    <hyperlink ref="AL1288" r:id="rId1134" display="SANZ ET AL, 2016 - scientific paper -"/>
    <hyperlink ref="AL1290" r:id="rId1135" display="SANZ ET AL, 2016 - scientific paper -"/>
    <hyperlink ref="AL1291" r:id="rId1136" display="SANZ ET AL, 2016 - scientific paper -"/>
    <hyperlink ref="AL1293" r:id="rId1137" display="TANAKA ET AL, 2010 - scientific paper -"/>
    <hyperlink ref="AL1294" r:id="rId1138" display="TANAKA ET AL, 2010 - scientific paper -"/>
    <hyperlink ref="AL1295" r:id="rId1139" display="ANONYMOUS (DRUGFUTURE.COM), 2017 - database -"/>
    <hyperlink ref="AL1296" r:id="rId1140" display="TANAKA ET AL, 2010 - scientific paper -"/>
    <hyperlink ref="AL1298" r:id="rId1141" display="TANAKA ET AL, 2010 - scientific paper -"/>
    <hyperlink ref="AL1299" r:id="rId1142" display="SANZ ET AL, 2016 - scientific paper -"/>
    <hyperlink ref="AL1300" r:id="rId1143" display="TANAKA ET AL, 2010 - scientific paper -"/>
    <hyperlink ref="AL1301" r:id="rId1144" display="TANAKA ET AL, 2010 - scientific paper -"/>
    <hyperlink ref="AL1302" r:id="rId1145" display="SANZ ET AL, 2016 - scientific paper -"/>
    <hyperlink ref="AL1304" r:id="rId1146" display="SANZ ET AL, 2016 - scientific paper -"/>
    <hyperlink ref="AL1305" r:id="rId1147" display="SANZ ET AL, 2016 - scientific paper -"/>
    <hyperlink ref="AL1307" r:id="rId1148" display="ANONYMOUS (DRUGFUTURE.COM), 2017 - database -"/>
    <hyperlink ref="AL1308" r:id="rId1149" display="ANONYMOUS (DRUGFUTURE.COM), 2017 - database -"/>
    <hyperlink ref="AL1309" r:id="rId1150" display="ANONYMOUS (DRUGFUTURE.COM), 2017 - database -"/>
    <hyperlink ref="AL1310" r:id="rId1151" display="ANONYMOUS (DRUGFUTURE.COM), 2017 - database -"/>
    <hyperlink ref="AL1311" r:id="rId1152" display="ANONYMOUS (DRUGFUTURE.COM), 2017 - database -"/>
    <hyperlink ref="AL1313" r:id="rId1153" display="ANONYMOUS (DRUGFUTURE.COM), 2017 - database -"/>
    <hyperlink ref="AL1314" r:id="rId1154" display="ZELANIS ET AL, 2008 - scientific paper -"/>
    <hyperlink ref="AL1315" r:id="rId1155" display="ZELANIS ET AL, 2008 - scientific paper -"/>
    <hyperlink ref="AL1316" r:id="rId1156" display="ZELANIS ET AL, 2008 - scientific paper -"/>
    <hyperlink ref="AL1317" r:id="rId1157" display="ANONYMOUS (DRUGFUTURE.COM), 2017 - database -"/>
    <hyperlink ref="AL1319" r:id="rId1158" display="MORA-OBANDO ET AL, 2014 - scientific paper -"/>
    <hyperlink ref="AL1320" r:id="rId1159" display="MORA-OBANDO ET AL, 2014 - scientific paper -"/>
    <hyperlink ref="AL1321" r:id="rId1160" display="MORA-OBANDO ET AL, 2014 - scientific paper -"/>
    <hyperlink ref="AL1323" r:id="rId1161" display="ANONYMOUS (DRUGFUTURE.COM), 2017 - database -"/>
    <hyperlink ref="AL1324" r:id="rId1162" display="ANONYMOUS (DRUGFUTURE.COM), 2017 - database -"/>
    <hyperlink ref="AL1325" r:id="rId1163" display="FERNANDES ET AL, 2014 - scientific paper -"/>
    <hyperlink ref="AL1327" r:id="rId1164" display="ANONYMOUS (DRUGFUTURE.COM), 2017 - database -"/>
    <hyperlink ref="AL1328" r:id="rId1165" display="FERNANDES ET AL, 2014 - scientific paper -"/>
    <hyperlink ref="AL1330" r:id="rId1166" display="ANONYMOUS (DRUGFUTURE.COM), 2017 - database -"/>
    <hyperlink ref="AL1331" r:id="rId1167" display="ANONYMOUS (DRUGFUTURE.COM), 2017 - database -"/>
    <hyperlink ref="AL1333" r:id="rId1168" display="ANONYMOUS (DRUGFUTURE.COM), 2017 - database -"/>
    <hyperlink ref="AL1334" r:id="rId1169" display="ANONYMOUS (DRUGFUTURE.COM), 2017 - database -"/>
    <hyperlink ref="AL1335" r:id="rId1170" display="ANONYMOUS (DRUGFUTURE.COM), 2017 - database -"/>
    <hyperlink ref="AL1336" r:id="rId1171" display="ANONYMOUS (DRUGFUTURE.COM), 2017 - database -"/>
    <hyperlink ref="AL1338" r:id="rId1172" display="ANONYMOUS (DRUGFUTURE.COM), 2017 - database -"/>
    <hyperlink ref="AL1339" r:id="rId1173" display="ANONYMOUS (DRUGFUTURE.COM), 2017 - database -"/>
    <hyperlink ref="AL1340" r:id="rId1174" display="ANONYMOUS (DRUGFUTURE.COM), 2017 - database -"/>
    <hyperlink ref="AL1341" r:id="rId1175" display="ANONYMOUS (DRUGFUTURE.COM), 2017 - database -"/>
    <hyperlink ref="AL1343" r:id="rId1176" display="ANONYMOUS (DRUGFUTURE.COM), 2017 - database -"/>
    <hyperlink ref="AL1344" r:id="rId1177" display="ANONYMOUS (DRUGFUTURE.COM), 2017 - database -"/>
    <hyperlink ref="AL1345" r:id="rId1178" display="ANONYMOUS (DRUGFUTURE.COM), 2017 - database -"/>
    <hyperlink ref="AL1346" r:id="rId1179" display="ANONYMOUS (DRUGFUTURE.COM), 2017 - database -"/>
    <hyperlink ref="AL1347" r:id="rId1180" display="ANONYMOUS (DRUGFUTURE.COM), 2017 - database -"/>
    <hyperlink ref="AL1348" r:id="rId1181" display="ANONYMOUS (DRUGFUTURE.COM), 2017 - database -"/>
    <hyperlink ref="AL1350" r:id="rId1182" display="ANONYMOUS (DRUGFUTURE.COM), 2017 - database -"/>
    <hyperlink ref="AL1351" r:id="rId1183" display="ANONYMOUS (DRUGFUTURE.COM), 2017 - database -"/>
    <hyperlink ref="AL1352" r:id="rId1184" display="ANONYMOUS (DRUGFUTURE.COM), 2017 - database -"/>
    <hyperlink ref="AL1353" r:id="rId1185" display="ANONYMOUS (DRUGFUTURE.COM), 2017 - database -"/>
    <hyperlink ref="AL1354" r:id="rId1186" display="ANONYMOUS (DRUGFUTURE.COM), 2017 - database -"/>
    <hyperlink ref="AL1356" r:id="rId1187" display="ANONYMOUS (DRUGFUTURE.COM), 2017 - database -"/>
    <hyperlink ref="AL1357" r:id="rId1188" display="ANONYMOUS (DRUGFUTURE.COM), 2017 - database -"/>
    <hyperlink ref="AL1358" r:id="rId1189" display="ANONYMOUS (DRUGFUTURE.COM), 2017 - database -"/>
    <hyperlink ref="AL1359" r:id="rId1190" display="ANONYMOUS (DRUGFUTURE.COM), 2017 - database -"/>
    <hyperlink ref="AL1360" r:id="rId1191" display="ANONYMOUS (DRUGFUTURE.COM), 2017 - database -"/>
    <hyperlink ref="AL1361" r:id="rId1192" display="ANONYMOUS (DRUGFUTURE.COM), 2017 - database -"/>
    <hyperlink ref="AL1362" r:id="rId1193" display="ANONYMOUS (DRUGFUTURE.COM), 2017 - database -"/>
    <hyperlink ref="AL1364" r:id="rId1194" display="ANONYMOUS (DRUGFUTURE.COM), 2017 - database -"/>
    <hyperlink ref="AL1365" r:id="rId1195" display="ANONYMOUS (DRUGFUTURE.COM), 2017 - database -"/>
    <hyperlink ref="AL1367" r:id="rId1196" display="LEMOINE ET AL, 2004 - scientific paper -"/>
    <hyperlink ref="AL1368" r:id="rId1197" display="MACKESSY, 2002 - scientific paper -"/>
  </hyperlinks>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I2530"/>
  <sheetViews>
    <sheetView windowProtection="false"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F1" activeCellId="0" sqref="F1"/>
    </sheetView>
  </sheetViews>
  <sheetFormatPr defaultRowHeight="15"/>
  <cols>
    <col collapsed="false" hidden="false" max="1" min="1" style="0" width="58.4858299595142"/>
    <col collapsed="false" hidden="false" max="3" min="2" style="0" width="8.57085020242915"/>
    <col collapsed="false" hidden="false" max="4" min="4" style="0" width="20.6720647773279"/>
    <col collapsed="false" hidden="false" max="5" min="5" style="0" width="8.57085020242915"/>
    <col collapsed="false" hidden="false" max="6" min="6" style="0" width="58.3805668016194"/>
    <col collapsed="false" hidden="false" max="7" min="7" style="0" width="62.4493927125506"/>
    <col collapsed="false" hidden="false" max="8" min="8" style="0" width="21.8542510121457"/>
    <col collapsed="false" hidden="false" max="9" min="9" style="0" width="159.927125506073"/>
    <col collapsed="false" hidden="false" max="10" min="10" style="0" width="126.076923076923"/>
    <col collapsed="false" hidden="false" max="1025" min="11" style="0" width="8.57085020242915"/>
  </cols>
  <sheetData>
    <row r="1" customFormat="false" ht="15" hidden="false" customHeight="false" outlineLevel="0" collapsed="false">
      <c r="A1" s="0" t="s">
        <v>1319</v>
      </c>
    </row>
    <row r="2" customFormat="false" ht="15" hidden="false" customHeight="false" outlineLevel="0" collapsed="false">
      <c r="A2" s="0" t="s">
        <v>1</v>
      </c>
    </row>
    <row r="3" customFormat="false" ht="15.75" hidden="false" customHeight="false" outlineLevel="0" collapsed="false"/>
    <row r="4" customFormat="false" ht="15" hidden="false" customHeight="true" outlineLevel="0" collapsed="false">
      <c r="A4" s="63" t="s">
        <v>11</v>
      </c>
      <c r="B4" s="64" t="s">
        <v>12</v>
      </c>
      <c r="C4" s="64" t="s">
        <v>13</v>
      </c>
      <c r="D4" s="64" t="s">
        <v>20</v>
      </c>
      <c r="E4" s="64" t="s">
        <v>41</v>
      </c>
      <c r="F4" s="64" t="s">
        <v>42</v>
      </c>
      <c r="G4" s="65" t="s">
        <v>43</v>
      </c>
      <c r="H4" s="65" t="s">
        <v>44</v>
      </c>
      <c r="I4" s="66" t="s">
        <v>45</v>
      </c>
    </row>
    <row r="5" customFormat="false" ht="15.75" hidden="false" customHeight="false" outlineLevel="0" collapsed="false">
      <c r="A5" s="67" t="s">
        <v>3</v>
      </c>
      <c r="B5" s="64"/>
      <c r="C5" s="64"/>
      <c r="D5" s="64"/>
      <c r="E5" s="64"/>
      <c r="F5" s="64"/>
      <c r="G5" s="68" t="s">
        <v>9</v>
      </c>
      <c r="H5" s="68" t="s">
        <v>10</v>
      </c>
      <c r="I5" s="66"/>
    </row>
    <row r="6" customFormat="false" ht="15" hidden="false" customHeight="true" outlineLevel="0" collapsed="false">
      <c r="A6" s="31" t="s">
        <v>46</v>
      </c>
      <c r="B6" s="69" t="s">
        <v>47</v>
      </c>
      <c r="C6" s="69" t="s">
        <v>18</v>
      </c>
      <c r="D6" s="70" t="s">
        <v>22</v>
      </c>
      <c r="E6" s="71" t="s">
        <v>62</v>
      </c>
      <c r="F6" s="70" t="s">
        <v>57</v>
      </c>
      <c r="G6" s="72" t="s">
        <v>58</v>
      </c>
      <c r="H6" s="35" t="s">
        <v>59</v>
      </c>
      <c r="I6" s="70" t="s">
        <v>63</v>
      </c>
    </row>
    <row r="7" customFormat="false" ht="15" hidden="false" customHeight="false" outlineLevel="0" collapsed="false">
      <c r="A7" s="73" t="s">
        <v>1320</v>
      </c>
      <c r="B7" s="69"/>
      <c r="C7" s="69"/>
      <c r="D7" s="70"/>
      <c r="E7" s="71"/>
      <c r="F7" s="70"/>
      <c r="G7" s="72"/>
      <c r="H7" s="70" t="s">
        <v>158</v>
      </c>
      <c r="I7" s="70"/>
    </row>
    <row r="8" customFormat="false" ht="15" hidden="false" customHeight="true" outlineLevel="0" collapsed="false">
      <c r="A8" s="38" t="s">
        <v>46</v>
      </c>
      <c r="B8" s="44" t="s">
        <v>47</v>
      </c>
      <c r="C8" s="44" t="s">
        <v>18</v>
      </c>
      <c r="D8" s="45" t="s">
        <v>22</v>
      </c>
      <c r="E8" s="46" t="s">
        <v>56</v>
      </c>
      <c r="F8" s="45" t="s">
        <v>57</v>
      </c>
      <c r="G8" s="47" t="s">
        <v>58</v>
      </c>
      <c r="H8" s="40" t="s">
        <v>59</v>
      </c>
      <c r="I8" s="45" t="s">
        <v>60</v>
      </c>
    </row>
    <row r="9" customFormat="false" ht="15" hidden="false" customHeight="false" outlineLevel="0" collapsed="false">
      <c r="A9" s="73" t="s">
        <v>1320</v>
      </c>
      <c r="B9" s="44"/>
      <c r="C9" s="44"/>
      <c r="D9" s="45"/>
      <c r="E9" s="46"/>
      <c r="F9" s="45"/>
      <c r="G9" s="47"/>
      <c r="H9" s="70" t="s">
        <v>158</v>
      </c>
      <c r="I9" s="45"/>
    </row>
    <row r="10" customFormat="false" ht="15" hidden="false" customHeight="true" outlineLevel="0" collapsed="false">
      <c r="A10" s="38" t="s">
        <v>46</v>
      </c>
      <c r="B10" s="44" t="s">
        <v>47</v>
      </c>
      <c r="C10" s="44" t="s">
        <v>16</v>
      </c>
      <c r="D10" s="45" t="s">
        <v>22</v>
      </c>
      <c r="E10" s="46" t="s">
        <v>64</v>
      </c>
      <c r="F10" s="45" t="s">
        <v>65</v>
      </c>
      <c r="G10" s="47" t="s">
        <v>50</v>
      </c>
      <c r="H10" s="40" t="s">
        <v>51</v>
      </c>
      <c r="I10" s="45"/>
    </row>
    <row r="11" customFormat="false" ht="15" hidden="false" customHeight="false" outlineLevel="0" collapsed="false">
      <c r="A11" s="73" t="s">
        <v>1321</v>
      </c>
      <c r="B11" s="44"/>
      <c r="C11" s="44"/>
      <c r="D11" s="45"/>
      <c r="E11" s="46"/>
      <c r="F11" s="45"/>
      <c r="G11" s="47"/>
      <c r="H11" s="70" t="s">
        <v>158</v>
      </c>
      <c r="I11" s="45"/>
    </row>
    <row r="12" customFormat="false" ht="15" hidden="false" customHeight="true" outlineLevel="0" collapsed="false">
      <c r="A12" s="38" t="s">
        <v>46</v>
      </c>
      <c r="B12" s="44" t="s">
        <v>53</v>
      </c>
      <c r="C12" s="44" t="s">
        <v>18</v>
      </c>
      <c r="D12" s="45" t="s">
        <v>28</v>
      </c>
      <c r="E12" s="46" t="s">
        <v>54</v>
      </c>
      <c r="F12" s="45" t="s">
        <v>55</v>
      </c>
      <c r="G12" s="47" t="s">
        <v>50</v>
      </c>
      <c r="H12" s="40" t="s">
        <v>51</v>
      </c>
      <c r="I12" s="45"/>
    </row>
    <row r="13" customFormat="false" ht="15" hidden="false" customHeight="false" outlineLevel="0" collapsed="false">
      <c r="A13" s="73" t="s">
        <v>1322</v>
      </c>
      <c r="B13" s="44"/>
      <c r="C13" s="44"/>
      <c r="D13" s="45"/>
      <c r="E13" s="46"/>
      <c r="F13" s="45"/>
      <c r="G13" s="47"/>
      <c r="H13" s="70" t="s">
        <v>158</v>
      </c>
      <c r="I13" s="45"/>
    </row>
    <row r="14" customFormat="false" ht="15" hidden="false" customHeight="true" outlineLevel="0" collapsed="false">
      <c r="A14" s="38" t="s">
        <v>46</v>
      </c>
      <c r="B14" s="44" t="s">
        <v>47</v>
      </c>
      <c r="C14" s="44" t="s">
        <v>18</v>
      </c>
      <c r="D14" s="45" t="s">
        <v>22</v>
      </c>
      <c r="E14" s="46" t="s">
        <v>56</v>
      </c>
      <c r="F14" s="45" t="s">
        <v>61</v>
      </c>
      <c r="G14" s="47" t="s">
        <v>50</v>
      </c>
      <c r="H14" s="40" t="s">
        <v>51</v>
      </c>
      <c r="I14" s="45"/>
    </row>
    <row r="15" customFormat="false" ht="15" hidden="false" customHeight="false" outlineLevel="0" collapsed="false">
      <c r="A15" s="73" t="s">
        <v>1321</v>
      </c>
      <c r="B15" s="44"/>
      <c r="C15" s="44"/>
      <c r="D15" s="45"/>
      <c r="E15" s="46"/>
      <c r="F15" s="45"/>
      <c r="G15" s="47"/>
      <c r="H15" s="70" t="s">
        <v>158</v>
      </c>
      <c r="I15" s="45"/>
    </row>
    <row r="16" customFormat="false" ht="15" hidden="false" customHeight="true" outlineLevel="0" collapsed="false">
      <c r="A16" s="38" t="s">
        <v>46</v>
      </c>
      <c r="B16" s="44" t="s">
        <v>53</v>
      </c>
      <c r="C16" s="44" t="s">
        <v>17</v>
      </c>
      <c r="D16" s="45" t="s">
        <v>31</v>
      </c>
      <c r="E16" s="46" t="s">
        <v>66</v>
      </c>
      <c r="F16" s="45" t="s">
        <v>67</v>
      </c>
      <c r="G16" s="47" t="s">
        <v>50</v>
      </c>
      <c r="H16" s="40" t="s">
        <v>51</v>
      </c>
      <c r="I16" s="45"/>
    </row>
    <row r="17" customFormat="false" ht="15" hidden="false" customHeight="false" outlineLevel="0" collapsed="false">
      <c r="A17" s="73" t="s">
        <v>1321</v>
      </c>
      <c r="B17" s="44"/>
      <c r="C17" s="44"/>
      <c r="D17" s="45"/>
      <c r="E17" s="46"/>
      <c r="F17" s="45"/>
      <c r="G17" s="47"/>
      <c r="H17" s="70" t="s">
        <v>158</v>
      </c>
      <c r="I17" s="45"/>
    </row>
    <row r="18" customFormat="false" ht="15" hidden="false" customHeight="true" outlineLevel="0" collapsed="false">
      <c r="A18" s="38" t="s">
        <v>46</v>
      </c>
      <c r="B18" s="44" t="s">
        <v>47</v>
      </c>
      <c r="C18" s="44" t="s">
        <v>15</v>
      </c>
      <c r="D18" s="45" t="s">
        <v>22</v>
      </c>
      <c r="E18" s="46" t="s">
        <v>48</v>
      </c>
      <c r="F18" s="45" t="s">
        <v>49</v>
      </c>
      <c r="G18" s="47" t="s">
        <v>50</v>
      </c>
      <c r="H18" s="40" t="s">
        <v>51</v>
      </c>
      <c r="I18" s="45" t="s">
        <v>52</v>
      </c>
    </row>
    <row r="19" customFormat="false" ht="15" hidden="false" customHeight="false" outlineLevel="0" collapsed="false">
      <c r="A19" s="73" t="s">
        <v>1321</v>
      </c>
      <c r="B19" s="44"/>
      <c r="C19" s="44"/>
      <c r="D19" s="45"/>
      <c r="E19" s="46"/>
      <c r="F19" s="45"/>
      <c r="G19" s="47"/>
      <c r="H19" s="70" t="s">
        <v>1323</v>
      </c>
      <c r="I19" s="45"/>
    </row>
    <row r="21" customFormat="false" ht="15" hidden="false" customHeight="true" outlineLevel="0" collapsed="false">
      <c r="A21" s="38" t="s">
        <v>68</v>
      </c>
      <c r="B21" s="44" t="s">
        <v>47</v>
      </c>
      <c r="C21" s="44" t="s">
        <v>18</v>
      </c>
      <c r="D21" s="45" t="s">
        <v>22</v>
      </c>
      <c r="E21" s="46" t="s">
        <v>84</v>
      </c>
      <c r="F21" s="45" t="s">
        <v>57</v>
      </c>
      <c r="G21" s="47" t="s">
        <v>58</v>
      </c>
      <c r="H21" s="40" t="s">
        <v>59</v>
      </c>
      <c r="I21" s="45" t="s">
        <v>63</v>
      </c>
    </row>
    <row r="22" customFormat="false" ht="15" hidden="false" customHeight="false" outlineLevel="0" collapsed="false">
      <c r="A22" s="73" t="s">
        <v>1324</v>
      </c>
      <c r="B22" s="44"/>
      <c r="C22" s="44"/>
      <c r="D22" s="45"/>
      <c r="E22" s="46"/>
      <c r="F22" s="45"/>
      <c r="G22" s="47"/>
      <c r="H22" s="70" t="s">
        <v>158</v>
      </c>
      <c r="I22" s="45"/>
    </row>
    <row r="23" customFormat="false" ht="15" hidden="false" customHeight="true" outlineLevel="0" collapsed="false">
      <c r="A23" s="38" t="s">
        <v>68</v>
      </c>
      <c r="B23" s="44" t="s">
        <v>47</v>
      </c>
      <c r="C23" s="44" t="s">
        <v>18</v>
      </c>
      <c r="D23" s="45" t="s">
        <v>22</v>
      </c>
      <c r="E23" s="46" t="s">
        <v>94</v>
      </c>
      <c r="F23" s="45" t="s">
        <v>57</v>
      </c>
      <c r="G23" s="47" t="s">
        <v>58</v>
      </c>
      <c r="H23" s="40" t="s">
        <v>59</v>
      </c>
      <c r="I23" s="45" t="s">
        <v>63</v>
      </c>
    </row>
    <row r="24" customFormat="false" ht="15" hidden="false" customHeight="false" outlineLevel="0" collapsed="false">
      <c r="A24" s="73" t="s">
        <v>1325</v>
      </c>
      <c r="B24" s="44"/>
      <c r="C24" s="44"/>
      <c r="D24" s="45"/>
      <c r="E24" s="46"/>
      <c r="F24" s="45"/>
      <c r="G24" s="47"/>
      <c r="H24" s="70" t="s">
        <v>158</v>
      </c>
      <c r="I24" s="45"/>
    </row>
    <row r="25" customFormat="false" ht="15" hidden="false" customHeight="true" outlineLevel="0" collapsed="false">
      <c r="A25" s="38" t="s">
        <v>68</v>
      </c>
      <c r="B25" s="44" t="s">
        <v>47</v>
      </c>
      <c r="C25" s="44" t="s">
        <v>18</v>
      </c>
      <c r="D25" s="45" t="s">
        <v>22</v>
      </c>
      <c r="E25" s="46" t="s">
        <v>84</v>
      </c>
      <c r="F25" s="45" t="s">
        <v>57</v>
      </c>
      <c r="G25" s="47" t="s">
        <v>58</v>
      </c>
      <c r="H25" s="40" t="s">
        <v>59</v>
      </c>
      <c r="I25" s="45" t="s">
        <v>85</v>
      </c>
    </row>
    <row r="26" customFormat="false" ht="15" hidden="false" customHeight="false" outlineLevel="0" collapsed="false">
      <c r="A26" s="73" t="s">
        <v>1324</v>
      </c>
      <c r="B26" s="44"/>
      <c r="C26" s="44"/>
      <c r="D26" s="45"/>
      <c r="E26" s="46"/>
      <c r="F26" s="45"/>
      <c r="G26" s="47"/>
      <c r="H26" s="70" t="s">
        <v>158</v>
      </c>
      <c r="I26" s="45"/>
    </row>
    <row r="27" customFormat="false" ht="15" hidden="false" customHeight="true" outlineLevel="0" collapsed="false">
      <c r="A27" s="38" t="s">
        <v>68</v>
      </c>
      <c r="B27" s="44" t="s">
        <v>47</v>
      </c>
      <c r="C27" s="44" t="s">
        <v>18</v>
      </c>
      <c r="D27" s="45" t="s">
        <v>22</v>
      </c>
      <c r="E27" s="46" t="s">
        <v>82</v>
      </c>
      <c r="F27" s="45" t="s">
        <v>57</v>
      </c>
      <c r="G27" s="47" t="s">
        <v>58</v>
      </c>
      <c r="H27" s="40" t="s">
        <v>59</v>
      </c>
      <c r="I27" s="45" t="s">
        <v>83</v>
      </c>
    </row>
    <row r="28" customFormat="false" ht="15" hidden="false" customHeight="false" outlineLevel="0" collapsed="false">
      <c r="A28" s="73" t="s">
        <v>1326</v>
      </c>
      <c r="B28" s="44"/>
      <c r="C28" s="44"/>
      <c r="D28" s="45"/>
      <c r="E28" s="46"/>
      <c r="F28" s="45"/>
      <c r="G28" s="47"/>
      <c r="H28" s="70" t="s">
        <v>158</v>
      </c>
      <c r="I28" s="45"/>
    </row>
    <row r="29" customFormat="false" ht="15" hidden="false" customHeight="true" outlineLevel="0" collapsed="false">
      <c r="A29" s="38" t="s">
        <v>68</v>
      </c>
      <c r="B29" s="44" t="s">
        <v>47</v>
      </c>
      <c r="C29" s="44" t="s">
        <v>18</v>
      </c>
      <c r="D29" s="45" t="s">
        <v>22</v>
      </c>
      <c r="E29" s="46" t="s">
        <v>92</v>
      </c>
      <c r="F29" s="45" t="s">
        <v>57</v>
      </c>
      <c r="G29" s="47" t="s">
        <v>58</v>
      </c>
      <c r="H29" s="40" t="s">
        <v>59</v>
      </c>
      <c r="I29" s="45" t="s">
        <v>83</v>
      </c>
    </row>
    <row r="30" customFormat="false" ht="15" hidden="false" customHeight="false" outlineLevel="0" collapsed="false">
      <c r="A30" s="73" t="s">
        <v>1325</v>
      </c>
      <c r="B30" s="44"/>
      <c r="C30" s="44"/>
      <c r="D30" s="45"/>
      <c r="E30" s="46"/>
      <c r="F30" s="45"/>
      <c r="G30" s="47"/>
      <c r="H30" s="70" t="s">
        <v>158</v>
      </c>
      <c r="I30" s="45"/>
    </row>
    <row r="31" customFormat="false" ht="15" hidden="false" customHeight="true" outlineLevel="0" collapsed="false">
      <c r="A31" s="38" t="s">
        <v>68</v>
      </c>
      <c r="B31" s="44" t="s">
        <v>47</v>
      </c>
      <c r="C31" s="44" t="s">
        <v>18</v>
      </c>
      <c r="D31" s="45" t="s">
        <v>22</v>
      </c>
      <c r="E31" s="46" t="s">
        <v>88</v>
      </c>
      <c r="F31" s="45" t="s">
        <v>57</v>
      </c>
      <c r="G31" s="47" t="s">
        <v>58</v>
      </c>
      <c r="H31" s="40" t="s">
        <v>59</v>
      </c>
      <c r="I31" s="45" t="s">
        <v>63</v>
      </c>
    </row>
    <row r="32" customFormat="false" ht="15" hidden="false" customHeight="false" outlineLevel="0" collapsed="false">
      <c r="A32" s="73" t="s">
        <v>1326</v>
      </c>
      <c r="B32" s="44"/>
      <c r="C32" s="44"/>
      <c r="D32" s="45"/>
      <c r="E32" s="46"/>
      <c r="F32" s="45"/>
      <c r="G32" s="47"/>
      <c r="H32" s="70" t="s">
        <v>158</v>
      </c>
      <c r="I32" s="45"/>
    </row>
    <row r="33" customFormat="false" ht="15" hidden="false" customHeight="true" outlineLevel="0" collapsed="false">
      <c r="A33" s="38" t="s">
        <v>68</v>
      </c>
      <c r="B33" s="44" t="s">
        <v>47</v>
      </c>
      <c r="C33" s="44" t="s">
        <v>15</v>
      </c>
      <c r="D33" s="45" t="s">
        <v>22</v>
      </c>
      <c r="E33" s="46" t="s">
        <v>90</v>
      </c>
      <c r="F33" s="45"/>
      <c r="G33" s="47" t="s">
        <v>76</v>
      </c>
      <c r="H33" s="40" t="s">
        <v>59</v>
      </c>
      <c r="I33" s="45" t="s">
        <v>91</v>
      </c>
    </row>
    <row r="34" customFormat="false" ht="15" hidden="false" customHeight="false" outlineLevel="0" collapsed="false">
      <c r="A34" s="73" t="s">
        <v>1324</v>
      </c>
      <c r="B34" s="44"/>
      <c r="C34" s="44"/>
      <c r="D34" s="45"/>
      <c r="E34" s="46"/>
      <c r="F34" s="45"/>
      <c r="G34" s="47"/>
      <c r="H34" s="70" t="s">
        <v>158</v>
      </c>
      <c r="I34" s="45"/>
    </row>
    <row r="35" customFormat="false" ht="15" hidden="false" customHeight="true" outlineLevel="0" collapsed="false">
      <c r="A35" s="38" t="s">
        <v>68</v>
      </c>
      <c r="B35" s="44" t="s">
        <v>47</v>
      </c>
      <c r="C35" s="44" t="s">
        <v>15</v>
      </c>
      <c r="D35" s="45" t="s">
        <v>22</v>
      </c>
      <c r="E35" s="46" t="s">
        <v>54</v>
      </c>
      <c r="F35" s="45"/>
      <c r="G35" s="47" t="s">
        <v>76</v>
      </c>
      <c r="H35" s="40" t="s">
        <v>59</v>
      </c>
      <c r="I35" s="45" t="s">
        <v>77</v>
      </c>
    </row>
    <row r="36" customFormat="false" ht="15" hidden="false" customHeight="false" outlineLevel="0" collapsed="false">
      <c r="A36" s="73" t="s">
        <v>1324</v>
      </c>
      <c r="B36" s="44"/>
      <c r="C36" s="44"/>
      <c r="D36" s="45"/>
      <c r="E36" s="46"/>
      <c r="F36" s="45"/>
      <c r="G36" s="47"/>
      <c r="H36" s="70" t="s">
        <v>158</v>
      </c>
      <c r="I36" s="45"/>
    </row>
    <row r="37" customFormat="false" ht="15" hidden="false" customHeight="true" outlineLevel="0" collapsed="false">
      <c r="A37" s="38" t="s">
        <v>68</v>
      </c>
      <c r="B37" s="44" t="s">
        <v>47</v>
      </c>
      <c r="C37" s="44" t="s">
        <v>18</v>
      </c>
      <c r="D37" s="45" t="s">
        <v>22</v>
      </c>
      <c r="E37" s="46" t="s">
        <v>84</v>
      </c>
      <c r="F37" s="45" t="s">
        <v>65</v>
      </c>
      <c r="G37" s="47" t="s">
        <v>50</v>
      </c>
      <c r="H37" s="40" t="s">
        <v>51</v>
      </c>
      <c r="I37" s="45"/>
    </row>
    <row r="38" customFormat="false" ht="15" hidden="false" customHeight="false" outlineLevel="0" collapsed="false">
      <c r="A38" s="73" t="s">
        <v>1327</v>
      </c>
      <c r="B38" s="44"/>
      <c r="C38" s="44"/>
      <c r="D38" s="45"/>
      <c r="E38" s="46"/>
      <c r="F38" s="45"/>
      <c r="G38" s="47"/>
      <c r="H38" s="70" t="s">
        <v>158</v>
      </c>
      <c r="I38" s="45"/>
    </row>
    <row r="39" customFormat="false" ht="15" hidden="false" customHeight="true" outlineLevel="0" collapsed="false">
      <c r="A39" s="38" t="s">
        <v>68</v>
      </c>
      <c r="B39" s="44" t="s">
        <v>47</v>
      </c>
      <c r="C39" s="44" t="s">
        <v>14</v>
      </c>
      <c r="D39" s="45" t="s">
        <v>22</v>
      </c>
      <c r="E39" s="46" t="s">
        <v>97</v>
      </c>
      <c r="F39" s="45" t="s">
        <v>78</v>
      </c>
      <c r="G39" s="47" t="s">
        <v>50</v>
      </c>
      <c r="H39" s="40" t="s">
        <v>51</v>
      </c>
      <c r="I39" s="45"/>
    </row>
    <row r="40" customFormat="false" ht="15" hidden="false" customHeight="false" outlineLevel="0" collapsed="false">
      <c r="A40" s="73" t="s">
        <v>1327</v>
      </c>
      <c r="B40" s="44"/>
      <c r="C40" s="44"/>
      <c r="D40" s="45"/>
      <c r="E40" s="46"/>
      <c r="F40" s="45"/>
      <c r="G40" s="47"/>
      <c r="H40" s="70" t="s">
        <v>158</v>
      </c>
      <c r="I40" s="45"/>
    </row>
    <row r="41" customFormat="false" ht="15" hidden="false" customHeight="true" outlineLevel="0" collapsed="false">
      <c r="A41" s="38" t="s">
        <v>68</v>
      </c>
      <c r="B41" s="44" t="s">
        <v>47</v>
      </c>
      <c r="C41" s="44" t="s">
        <v>16</v>
      </c>
      <c r="D41" s="45" t="s">
        <v>22</v>
      </c>
      <c r="E41" s="46" t="s">
        <v>80</v>
      </c>
      <c r="F41" s="45" t="s">
        <v>81</v>
      </c>
      <c r="G41" s="47" t="s">
        <v>50</v>
      </c>
      <c r="H41" s="40" t="s">
        <v>51</v>
      </c>
      <c r="I41" s="45"/>
    </row>
    <row r="42" customFormat="false" ht="15" hidden="false" customHeight="false" outlineLevel="0" collapsed="false">
      <c r="A42" s="73" t="s">
        <v>1327</v>
      </c>
      <c r="B42" s="44"/>
      <c r="C42" s="44"/>
      <c r="D42" s="45"/>
      <c r="E42" s="46"/>
      <c r="F42" s="45"/>
      <c r="G42" s="47"/>
      <c r="H42" s="70" t="s">
        <v>158</v>
      </c>
      <c r="I42" s="45"/>
    </row>
    <row r="43" customFormat="false" ht="15" hidden="false" customHeight="true" outlineLevel="0" collapsed="false">
      <c r="A43" s="38" t="s">
        <v>68</v>
      </c>
      <c r="B43" s="44" t="s">
        <v>53</v>
      </c>
      <c r="C43" s="44" t="s">
        <v>18</v>
      </c>
      <c r="D43" s="45" t="s">
        <v>28</v>
      </c>
      <c r="E43" s="46" t="s">
        <v>75</v>
      </c>
      <c r="F43" s="45" t="s">
        <v>55</v>
      </c>
      <c r="G43" s="47" t="s">
        <v>50</v>
      </c>
      <c r="H43" s="40" t="s">
        <v>51</v>
      </c>
      <c r="I43" s="45"/>
    </row>
    <row r="44" customFormat="false" ht="15" hidden="false" customHeight="false" outlineLevel="0" collapsed="false">
      <c r="A44" s="73" t="s">
        <v>1327</v>
      </c>
      <c r="B44" s="44"/>
      <c r="C44" s="44"/>
      <c r="D44" s="45"/>
      <c r="E44" s="46"/>
      <c r="F44" s="45"/>
      <c r="G44" s="47"/>
      <c r="H44" s="70" t="s">
        <v>158</v>
      </c>
      <c r="I44" s="45"/>
    </row>
    <row r="45" customFormat="false" ht="15" hidden="false" customHeight="true" outlineLevel="0" collapsed="false">
      <c r="A45" s="38" t="s">
        <v>68</v>
      </c>
      <c r="B45" s="44" t="s">
        <v>47</v>
      </c>
      <c r="C45" s="44" t="s">
        <v>93</v>
      </c>
      <c r="D45" s="45" t="s">
        <v>22</v>
      </c>
      <c r="E45" s="46" t="s">
        <v>92</v>
      </c>
      <c r="F45" s="45" t="s">
        <v>61</v>
      </c>
      <c r="G45" s="47" t="s">
        <v>50</v>
      </c>
      <c r="H45" s="40" t="s">
        <v>51</v>
      </c>
      <c r="I45" s="45"/>
    </row>
    <row r="46" customFormat="false" ht="30" hidden="false" customHeight="false" outlineLevel="0" collapsed="false">
      <c r="A46" s="73" t="s">
        <v>1328</v>
      </c>
      <c r="B46" s="44"/>
      <c r="C46" s="44"/>
      <c r="D46" s="45"/>
      <c r="E46" s="46"/>
      <c r="F46" s="45"/>
      <c r="G46" s="47"/>
      <c r="H46" s="70" t="s">
        <v>158</v>
      </c>
      <c r="I46" s="45"/>
    </row>
    <row r="47" customFormat="false" ht="15" hidden="false" customHeight="true" outlineLevel="0" collapsed="false">
      <c r="A47" s="38" t="s">
        <v>68</v>
      </c>
      <c r="B47" s="44" t="s">
        <v>47</v>
      </c>
      <c r="C47" s="44" t="s">
        <v>18</v>
      </c>
      <c r="D47" s="45" t="s">
        <v>22</v>
      </c>
      <c r="E47" s="46" t="s">
        <v>82</v>
      </c>
      <c r="F47" s="45" t="s">
        <v>61</v>
      </c>
      <c r="G47" s="47" t="s">
        <v>50</v>
      </c>
      <c r="H47" s="40" t="s">
        <v>51</v>
      </c>
      <c r="I47" s="45"/>
    </row>
    <row r="48" customFormat="false" ht="15" hidden="false" customHeight="false" outlineLevel="0" collapsed="false">
      <c r="A48" s="73" t="s">
        <v>1329</v>
      </c>
      <c r="B48" s="44"/>
      <c r="C48" s="44"/>
      <c r="D48" s="45"/>
      <c r="E48" s="46"/>
      <c r="F48" s="45"/>
      <c r="G48" s="47"/>
      <c r="H48" s="70" t="s">
        <v>158</v>
      </c>
      <c r="I48" s="45"/>
    </row>
    <row r="49" customFormat="false" ht="15" hidden="false" customHeight="true" outlineLevel="0" collapsed="false">
      <c r="A49" s="38" t="s">
        <v>68</v>
      </c>
      <c r="B49" s="44" t="s">
        <v>53</v>
      </c>
      <c r="C49" s="44" t="s">
        <v>15</v>
      </c>
      <c r="D49" s="45" t="s">
        <v>24</v>
      </c>
      <c r="E49" s="46" t="s">
        <v>48</v>
      </c>
      <c r="F49" s="45" t="s">
        <v>69</v>
      </c>
      <c r="G49" s="47" t="s">
        <v>50</v>
      </c>
      <c r="H49" s="40" t="s">
        <v>51</v>
      </c>
      <c r="I49" s="45"/>
    </row>
    <row r="50" customFormat="false" ht="15" hidden="false" customHeight="false" outlineLevel="0" collapsed="false">
      <c r="A50" s="73" t="s">
        <v>1327</v>
      </c>
      <c r="B50" s="44"/>
      <c r="C50" s="44"/>
      <c r="D50" s="45"/>
      <c r="E50" s="46"/>
      <c r="F50" s="45"/>
      <c r="G50" s="47"/>
      <c r="H50" s="70" t="s">
        <v>158</v>
      </c>
      <c r="I50" s="45"/>
    </row>
    <row r="51" customFormat="false" ht="15" hidden="false" customHeight="true" outlineLevel="0" collapsed="false">
      <c r="A51" s="38" t="s">
        <v>68</v>
      </c>
      <c r="B51" s="44" t="s">
        <v>47</v>
      </c>
      <c r="C51" s="44" t="s">
        <v>15</v>
      </c>
      <c r="D51" s="45" t="s">
        <v>22</v>
      </c>
      <c r="E51" s="46" t="s">
        <v>54</v>
      </c>
      <c r="F51" s="45" t="s">
        <v>78</v>
      </c>
      <c r="G51" s="47" t="s">
        <v>50</v>
      </c>
      <c r="H51" s="40" t="s">
        <v>51</v>
      </c>
      <c r="I51" s="45"/>
    </row>
    <row r="52" customFormat="false" ht="15" hidden="false" customHeight="false" outlineLevel="0" collapsed="false">
      <c r="A52" s="73" t="s">
        <v>1327</v>
      </c>
      <c r="B52" s="44"/>
      <c r="C52" s="44"/>
      <c r="D52" s="45"/>
      <c r="E52" s="46"/>
      <c r="F52" s="45"/>
      <c r="G52" s="47"/>
      <c r="H52" s="70" t="s">
        <v>158</v>
      </c>
      <c r="I52" s="45"/>
    </row>
    <row r="53" customFormat="false" ht="15" hidden="false" customHeight="true" outlineLevel="0" collapsed="false">
      <c r="A53" s="38" t="s">
        <v>68</v>
      </c>
      <c r="B53" s="44" t="s">
        <v>47</v>
      </c>
      <c r="C53" s="44" t="s">
        <v>16</v>
      </c>
      <c r="D53" s="45" t="s">
        <v>25</v>
      </c>
      <c r="E53" s="46" t="s">
        <v>54</v>
      </c>
      <c r="F53" s="45" t="s">
        <v>79</v>
      </c>
      <c r="G53" s="47" t="s">
        <v>50</v>
      </c>
      <c r="H53" s="40" t="s">
        <v>51</v>
      </c>
      <c r="I53" s="45"/>
    </row>
    <row r="54" customFormat="false" ht="15" hidden="false" customHeight="false" outlineLevel="0" collapsed="false">
      <c r="A54" s="73" t="s">
        <v>1327</v>
      </c>
      <c r="B54" s="44"/>
      <c r="C54" s="44"/>
      <c r="D54" s="45"/>
      <c r="E54" s="46"/>
      <c r="F54" s="45"/>
      <c r="G54" s="47"/>
      <c r="H54" s="70" t="s">
        <v>158</v>
      </c>
      <c r="I54" s="45"/>
    </row>
    <row r="55" customFormat="false" ht="15" hidden="false" customHeight="true" outlineLevel="0" collapsed="false">
      <c r="A55" s="38" t="s">
        <v>68</v>
      </c>
      <c r="B55" s="44" t="s">
        <v>53</v>
      </c>
      <c r="C55" s="44" t="s">
        <v>17</v>
      </c>
      <c r="D55" s="45" t="s">
        <v>31</v>
      </c>
      <c r="E55" s="46" t="s">
        <v>66</v>
      </c>
      <c r="F55" s="45" t="s">
        <v>67</v>
      </c>
      <c r="G55" s="47" t="s">
        <v>50</v>
      </c>
      <c r="H55" s="40" t="s">
        <v>51</v>
      </c>
      <c r="I55" s="45"/>
    </row>
    <row r="56" customFormat="false" ht="15" hidden="false" customHeight="false" outlineLevel="0" collapsed="false">
      <c r="A56" s="73" t="s">
        <v>1327</v>
      </c>
      <c r="B56" s="44"/>
      <c r="C56" s="44"/>
      <c r="D56" s="45"/>
      <c r="E56" s="46"/>
      <c r="F56" s="45"/>
      <c r="G56" s="47"/>
      <c r="H56" s="70" t="s">
        <v>158</v>
      </c>
      <c r="I56" s="45"/>
    </row>
    <row r="57" customFormat="false" ht="15" hidden="false" customHeight="true" outlineLevel="0" collapsed="false">
      <c r="A57" s="38" t="s">
        <v>68</v>
      </c>
      <c r="B57" s="44" t="s">
        <v>47</v>
      </c>
      <c r="C57" s="44" t="s">
        <v>15</v>
      </c>
      <c r="D57" s="45" t="s">
        <v>22</v>
      </c>
      <c r="E57" s="46" t="s">
        <v>70</v>
      </c>
      <c r="F57" s="45" t="s">
        <v>71</v>
      </c>
      <c r="G57" s="47" t="s">
        <v>50</v>
      </c>
      <c r="H57" s="40" t="s">
        <v>51</v>
      </c>
      <c r="I57" s="45" t="s">
        <v>72</v>
      </c>
    </row>
    <row r="58" customFormat="false" ht="15" hidden="false" customHeight="false" outlineLevel="0" collapsed="false">
      <c r="A58" s="73" t="s">
        <v>1330</v>
      </c>
      <c r="B58" s="44"/>
      <c r="C58" s="44"/>
      <c r="D58" s="45"/>
      <c r="E58" s="46"/>
      <c r="F58" s="45"/>
      <c r="G58" s="47"/>
      <c r="H58" s="70" t="s">
        <v>1323</v>
      </c>
      <c r="I58" s="45"/>
    </row>
    <row r="59" customFormat="false" ht="15" hidden="false" customHeight="true" outlineLevel="0" collapsed="false">
      <c r="A59" s="38" t="s">
        <v>68</v>
      </c>
      <c r="B59" s="44" t="s">
        <v>47</v>
      </c>
      <c r="C59" s="44" t="s">
        <v>15</v>
      </c>
      <c r="D59" s="45" t="s">
        <v>22</v>
      </c>
      <c r="E59" s="46" t="s">
        <v>75</v>
      </c>
      <c r="F59" s="45" t="s">
        <v>71</v>
      </c>
      <c r="G59" s="47" t="s">
        <v>50</v>
      </c>
      <c r="H59" s="40" t="s">
        <v>51</v>
      </c>
      <c r="I59" s="45" t="s">
        <v>72</v>
      </c>
    </row>
    <row r="60" customFormat="false" ht="30" hidden="false" customHeight="false" outlineLevel="0" collapsed="false">
      <c r="A60" s="73" t="s">
        <v>1328</v>
      </c>
      <c r="B60" s="44"/>
      <c r="C60" s="44"/>
      <c r="D60" s="45"/>
      <c r="E60" s="46"/>
      <c r="F60" s="45"/>
      <c r="G60" s="47"/>
      <c r="H60" s="70" t="s">
        <v>1323</v>
      </c>
      <c r="I60" s="45"/>
    </row>
    <row r="61" customFormat="false" ht="15" hidden="false" customHeight="true" outlineLevel="0" collapsed="false">
      <c r="A61" s="38" t="s">
        <v>68</v>
      </c>
      <c r="B61" s="44" t="s">
        <v>47</v>
      </c>
      <c r="C61" s="44" t="s">
        <v>15</v>
      </c>
      <c r="D61" s="45" t="s">
        <v>22</v>
      </c>
      <c r="E61" s="46" t="s">
        <v>70</v>
      </c>
      <c r="F61" s="45" t="s">
        <v>73</v>
      </c>
      <c r="G61" s="47" t="s">
        <v>50</v>
      </c>
      <c r="H61" s="40" t="s">
        <v>51</v>
      </c>
      <c r="I61" s="45" t="s">
        <v>72</v>
      </c>
    </row>
    <row r="62" customFormat="false" ht="15" hidden="false" customHeight="false" outlineLevel="0" collapsed="false">
      <c r="A62" s="73" t="s">
        <v>1331</v>
      </c>
      <c r="B62" s="44"/>
      <c r="C62" s="44"/>
      <c r="D62" s="45"/>
      <c r="E62" s="46"/>
      <c r="F62" s="45"/>
      <c r="G62" s="47"/>
      <c r="H62" s="70" t="s">
        <v>1323</v>
      </c>
      <c r="I62" s="45"/>
    </row>
    <row r="63" customFormat="false" ht="15" hidden="false" customHeight="true" outlineLevel="0" collapsed="false">
      <c r="A63" s="38" t="s">
        <v>74</v>
      </c>
      <c r="B63" s="44" t="s">
        <v>47</v>
      </c>
      <c r="C63" s="44" t="s">
        <v>18</v>
      </c>
      <c r="D63" s="45" t="s">
        <v>22</v>
      </c>
      <c r="E63" s="46" t="s">
        <v>95</v>
      </c>
      <c r="F63" s="45" t="s">
        <v>96</v>
      </c>
      <c r="G63" s="47" t="s">
        <v>50</v>
      </c>
      <c r="H63" s="40" t="s">
        <v>51</v>
      </c>
      <c r="I63" s="45"/>
    </row>
    <row r="64" customFormat="false" ht="15" hidden="false" customHeight="false" outlineLevel="0" collapsed="false">
      <c r="A64" s="73" t="s">
        <v>1332</v>
      </c>
      <c r="B64" s="44"/>
      <c r="C64" s="44"/>
      <c r="D64" s="45"/>
      <c r="E64" s="46"/>
      <c r="F64" s="45"/>
      <c r="G64" s="47"/>
      <c r="H64" s="70" t="s">
        <v>158</v>
      </c>
      <c r="I64" s="45"/>
    </row>
    <row r="65" customFormat="false" ht="15" hidden="false" customHeight="true" outlineLevel="0" collapsed="false">
      <c r="A65" s="38" t="s">
        <v>74</v>
      </c>
      <c r="B65" s="44" t="s">
        <v>47</v>
      </c>
      <c r="C65" s="44" t="s">
        <v>15</v>
      </c>
      <c r="D65" s="45" t="s">
        <v>22</v>
      </c>
      <c r="E65" s="46" t="s">
        <v>70</v>
      </c>
      <c r="F65" s="45" t="s">
        <v>71</v>
      </c>
      <c r="G65" s="47" t="s">
        <v>50</v>
      </c>
      <c r="H65" s="40" t="s">
        <v>51</v>
      </c>
      <c r="I65" s="45" t="s">
        <v>72</v>
      </c>
    </row>
    <row r="66" customFormat="false" ht="15" hidden="false" customHeight="false" outlineLevel="0" collapsed="false">
      <c r="A66" s="73" t="s">
        <v>1332</v>
      </c>
      <c r="B66" s="44"/>
      <c r="C66" s="44"/>
      <c r="D66" s="45"/>
      <c r="E66" s="46"/>
      <c r="F66" s="45"/>
      <c r="G66" s="47"/>
      <c r="H66" s="70" t="s">
        <v>1323</v>
      </c>
      <c r="I66" s="45"/>
    </row>
    <row r="67" customFormat="false" ht="15" hidden="false" customHeight="true" outlineLevel="0" collapsed="false">
      <c r="A67" s="38" t="s">
        <v>86</v>
      </c>
      <c r="B67" s="44" t="s">
        <v>47</v>
      </c>
      <c r="C67" s="44" t="s">
        <v>18</v>
      </c>
      <c r="D67" s="45" t="s">
        <v>22</v>
      </c>
      <c r="E67" s="46" t="s">
        <v>87</v>
      </c>
      <c r="F67" s="45" t="s">
        <v>57</v>
      </c>
      <c r="G67" s="47" t="s">
        <v>58</v>
      </c>
      <c r="H67" s="40" t="s">
        <v>59</v>
      </c>
      <c r="I67" s="45" t="s">
        <v>83</v>
      </c>
    </row>
    <row r="68" customFormat="false" ht="15" hidden="false" customHeight="false" outlineLevel="0" collapsed="false">
      <c r="A68" s="73" t="s">
        <v>1333</v>
      </c>
      <c r="B68" s="44"/>
      <c r="C68" s="44"/>
      <c r="D68" s="45"/>
      <c r="E68" s="46"/>
      <c r="F68" s="45"/>
      <c r="G68" s="47"/>
      <c r="H68" s="70" t="s">
        <v>158</v>
      </c>
      <c r="I68" s="45"/>
    </row>
    <row r="69" customFormat="false" ht="15" hidden="false" customHeight="true" outlineLevel="0" collapsed="false">
      <c r="A69" s="38" t="s">
        <v>86</v>
      </c>
      <c r="B69" s="44" t="s">
        <v>47</v>
      </c>
      <c r="C69" s="44" t="s">
        <v>18</v>
      </c>
      <c r="D69" s="45" t="s">
        <v>22</v>
      </c>
      <c r="E69" s="46" t="s">
        <v>89</v>
      </c>
      <c r="F69" s="45" t="s">
        <v>57</v>
      </c>
      <c r="G69" s="47" t="s">
        <v>58</v>
      </c>
      <c r="H69" s="40" t="s">
        <v>59</v>
      </c>
      <c r="I69" s="45" t="s">
        <v>63</v>
      </c>
    </row>
    <row r="70" customFormat="false" ht="15" hidden="false" customHeight="false" outlineLevel="0" collapsed="false">
      <c r="A70" s="73" t="s">
        <v>1333</v>
      </c>
      <c r="B70" s="44"/>
      <c r="C70" s="44"/>
      <c r="D70" s="45"/>
      <c r="E70" s="46"/>
      <c r="F70" s="45"/>
      <c r="G70" s="47"/>
      <c r="H70" s="70" t="s">
        <v>158</v>
      </c>
      <c r="I70" s="45"/>
    </row>
    <row r="71" customFormat="false" ht="15" hidden="false" customHeight="true" outlineLevel="0" collapsed="false">
      <c r="A71" s="38" t="s">
        <v>86</v>
      </c>
      <c r="B71" s="44" t="s">
        <v>47</v>
      </c>
      <c r="C71" s="44" t="s">
        <v>18</v>
      </c>
      <c r="D71" s="45" t="s">
        <v>22</v>
      </c>
      <c r="E71" s="46" t="s">
        <v>87</v>
      </c>
      <c r="F71" s="45" t="s">
        <v>61</v>
      </c>
      <c r="G71" s="47" t="s">
        <v>50</v>
      </c>
      <c r="H71" s="40" t="s">
        <v>51</v>
      </c>
      <c r="I71" s="45"/>
    </row>
    <row r="72" customFormat="false" ht="15" hidden="false" customHeight="false" outlineLevel="0" collapsed="false">
      <c r="A72" s="73" t="s">
        <v>1334</v>
      </c>
      <c r="B72" s="44"/>
      <c r="C72" s="44"/>
      <c r="D72" s="45"/>
      <c r="E72" s="46"/>
      <c r="F72" s="45"/>
      <c r="G72" s="47"/>
      <c r="H72" s="70" t="s">
        <v>158</v>
      </c>
      <c r="I72" s="45"/>
    </row>
    <row r="74" customFormat="false" ht="30" hidden="false" customHeight="true" outlineLevel="0" collapsed="false">
      <c r="A74" s="38" t="s">
        <v>98</v>
      </c>
      <c r="B74" s="44" t="s">
        <v>47</v>
      </c>
      <c r="C74" s="44" t="s">
        <v>18</v>
      </c>
      <c r="D74" s="45" t="s">
        <v>22</v>
      </c>
      <c r="E74" s="46" t="s">
        <v>112</v>
      </c>
      <c r="F74" s="45" t="s">
        <v>113</v>
      </c>
      <c r="G74" s="47" t="s">
        <v>50</v>
      </c>
      <c r="H74" s="40" t="s">
        <v>51</v>
      </c>
      <c r="I74" s="45"/>
    </row>
    <row r="75" customFormat="false" ht="15" hidden="false" customHeight="false" outlineLevel="0" collapsed="false">
      <c r="A75" s="73" t="s">
        <v>1335</v>
      </c>
      <c r="B75" s="44"/>
      <c r="C75" s="44"/>
      <c r="D75" s="45"/>
      <c r="E75" s="46"/>
      <c r="F75" s="45"/>
      <c r="G75" s="47"/>
      <c r="H75" s="70" t="s">
        <v>158</v>
      </c>
      <c r="I75" s="45"/>
    </row>
    <row r="76" customFormat="false" ht="30" hidden="false" customHeight="true" outlineLevel="0" collapsed="false">
      <c r="A76" s="38" t="s">
        <v>98</v>
      </c>
      <c r="B76" s="44" t="s">
        <v>47</v>
      </c>
      <c r="C76" s="44" t="s">
        <v>1336</v>
      </c>
      <c r="D76" s="45" t="s">
        <v>26</v>
      </c>
      <c r="E76" s="46" t="s">
        <v>99</v>
      </c>
      <c r="F76" s="45" t="s">
        <v>100</v>
      </c>
      <c r="G76" s="47" t="s">
        <v>50</v>
      </c>
      <c r="H76" s="40" t="s">
        <v>51</v>
      </c>
      <c r="I76" s="45"/>
    </row>
    <row r="77" customFormat="false" ht="15" hidden="false" customHeight="false" outlineLevel="0" collapsed="false">
      <c r="A77" s="73" t="s">
        <v>1335</v>
      </c>
      <c r="B77" s="44"/>
      <c r="C77" s="44"/>
      <c r="D77" s="45"/>
      <c r="E77" s="46"/>
      <c r="F77" s="45"/>
      <c r="G77" s="47"/>
      <c r="H77" s="70" t="s">
        <v>158</v>
      </c>
      <c r="I77" s="45"/>
    </row>
    <row r="78" customFormat="false" ht="30" hidden="false" customHeight="true" outlineLevel="0" collapsed="false">
      <c r="A78" s="38" t="s">
        <v>98</v>
      </c>
      <c r="B78" s="44" t="s">
        <v>47</v>
      </c>
      <c r="C78" s="44" t="s">
        <v>16</v>
      </c>
      <c r="D78" s="45" t="s">
        <v>22</v>
      </c>
      <c r="E78" s="46" t="s">
        <v>110</v>
      </c>
      <c r="F78" s="45" t="s">
        <v>111</v>
      </c>
      <c r="G78" s="47" t="s">
        <v>50</v>
      </c>
      <c r="H78" s="40" t="s">
        <v>51</v>
      </c>
      <c r="I78" s="45"/>
    </row>
    <row r="79" customFormat="false" ht="15" hidden="false" customHeight="false" outlineLevel="0" collapsed="false">
      <c r="A79" s="73" t="s">
        <v>1335</v>
      </c>
      <c r="B79" s="44"/>
      <c r="C79" s="44"/>
      <c r="D79" s="45"/>
      <c r="E79" s="46"/>
      <c r="F79" s="45"/>
      <c r="G79" s="47"/>
      <c r="H79" s="70" t="s">
        <v>158</v>
      </c>
      <c r="I79" s="45"/>
    </row>
    <row r="80" customFormat="false" ht="45" hidden="false" customHeight="true" outlineLevel="0" collapsed="false">
      <c r="A80" s="38" t="s">
        <v>98</v>
      </c>
      <c r="B80" s="44" t="s">
        <v>47</v>
      </c>
      <c r="C80" s="44" t="s">
        <v>15</v>
      </c>
      <c r="D80" s="45" t="s">
        <v>22</v>
      </c>
      <c r="E80" s="46" t="s">
        <v>70</v>
      </c>
      <c r="F80" s="45" t="s">
        <v>101</v>
      </c>
      <c r="G80" s="47" t="s">
        <v>50</v>
      </c>
      <c r="H80" s="40" t="s">
        <v>51</v>
      </c>
      <c r="I80" s="45" t="s">
        <v>102</v>
      </c>
    </row>
    <row r="81" customFormat="false" ht="15" hidden="false" customHeight="false" outlineLevel="0" collapsed="false">
      <c r="A81" s="73" t="s">
        <v>1335</v>
      </c>
      <c r="B81" s="44"/>
      <c r="C81" s="44"/>
      <c r="D81" s="45"/>
      <c r="E81" s="46"/>
      <c r="F81" s="45"/>
      <c r="G81" s="47"/>
      <c r="H81" s="70" t="s">
        <v>1323</v>
      </c>
      <c r="I81" s="45"/>
    </row>
    <row r="82" customFormat="false" ht="15" hidden="false" customHeight="true" outlineLevel="0" collapsed="false">
      <c r="A82" s="38" t="s">
        <v>107</v>
      </c>
      <c r="B82" s="44" t="s">
        <v>47</v>
      </c>
      <c r="C82" s="44" t="s">
        <v>15</v>
      </c>
      <c r="D82" s="45" t="s">
        <v>22</v>
      </c>
      <c r="E82" s="46" t="s">
        <v>108</v>
      </c>
      <c r="F82" s="45"/>
      <c r="G82" s="47" t="s">
        <v>105</v>
      </c>
      <c r="H82" s="40" t="s">
        <v>59</v>
      </c>
      <c r="I82" s="45" t="s">
        <v>109</v>
      </c>
    </row>
    <row r="83" customFormat="false" ht="15" hidden="false" customHeight="false" outlineLevel="0" collapsed="false">
      <c r="A83" s="73" t="s">
        <v>1337</v>
      </c>
      <c r="B83" s="44"/>
      <c r="C83" s="44"/>
      <c r="D83" s="45"/>
      <c r="E83" s="46"/>
      <c r="F83" s="45"/>
      <c r="G83" s="47"/>
      <c r="H83" s="70" t="s">
        <v>158</v>
      </c>
      <c r="I83" s="45"/>
    </row>
    <row r="84" customFormat="false" ht="15" hidden="false" customHeight="true" outlineLevel="0" collapsed="false">
      <c r="A84" s="38" t="s">
        <v>103</v>
      </c>
      <c r="B84" s="44" t="s">
        <v>47</v>
      </c>
      <c r="C84" s="44" t="s">
        <v>15</v>
      </c>
      <c r="D84" s="45" t="s">
        <v>22</v>
      </c>
      <c r="E84" s="46" t="s">
        <v>104</v>
      </c>
      <c r="F84" s="45"/>
      <c r="G84" s="47" t="s">
        <v>105</v>
      </c>
      <c r="H84" s="40" t="s">
        <v>59</v>
      </c>
      <c r="I84" s="45" t="s">
        <v>106</v>
      </c>
    </row>
    <row r="85" customFormat="false" ht="15" hidden="false" customHeight="false" outlineLevel="0" collapsed="false">
      <c r="A85" s="73" t="s">
        <v>1338</v>
      </c>
      <c r="B85" s="44"/>
      <c r="C85" s="44"/>
      <c r="D85" s="45"/>
      <c r="E85" s="46"/>
      <c r="F85" s="45"/>
      <c r="G85" s="47"/>
      <c r="H85" s="70" t="s">
        <v>158</v>
      </c>
      <c r="I85" s="45"/>
    </row>
    <row r="87" customFormat="false" ht="15" hidden="false" customHeight="true" outlineLevel="0" collapsed="false">
      <c r="A87" s="38" t="s">
        <v>114</v>
      </c>
      <c r="B87" s="44" t="s">
        <v>47</v>
      </c>
      <c r="C87" s="44" t="s">
        <v>16</v>
      </c>
      <c r="D87" s="45" t="s">
        <v>22</v>
      </c>
      <c r="E87" s="46" t="s">
        <v>127</v>
      </c>
      <c r="F87" s="45" t="s">
        <v>128</v>
      </c>
      <c r="G87" s="47" t="s">
        <v>50</v>
      </c>
      <c r="H87" s="40" t="s">
        <v>51</v>
      </c>
      <c r="I87" s="45"/>
    </row>
    <row r="88" customFormat="false" ht="15" hidden="false" customHeight="false" outlineLevel="0" collapsed="false">
      <c r="A88" s="73" t="s">
        <v>1339</v>
      </c>
      <c r="B88" s="44"/>
      <c r="C88" s="44"/>
      <c r="D88" s="45"/>
      <c r="E88" s="46"/>
      <c r="F88" s="45"/>
      <c r="G88" s="47"/>
      <c r="H88" s="70" t="s">
        <v>158</v>
      </c>
      <c r="I88" s="45"/>
    </row>
    <row r="89" customFormat="false" ht="15" hidden="false" customHeight="true" outlineLevel="0" collapsed="false">
      <c r="A89" s="38" t="s">
        <v>114</v>
      </c>
      <c r="B89" s="44" t="s">
        <v>47</v>
      </c>
      <c r="C89" s="44" t="s">
        <v>16</v>
      </c>
      <c r="D89" s="45" t="s">
        <v>25</v>
      </c>
      <c r="E89" s="46" t="s">
        <v>124</v>
      </c>
      <c r="F89" s="45" t="s">
        <v>79</v>
      </c>
      <c r="G89" s="47" t="s">
        <v>50</v>
      </c>
      <c r="H89" s="40" t="s">
        <v>51</v>
      </c>
      <c r="I89" s="45"/>
    </row>
    <row r="90" customFormat="false" ht="15" hidden="false" customHeight="false" outlineLevel="0" collapsed="false">
      <c r="A90" s="73" t="s">
        <v>1339</v>
      </c>
      <c r="B90" s="44"/>
      <c r="C90" s="44"/>
      <c r="D90" s="45"/>
      <c r="E90" s="46"/>
      <c r="F90" s="45"/>
      <c r="G90" s="47"/>
      <c r="H90" s="70" t="s">
        <v>158</v>
      </c>
      <c r="I90" s="45"/>
    </row>
    <row r="91" customFormat="false" ht="15" hidden="false" customHeight="true" outlineLevel="0" collapsed="false">
      <c r="A91" s="38" t="s">
        <v>114</v>
      </c>
      <c r="B91" s="44" t="s">
        <v>47</v>
      </c>
      <c r="C91" s="44" t="s">
        <v>15</v>
      </c>
      <c r="D91" s="45" t="s">
        <v>25</v>
      </c>
      <c r="E91" s="46" t="s">
        <v>95</v>
      </c>
      <c r="F91" s="45" t="s">
        <v>79</v>
      </c>
      <c r="G91" s="47" t="s">
        <v>50</v>
      </c>
      <c r="H91" s="40" t="s">
        <v>51</v>
      </c>
      <c r="I91" s="45"/>
    </row>
    <row r="92" customFormat="false" ht="15" hidden="false" customHeight="false" outlineLevel="0" collapsed="false">
      <c r="A92" s="73" t="s">
        <v>1339</v>
      </c>
      <c r="B92" s="44"/>
      <c r="C92" s="44"/>
      <c r="D92" s="45"/>
      <c r="E92" s="46"/>
      <c r="F92" s="45"/>
      <c r="G92" s="47"/>
      <c r="H92" s="70" t="s">
        <v>158</v>
      </c>
      <c r="I92" s="45"/>
    </row>
    <row r="93" customFormat="false" ht="15" hidden="false" customHeight="true" outlineLevel="0" collapsed="false">
      <c r="A93" s="38" t="s">
        <v>114</v>
      </c>
      <c r="B93" s="44" t="s">
        <v>47</v>
      </c>
      <c r="C93" s="44" t="s">
        <v>18</v>
      </c>
      <c r="D93" s="45" t="s">
        <v>22</v>
      </c>
      <c r="E93" s="46" t="s">
        <v>129</v>
      </c>
      <c r="F93" s="45" t="s">
        <v>113</v>
      </c>
      <c r="G93" s="47" t="s">
        <v>50</v>
      </c>
      <c r="H93" s="40" t="s">
        <v>51</v>
      </c>
      <c r="I93" s="45"/>
    </row>
    <row r="94" customFormat="false" ht="15" hidden="false" customHeight="false" outlineLevel="0" collapsed="false">
      <c r="A94" s="73" t="s">
        <v>1339</v>
      </c>
      <c r="B94" s="44"/>
      <c r="C94" s="44"/>
      <c r="D94" s="45"/>
      <c r="E94" s="46"/>
      <c r="F94" s="45"/>
      <c r="G94" s="47"/>
      <c r="H94" s="70" t="s">
        <v>158</v>
      </c>
      <c r="I94" s="45"/>
    </row>
    <row r="95" customFormat="false" ht="15" hidden="false" customHeight="true" outlineLevel="0" collapsed="false">
      <c r="A95" s="38" t="s">
        <v>114</v>
      </c>
      <c r="B95" s="44" t="s">
        <v>47</v>
      </c>
      <c r="C95" s="44" t="s">
        <v>15</v>
      </c>
      <c r="D95" s="45" t="s">
        <v>22</v>
      </c>
      <c r="E95" s="46" t="s">
        <v>70</v>
      </c>
      <c r="F95" s="45" t="s">
        <v>101</v>
      </c>
      <c r="G95" s="47" t="s">
        <v>50</v>
      </c>
      <c r="H95" s="40" t="s">
        <v>51</v>
      </c>
      <c r="I95" s="45" t="s">
        <v>115</v>
      </c>
    </row>
    <row r="96" customFormat="false" ht="15" hidden="false" customHeight="false" outlineLevel="0" collapsed="false">
      <c r="A96" s="73" t="s">
        <v>1339</v>
      </c>
      <c r="B96" s="44"/>
      <c r="C96" s="44"/>
      <c r="D96" s="45"/>
      <c r="E96" s="46"/>
      <c r="F96" s="45"/>
      <c r="G96" s="47"/>
      <c r="H96" s="70" t="s">
        <v>1323</v>
      </c>
      <c r="I96" s="45"/>
    </row>
    <row r="97" customFormat="false" ht="15" hidden="false" customHeight="true" outlineLevel="0" collapsed="false">
      <c r="A97" s="38" t="s">
        <v>116</v>
      </c>
      <c r="B97" s="44" t="s">
        <v>47</v>
      </c>
      <c r="C97" s="44" t="s">
        <v>15</v>
      </c>
      <c r="D97" s="45" t="s">
        <v>22</v>
      </c>
      <c r="E97" s="46" t="s">
        <v>122</v>
      </c>
      <c r="F97" s="45"/>
      <c r="G97" s="47" t="s">
        <v>118</v>
      </c>
      <c r="H97" s="40" t="s">
        <v>59</v>
      </c>
      <c r="I97" s="45" t="s">
        <v>123</v>
      </c>
    </row>
    <row r="98" customFormat="false" ht="15" hidden="false" customHeight="false" outlineLevel="0" collapsed="false">
      <c r="A98" s="73" t="s">
        <v>1340</v>
      </c>
      <c r="B98" s="44"/>
      <c r="C98" s="44"/>
      <c r="D98" s="45"/>
      <c r="E98" s="46"/>
      <c r="F98" s="45"/>
      <c r="G98" s="47"/>
      <c r="H98" s="70" t="s">
        <v>158</v>
      </c>
      <c r="I98" s="45"/>
    </row>
    <row r="99" customFormat="false" ht="15" hidden="false" customHeight="true" outlineLevel="0" collapsed="false">
      <c r="A99" s="38" t="s">
        <v>116</v>
      </c>
      <c r="B99" s="44" t="s">
        <v>47</v>
      </c>
      <c r="C99" s="44" t="s">
        <v>15</v>
      </c>
      <c r="D99" s="45" t="s">
        <v>22</v>
      </c>
      <c r="E99" s="46" t="s">
        <v>117</v>
      </c>
      <c r="F99" s="45"/>
      <c r="G99" s="47" t="s">
        <v>118</v>
      </c>
      <c r="H99" s="40" t="s">
        <v>59</v>
      </c>
      <c r="I99" s="45" t="s">
        <v>119</v>
      </c>
    </row>
    <row r="100" customFormat="false" ht="15" hidden="false" customHeight="false" outlineLevel="0" collapsed="false">
      <c r="A100" s="73" t="s">
        <v>1340</v>
      </c>
      <c r="B100" s="44"/>
      <c r="C100" s="44"/>
      <c r="D100" s="45"/>
      <c r="E100" s="46"/>
      <c r="F100" s="45"/>
      <c r="G100" s="47"/>
      <c r="H100" s="70" t="s">
        <v>158</v>
      </c>
      <c r="I100" s="45"/>
    </row>
    <row r="101" customFormat="false" ht="15" hidden="false" customHeight="true" outlineLevel="0" collapsed="false">
      <c r="A101" s="38" t="s">
        <v>116</v>
      </c>
      <c r="B101" s="44" t="s">
        <v>47</v>
      </c>
      <c r="C101" s="44" t="s">
        <v>15</v>
      </c>
      <c r="D101" s="45" t="s">
        <v>22</v>
      </c>
      <c r="E101" s="46" t="s">
        <v>120</v>
      </c>
      <c r="F101" s="45"/>
      <c r="G101" s="47" t="s">
        <v>105</v>
      </c>
      <c r="H101" s="40" t="s">
        <v>59</v>
      </c>
      <c r="I101" s="45" t="s">
        <v>121</v>
      </c>
    </row>
    <row r="102" customFormat="false" ht="15" hidden="false" customHeight="false" outlineLevel="0" collapsed="false">
      <c r="A102" s="73" t="s">
        <v>1341</v>
      </c>
      <c r="B102" s="44"/>
      <c r="C102" s="44"/>
      <c r="D102" s="45"/>
      <c r="E102" s="46"/>
      <c r="F102" s="45"/>
      <c r="G102" s="47"/>
      <c r="H102" s="70" t="s">
        <v>158</v>
      </c>
      <c r="I102" s="45"/>
    </row>
    <row r="103" customFormat="false" ht="15" hidden="false" customHeight="true" outlineLevel="0" collapsed="false">
      <c r="A103" s="38" t="s">
        <v>125</v>
      </c>
      <c r="B103" s="44" t="s">
        <v>47</v>
      </c>
      <c r="C103" s="44" t="s">
        <v>15</v>
      </c>
      <c r="D103" s="45" t="s">
        <v>22</v>
      </c>
      <c r="E103" s="46" t="s">
        <v>126</v>
      </c>
      <c r="F103" s="45"/>
      <c r="G103" s="47" t="s">
        <v>118</v>
      </c>
      <c r="H103" s="40" t="s">
        <v>59</v>
      </c>
      <c r="I103" s="45"/>
    </row>
    <row r="104" customFormat="false" ht="15" hidden="false" customHeight="false" outlineLevel="0" collapsed="false">
      <c r="A104" s="73" t="s">
        <v>1342</v>
      </c>
      <c r="B104" s="44"/>
      <c r="C104" s="44"/>
      <c r="D104" s="45"/>
      <c r="E104" s="46"/>
      <c r="F104" s="45"/>
      <c r="G104" s="47"/>
      <c r="H104" s="70" t="s">
        <v>158</v>
      </c>
      <c r="I104" s="45"/>
    </row>
    <row r="105" customFormat="false" ht="15" hidden="false" customHeight="true" outlineLevel="0" collapsed="false">
      <c r="A105" s="38" t="s">
        <v>130</v>
      </c>
      <c r="B105" s="44" t="s">
        <v>47</v>
      </c>
      <c r="C105" s="44" t="s">
        <v>18</v>
      </c>
      <c r="D105" s="45" t="s">
        <v>22</v>
      </c>
      <c r="E105" s="46" t="s">
        <v>112</v>
      </c>
      <c r="F105" s="45" t="s">
        <v>113</v>
      </c>
      <c r="G105" s="47" t="s">
        <v>50</v>
      </c>
      <c r="H105" s="40" t="s">
        <v>51</v>
      </c>
      <c r="I105" s="45"/>
    </row>
    <row r="106" customFormat="false" ht="15" hidden="false" customHeight="false" outlineLevel="0" collapsed="false">
      <c r="A106" s="73" t="s">
        <v>1343</v>
      </c>
      <c r="B106" s="44"/>
      <c r="C106" s="44"/>
      <c r="D106" s="45"/>
      <c r="E106" s="46"/>
      <c r="F106" s="45"/>
      <c r="G106" s="47"/>
      <c r="H106" s="70" t="s">
        <v>158</v>
      </c>
      <c r="I106" s="45"/>
    </row>
    <row r="108" customFormat="false" ht="15" hidden="false" customHeight="true" outlineLevel="0" collapsed="false">
      <c r="A108" s="38" t="s">
        <v>1344</v>
      </c>
      <c r="B108" s="44" t="s">
        <v>47</v>
      </c>
      <c r="C108" s="44" t="s">
        <v>15</v>
      </c>
      <c r="D108" s="45" t="s">
        <v>22</v>
      </c>
      <c r="E108" s="46" t="s">
        <v>149</v>
      </c>
      <c r="F108" s="45"/>
      <c r="G108" s="47" t="s">
        <v>76</v>
      </c>
      <c r="H108" s="40" t="s">
        <v>59</v>
      </c>
      <c r="I108" s="45" t="s">
        <v>150</v>
      </c>
    </row>
    <row r="109" customFormat="false" ht="15" hidden="false" customHeight="false" outlineLevel="0" collapsed="false">
      <c r="A109" s="73" t="s">
        <v>1345</v>
      </c>
      <c r="B109" s="44"/>
      <c r="C109" s="44"/>
      <c r="D109" s="45"/>
      <c r="E109" s="46"/>
      <c r="F109" s="45"/>
      <c r="G109" s="47"/>
      <c r="H109" s="70" t="s">
        <v>158</v>
      </c>
      <c r="I109" s="45"/>
    </row>
    <row r="110" customFormat="false" ht="15" hidden="false" customHeight="true" outlineLevel="0" collapsed="false">
      <c r="A110" s="38" t="s">
        <v>131</v>
      </c>
      <c r="B110" s="44" t="s">
        <v>47</v>
      </c>
      <c r="C110" s="44" t="s">
        <v>16</v>
      </c>
      <c r="D110" s="45" t="s">
        <v>22</v>
      </c>
      <c r="E110" s="46" t="s">
        <v>143</v>
      </c>
      <c r="F110" s="45"/>
      <c r="G110" s="47" t="s">
        <v>144</v>
      </c>
      <c r="H110" s="40" t="s">
        <v>59</v>
      </c>
      <c r="I110" s="45"/>
    </row>
    <row r="111" customFormat="false" ht="15" hidden="false" customHeight="false" outlineLevel="0" collapsed="false">
      <c r="A111" s="73" t="s">
        <v>1345</v>
      </c>
      <c r="B111" s="44"/>
      <c r="C111" s="44"/>
      <c r="D111" s="45"/>
      <c r="E111" s="46"/>
      <c r="F111" s="45"/>
      <c r="G111" s="47"/>
      <c r="H111" s="70" t="s">
        <v>158</v>
      </c>
      <c r="I111" s="45"/>
    </row>
    <row r="112" customFormat="false" ht="30" hidden="false" customHeight="true" outlineLevel="0" collapsed="false">
      <c r="A112" s="38" t="s">
        <v>131</v>
      </c>
      <c r="B112" s="44" t="s">
        <v>47</v>
      </c>
      <c r="C112" s="44" t="s">
        <v>15</v>
      </c>
      <c r="D112" s="45" t="s">
        <v>22</v>
      </c>
      <c r="E112" s="46" t="s">
        <v>132</v>
      </c>
      <c r="F112" s="45" t="s">
        <v>133</v>
      </c>
      <c r="G112" s="47" t="s">
        <v>50</v>
      </c>
      <c r="H112" s="40" t="s">
        <v>51</v>
      </c>
      <c r="I112" s="45"/>
    </row>
    <row r="113" customFormat="false" ht="15" hidden="false" customHeight="false" outlineLevel="0" collapsed="false">
      <c r="A113" s="73" t="s">
        <v>1345</v>
      </c>
      <c r="B113" s="44"/>
      <c r="C113" s="44"/>
      <c r="D113" s="45"/>
      <c r="E113" s="46"/>
      <c r="F113" s="45"/>
      <c r="G113" s="47"/>
      <c r="H113" s="70" t="s">
        <v>158</v>
      </c>
      <c r="I113" s="45"/>
    </row>
    <row r="114" customFormat="false" ht="30" hidden="false" customHeight="true" outlineLevel="0" collapsed="false">
      <c r="A114" s="38" t="s">
        <v>131</v>
      </c>
      <c r="B114" s="44" t="s">
        <v>53</v>
      </c>
      <c r="C114" s="44" t="s">
        <v>15</v>
      </c>
      <c r="D114" s="45" t="s">
        <v>27</v>
      </c>
      <c r="E114" s="46" t="s">
        <v>134</v>
      </c>
      <c r="F114" s="45" t="s">
        <v>135</v>
      </c>
      <c r="G114" s="47" t="s">
        <v>50</v>
      </c>
      <c r="H114" s="40" t="s">
        <v>51</v>
      </c>
      <c r="I114" s="45"/>
    </row>
    <row r="115" customFormat="false" ht="15" hidden="false" customHeight="false" outlineLevel="0" collapsed="false">
      <c r="A115" s="73" t="s">
        <v>1345</v>
      </c>
      <c r="B115" s="44"/>
      <c r="C115" s="44"/>
      <c r="D115" s="45"/>
      <c r="E115" s="46"/>
      <c r="F115" s="45"/>
      <c r="G115" s="47"/>
      <c r="H115" s="70" t="s">
        <v>158</v>
      </c>
      <c r="I115" s="45"/>
    </row>
    <row r="116" customFormat="false" ht="30" hidden="false" customHeight="true" outlineLevel="0" collapsed="false">
      <c r="A116" s="38" t="s">
        <v>131</v>
      </c>
      <c r="B116" s="44" t="s">
        <v>47</v>
      </c>
      <c r="C116" s="44" t="s">
        <v>18</v>
      </c>
      <c r="D116" s="45" t="s">
        <v>22</v>
      </c>
      <c r="E116" s="46" t="s">
        <v>112</v>
      </c>
      <c r="F116" s="45" t="s">
        <v>155</v>
      </c>
      <c r="G116" s="47" t="s">
        <v>50</v>
      </c>
      <c r="H116" s="40" t="s">
        <v>51</v>
      </c>
      <c r="I116" s="45"/>
    </row>
    <row r="117" customFormat="false" ht="15" hidden="false" customHeight="false" outlineLevel="0" collapsed="false">
      <c r="A117" s="73" t="s">
        <v>1345</v>
      </c>
      <c r="B117" s="44"/>
      <c r="C117" s="44"/>
      <c r="D117" s="45"/>
      <c r="E117" s="46"/>
      <c r="F117" s="45"/>
      <c r="G117" s="47"/>
      <c r="H117" s="70" t="s">
        <v>158</v>
      </c>
      <c r="I117" s="45"/>
    </row>
    <row r="118" customFormat="false" ht="30" hidden="false" customHeight="true" outlineLevel="0" collapsed="false">
      <c r="A118" s="38" t="s">
        <v>131</v>
      </c>
      <c r="B118" s="44" t="s">
        <v>53</v>
      </c>
      <c r="C118" s="44" t="s">
        <v>18</v>
      </c>
      <c r="D118" s="45" t="s">
        <v>24</v>
      </c>
      <c r="E118" s="46" t="s">
        <v>154</v>
      </c>
      <c r="F118" s="45" t="s">
        <v>139</v>
      </c>
      <c r="G118" s="47" t="s">
        <v>50</v>
      </c>
      <c r="H118" s="40" t="s">
        <v>51</v>
      </c>
      <c r="I118" s="45"/>
    </row>
    <row r="119" customFormat="false" ht="15" hidden="false" customHeight="false" outlineLevel="0" collapsed="false">
      <c r="A119" s="73" t="s">
        <v>1345</v>
      </c>
      <c r="B119" s="44"/>
      <c r="C119" s="44"/>
      <c r="D119" s="45"/>
      <c r="E119" s="46"/>
      <c r="F119" s="45"/>
      <c r="G119" s="47"/>
      <c r="H119" s="70" t="s">
        <v>158</v>
      </c>
      <c r="I119" s="45"/>
    </row>
    <row r="120" customFormat="false" ht="30" hidden="false" customHeight="true" outlineLevel="0" collapsed="false">
      <c r="A120" s="38" t="s">
        <v>131</v>
      </c>
      <c r="B120" s="44" t="s">
        <v>47</v>
      </c>
      <c r="C120" s="44" t="s">
        <v>16</v>
      </c>
      <c r="D120" s="45" t="s">
        <v>22</v>
      </c>
      <c r="E120" s="46" t="s">
        <v>141</v>
      </c>
      <c r="F120" s="45" t="s">
        <v>142</v>
      </c>
      <c r="G120" s="47" t="s">
        <v>50</v>
      </c>
      <c r="H120" s="40" t="s">
        <v>51</v>
      </c>
      <c r="I120" s="45"/>
    </row>
    <row r="121" customFormat="false" ht="15" hidden="false" customHeight="false" outlineLevel="0" collapsed="false">
      <c r="A121" s="73" t="s">
        <v>1345</v>
      </c>
      <c r="B121" s="44"/>
      <c r="C121" s="44"/>
      <c r="D121" s="45"/>
      <c r="E121" s="46"/>
      <c r="F121" s="45"/>
      <c r="G121" s="47"/>
      <c r="H121" s="70" t="s">
        <v>158</v>
      </c>
      <c r="I121" s="45"/>
    </row>
    <row r="122" customFormat="false" ht="30" hidden="false" customHeight="true" outlineLevel="0" collapsed="false">
      <c r="A122" s="38" t="s">
        <v>131</v>
      </c>
      <c r="B122" s="44" t="s">
        <v>53</v>
      </c>
      <c r="C122" s="44" t="s">
        <v>18</v>
      </c>
      <c r="D122" s="45" t="s">
        <v>29</v>
      </c>
      <c r="E122" s="46" t="s">
        <v>148</v>
      </c>
      <c r="F122" s="45" t="s">
        <v>139</v>
      </c>
      <c r="G122" s="47" t="s">
        <v>50</v>
      </c>
      <c r="H122" s="40" t="s">
        <v>51</v>
      </c>
      <c r="I122" s="45"/>
    </row>
    <row r="123" customFormat="false" ht="15" hidden="false" customHeight="false" outlineLevel="0" collapsed="false">
      <c r="A123" s="73" t="s">
        <v>1345</v>
      </c>
      <c r="B123" s="44"/>
      <c r="C123" s="44"/>
      <c r="D123" s="45"/>
      <c r="E123" s="46"/>
      <c r="F123" s="45"/>
      <c r="G123" s="47"/>
      <c r="H123" s="70" t="s">
        <v>158</v>
      </c>
      <c r="I123" s="45"/>
    </row>
    <row r="124" customFormat="false" ht="30" hidden="false" customHeight="true" outlineLevel="0" collapsed="false">
      <c r="A124" s="38" t="s">
        <v>131</v>
      </c>
      <c r="B124" s="44" t="s">
        <v>53</v>
      </c>
      <c r="C124" s="44" t="s">
        <v>15</v>
      </c>
      <c r="D124" s="45" t="s">
        <v>23</v>
      </c>
      <c r="E124" s="46" t="s">
        <v>138</v>
      </c>
      <c r="F124" s="45" t="s">
        <v>139</v>
      </c>
      <c r="G124" s="47" t="s">
        <v>50</v>
      </c>
      <c r="H124" s="40" t="s">
        <v>51</v>
      </c>
      <c r="I124" s="45"/>
    </row>
    <row r="125" customFormat="false" ht="15" hidden="false" customHeight="false" outlineLevel="0" collapsed="false">
      <c r="A125" s="73" t="s">
        <v>1345</v>
      </c>
      <c r="B125" s="44"/>
      <c r="C125" s="44"/>
      <c r="D125" s="45"/>
      <c r="E125" s="46"/>
      <c r="F125" s="45"/>
      <c r="G125" s="47"/>
      <c r="H125" s="70" t="s">
        <v>158</v>
      </c>
      <c r="I125" s="45"/>
    </row>
    <row r="126" customFormat="false" ht="30" hidden="false" customHeight="true" outlineLevel="0" collapsed="false">
      <c r="A126" s="38" t="s">
        <v>131</v>
      </c>
      <c r="B126" s="44" t="s">
        <v>53</v>
      </c>
      <c r="C126" s="44" t="s">
        <v>18</v>
      </c>
      <c r="D126" s="45" t="s">
        <v>26</v>
      </c>
      <c r="E126" s="46" t="s">
        <v>153</v>
      </c>
      <c r="F126" s="45" t="s">
        <v>139</v>
      </c>
      <c r="G126" s="47" t="s">
        <v>50</v>
      </c>
      <c r="H126" s="40" t="s">
        <v>51</v>
      </c>
      <c r="I126" s="45"/>
    </row>
    <row r="127" customFormat="false" ht="15" hidden="false" customHeight="false" outlineLevel="0" collapsed="false">
      <c r="A127" s="73" t="s">
        <v>1345</v>
      </c>
      <c r="B127" s="44"/>
      <c r="C127" s="44"/>
      <c r="D127" s="45"/>
      <c r="E127" s="46"/>
      <c r="F127" s="45"/>
      <c r="G127" s="47"/>
      <c r="H127" s="70" t="s">
        <v>158</v>
      </c>
      <c r="I127" s="45"/>
    </row>
    <row r="128" customFormat="false" ht="30" hidden="false" customHeight="true" outlineLevel="0" collapsed="false">
      <c r="A128" s="38" t="s">
        <v>131</v>
      </c>
      <c r="B128" s="44" t="s">
        <v>47</v>
      </c>
      <c r="C128" s="44" t="s">
        <v>17</v>
      </c>
      <c r="D128" s="45" t="s">
        <v>22</v>
      </c>
      <c r="E128" s="46" t="s">
        <v>143</v>
      </c>
      <c r="F128" s="45" t="s">
        <v>145</v>
      </c>
      <c r="G128" s="47" t="s">
        <v>50</v>
      </c>
      <c r="H128" s="40" t="s">
        <v>51</v>
      </c>
      <c r="I128" s="45"/>
    </row>
    <row r="129" customFormat="false" ht="15" hidden="false" customHeight="false" outlineLevel="0" collapsed="false">
      <c r="A129" s="73" t="s">
        <v>1345</v>
      </c>
      <c r="B129" s="44"/>
      <c r="C129" s="44"/>
      <c r="D129" s="45"/>
      <c r="E129" s="46"/>
      <c r="F129" s="45"/>
      <c r="G129" s="47"/>
      <c r="H129" s="70" t="s">
        <v>158</v>
      </c>
      <c r="I129" s="45"/>
    </row>
    <row r="130" customFormat="false" ht="30" hidden="false" customHeight="true" outlineLevel="0" collapsed="false">
      <c r="A130" s="38" t="s">
        <v>131</v>
      </c>
      <c r="B130" s="44" t="s">
        <v>53</v>
      </c>
      <c r="C130" s="44" t="s">
        <v>15</v>
      </c>
      <c r="D130" s="45" t="s">
        <v>24</v>
      </c>
      <c r="E130" s="46" t="s">
        <v>136</v>
      </c>
      <c r="F130" s="45" t="s">
        <v>137</v>
      </c>
      <c r="G130" s="47" t="s">
        <v>50</v>
      </c>
      <c r="H130" s="40" t="s">
        <v>51</v>
      </c>
      <c r="I130" s="45"/>
    </row>
    <row r="131" customFormat="false" ht="15" hidden="false" customHeight="false" outlineLevel="0" collapsed="false">
      <c r="A131" s="73" t="s">
        <v>1345</v>
      </c>
      <c r="B131" s="44"/>
      <c r="C131" s="44"/>
      <c r="D131" s="45"/>
      <c r="E131" s="46"/>
      <c r="F131" s="45"/>
      <c r="G131" s="47"/>
      <c r="H131" s="70" t="s">
        <v>158</v>
      </c>
      <c r="I131" s="45"/>
    </row>
    <row r="132" customFormat="false" ht="45" hidden="false" customHeight="true" outlineLevel="0" collapsed="false">
      <c r="A132" s="38" t="s">
        <v>131</v>
      </c>
      <c r="B132" s="44" t="s">
        <v>53</v>
      </c>
      <c r="C132" s="44" t="s">
        <v>14</v>
      </c>
      <c r="D132" s="45" t="s">
        <v>24</v>
      </c>
      <c r="E132" s="46" t="s">
        <v>104</v>
      </c>
      <c r="F132" s="45" t="s">
        <v>140</v>
      </c>
      <c r="G132" s="47" t="s">
        <v>50</v>
      </c>
      <c r="H132" s="40" t="s">
        <v>51</v>
      </c>
      <c r="I132" s="45"/>
    </row>
    <row r="133" customFormat="false" ht="15" hidden="false" customHeight="false" outlineLevel="0" collapsed="false">
      <c r="A133" s="73" t="s">
        <v>1345</v>
      </c>
      <c r="B133" s="44"/>
      <c r="C133" s="44"/>
      <c r="D133" s="45"/>
      <c r="E133" s="46"/>
      <c r="F133" s="45"/>
      <c r="G133" s="47"/>
      <c r="H133" s="70" t="s">
        <v>158</v>
      </c>
      <c r="I133" s="45"/>
    </row>
    <row r="134" customFormat="false" ht="30" hidden="false" customHeight="true" outlineLevel="0" collapsed="false">
      <c r="A134" s="38" t="s">
        <v>131</v>
      </c>
      <c r="B134" s="44" t="s">
        <v>53</v>
      </c>
      <c r="C134" s="44" t="s">
        <v>18</v>
      </c>
      <c r="D134" s="45" t="s">
        <v>28</v>
      </c>
      <c r="E134" s="46" t="s">
        <v>124</v>
      </c>
      <c r="F134" s="45" t="s">
        <v>139</v>
      </c>
      <c r="G134" s="47" t="s">
        <v>50</v>
      </c>
      <c r="H134" s="40" t="s">
        <v>51</v>
      </c>
      <c r="I134" s="45"/>
    </row>
    <row r="135" customFormat="false" ht="15" hidden="false" customHeight="false" outlineLevel="0" collapsed="false">
      <c r="A135" s="73" t="s">
        <v>1345</v>
      </c>
      <c r="B135" s="44"/>
      <c r="C135" s="44"/>
      <c r="D135" s="45"/>
      <c r="E135" s="46"/>
      <c r="F135" s="45"/>
      <c r="G135" s="47"/>
      <c r="H135" s="70" t="s">
        <v>158</v>
      </c>
      <c r="I135" s="45"/>
    </row>
    <row r="136" customFormat="false" ht="15" hidden="false" customHeight="true" outlineLevel="0" collapsed="false">
      <c r="A136" s="38" t="s">
        <v>131</v>
      </c>
      <c r="B136" s="44" t="s">
        <v>47</v>
      </c>
      <c r="C136" s="44" t="s">
        <v>15</v>
      </c>
      <c r="D136" s="45" t="s">
        <v>22</v>
      </c>
      <c r="E136" s="46" t="s">
        <v>146</v>
      </c>
      <c r="F136" s="45"/>
      <c r="G136" s="47" t="s">
        <v>147</v>
      </c>
      <c r="H136" s="40" t="s">
        <v>59</v>
      </c>
      <c r="I136" s="45"/>
    </row>
    <row r="137" customFormat="false" ht="15" hidden="false" customHeight="false" outlineLevel="0" collapsed="false">
      <c r="A137" s="73" t="s">
        <v>1345</v>
      </c>
      <c r="B137" s="44"/>
      <c r="C137" s="44"/>
      <c r="D137" s="45"/>
      <c r="E137" s="46"/>
      <c r="F137" s="45"/>
      <c r="G137" s="47"/>
      <c r="H137" s="70" t="s">
        <v>158</v>
      </c>
      <c r="I137" s="45"/>
    </row>
    <row r="138" customFormat="false" ht="45" hidden="false" customHeight="true" outlineLevel="0" collapsed="false">
      <c r="A138" s="38" t="s">
        <v>131</v>
      </c>
      <c r="B138" s="44" t="s">
        <v>47</v>
      </c>
      <c r="C138" s="44" t="s">
        <v>15</v>
      </c>
      <c r="D138" s="45" t="s">
        <v>22</v>
      </c>
      <c r="E138" s="46" t="s">
        <v>151</v>
      </c>
      <c r="F138" s="45"/>
      <c r="G138" s="47" t="s">
        <v>152</v>
      </c>
      <c r="H138" s="40" t="s">
        <v>59</v>
      </c>
      <c r="I138" s="45"/>
    </row>
    <row r="139" customFormat="false" ht="15" hidden="false" customHeight="false" outlineLevel="0" collapsed="false">
      <c r="A139" s="73" t="s">
        <v>1346</v>
      </c>
      <c r="B139" s="44"/>
      <c r="C139" s="44"/>
      <c r="D139" s="45"/>
      <c r="E139" s="46"/>
      <c r="F139" s="45"/>
      <c r="G139" s="47"/>
      <c r="H139" s="70" t="s">
        <v>158</v>
      </c>
      <c r="I139" s="45"/>
    </row>
    <row r="141" customFormat="false" ht="30" hidden="false" customHeight="false" outlineLevel="0" collapsed="false">
      <c r="A141" s="43" t="s">
        <v>156</v>
      </c>
      <c r="B141" s="44" t="s">
        <v>47</v>
      </c>
      <c r="C141" s="44" t="s">
        <v>18</v>
      </c>
      <c r="D141" s="45" t="s">
        <v>22</v>
      </c>
      <c r="E141" s="46" t="s">
        <v>64</v>
      </c>
      <c r="F141" s="45"/>
      <c r="G141" s="47" t="s">
        <v>157</v>
      </c>
      <c r="H141" s="45" t="s">
        <v>158</v>
      </c>
      <c r="I141" s="45"/>
    </row>
    <row r="142" customFormat="false" ht="30" hidden="false" customHeight="true" outlineLevel="0" collapsed="false">
      <c r="A142" s="38" t="s">
        <v>156</v>
      </c>
      <c r="B142" s="44" t="s">
        <v>47</v>
      </c>
      <c r="C142" s="44" t="s">
        <v>16</v>
      </c>
      <c r="D142" s="45" t="s">
        <v>25</v>
      </c>
      <c r="E142" s="46" t="s">
        <v>159</v>
      </c>
      <c r="F142" s="45" t="s">
        <v>79</v>
      </c>
      <c r="G142" s="47" t="s">
        <v>50</v>
      </c>
      <c r="H142" s="40" t="s">
        <v>51</v>
      </c>
      <c r="I142" s="45"/>
    </row>
    <row r="143" customFormat="false" ht="15" hidden="false" customHeight="false" outlineLevel="0" collapsed="false">
      <c r="A143" s="73" t="s">
        <v>1347</v>
      </c>
      <c r="B143" s="44"/>
      <c r="C143" s="44"/>
      <c r="D143" s="45"/>
      <c r="E143" s="46"/>
      <c r="F143" s="45"/>
      <c r="G143" s="47"/>
      <c r="H143" s="70" t="s">
        <v>158</v>
      </c>
      <c r="I143" s="45"/>
    </row>
    <row r="144" customFormat="false" ht="60" hidden="false" customHeight="true" outlineLevel="0" collapsed="false">
      <c r="A144" s="38" t="s">
        <v>156</v>
      </c>
      <c r="B144" s="44" t="s">
        <v>47</v>
      </c>
      <c r="C144" s="44" t="s">
        <v>18</v>
      </c>
      <c r="D144" s="45" t="s">
        <v>22</v>
      </c>
      <c r="E144" s="46" t="s">
        <v>64</v>
      </c>
      <c r="F144" s="45" t="s">
        <v>174</v>
      </c>
      <c r="G144" s="47" t="s">
        <v>50</v>
      </c>
      <c r="H144" s="40" t="s">
        <v>51</v>
      </c>
      <c r="I144" s="45"/>
    </row>
    <row r="145" customFormat="false" ht="15" hidden="false" customHeight="false" outlineLevel="0" collapsed="false">
      <c r="A145" s="73" t="s">
        <v>1347</v>
      </c>
      <c r="B145" s="44"/>
      <c r="C145" s="44"/>
      <c r="D145" s="45"/>
      <c r="E145" s="46"/>
      <c r="F145" s="45"/>
      <c r="G145" s="47"/>
      <c r="H145" s="70" t="s">
        <v>158</v>
      </c>
      <c r="I145" s="45"/>
    </row>
    <row r="146" customFormat="false" ht="30" hidden="false" customHeight="true" outlineLevel="0" collapsed="false">
      <c r="A146" s="38" t="s">
        <v>156</v>
      </c>
      <c r="B146" s="44" t="s">
        <v>47</v>
      </c>
      <c r="C146" s="44" t="s">
        <v>15</v>
      </c>
      <c r="D146" s="45" t="s">
        <v>23</v>
      </c>
      <c r="E146" s="46" t="s">
        <v>75</v>
      </c>
      <c r="F146" s="45" t="s">
        <v>160</v>
      </c>
      <c r="G146" s="47" t="s">
        <v>50</v>
      </c>
      <c r="H146" s="40" t="s">
        <v>51</v>
      </c>
      <c r="I146" s="45"/>
    </row>
    <row r="147" customFormat="false" ht="15" hidden="false" customHeight="false" outlineLevel="0" collapsed="false">
      <c r="A147" s="73" t="s">
        <v>1347</v>
      </c>
      <c r="B147" s="44"/>
      <c r="C147" s="44"/>
      <c r="D147" s="45"/>
      <c r="E147" s="46"/>
      <c r="F147" s="45"/>
      <c r="G147" s="47"/>
      <c r="H147" s="70" t="s">
        <v>158</v>
      </c>
      <c r="I147" s="45"/>
    </row>
    <row r="148" customFormat="false" ht="30" hidden="false" customHeight="true" outlineLevel="0" collapsed="false">
      <c r="A148" s="38" t="s">
        <v>156</v>
      </c>
      <c r="B148" s="44" t="s">
        <v>53</v>
      </c>
      <c r="C148" s="44" t="s">
        <v>15</v>
      </c>
      <c r="D148" s="45" t="s">
        <v>26</v>
      </c>
      <c r="E148" s="46" t="s">
        <v>180</v>
      </c>
      <c r="F148" s="45" t="s">
        <v>181</v>
      </c>
      <c r="G148" s="47" t="s">
        <v>50</v>
      </c>
      <c r="H148" s="40" t="s">
        <v>51</v>
      </c>
      <c r="I148" s="45"/>
    </row>
    <row r="149" customFormat="false" ht="15" hidden="false" customHeight="false" outlineLevel="0" collapsed="false">
      <c r="A149" s="73" t="s">
        <v>1347</v>
      </c>
      <c r="B149" s="44"/>
      <c r="C149" s="44"/>
      <c r="D149" s="45"/>
      <c r="E149" s="46"/>
      <c r="F149" s="45"/>
      <c r="G149" s="47"/>
      <c r="H149" s="70" t="s">
        <v>158</v>
      </c>
      <c r="I149" s="45"/>
    </row>
    <row r="150" customFormat="false" ht="30" hidden="false" customHeight="true" outlineLevel="0" collapsed="false">
      <c r="A150" s="38" t="s">
        <v>156</v>
      </c>
      <c r="B150" s="44" t="s">
        <v>47</v>
      </c>
      <c r="C150" s="44" t="s">
        <v>16</v>
      </c>
      <c r="D150" s="45" t="s">
        <v>22</v>
      </c>
      <c r="E150" s="46" t="s">
        <v>167</v>
      </c>
      <c r="F150" s="45" t="s">
        <v>168</v>
      </c>
      <c r="G150" s="47" t="s">
        <v>50</v>
      </c>
      <c r="H150" s="40" t="s">
        <v>51</v>
      </c>
      <c r="I150" s="45"/>
    </row>
    <row r="151" customFormat="false" ht="15" hidden="false" customHeight="false" outlineLevel="0" collapsed="false">
      <c r="A151" s="73" t="s">
        <v>1347</v>
      </c>
      <c r="B151" s="44"/>
      <c r="C151" s="44"/>
      <c r="D151" s="45"/>
      <c r="E151" s="46"/>
      <c r="F151" s="45"/>
      <c r="G151" s="47"/>
      <c r="H151" s="70" t="s">
        <v>158</v>
      </c>
      <c r="I151" s="45"/>
    </row>
    <row r="152" customFormat="false" ht="30" hidden="false" customHeight="true" outlineLevel="0" collapsed="false">
      <c r="A152" s="38" t="s">
        <v>156</v>
      </c>
      <c r="B152" s="44" t="s">
        <v>47</v>
      </c>
      <c r="C152" s="44" t="s">
        <v>15</v>
      </c>
      <c r="D152" s="45" t="s">
        <v>22</v>
      </c>
      <c r="E152" s="46" t="s">
        <v>167</v>
      </c>
      <c r="F152" s="45" t="s">
        <v>168</v>
      </c>
      <c r="G152" s="47" t="s">
        <v>50</v>
      </c>
      <c r="H152" s="40" t="s">
        <v>51</v>
      </c>
      <c r="I152" s="45"/>
    </row>
    <row r="153" customFormat="false" ht="15" hidden="false" customHeight="false" outlineLevel="0" collapsed="false">
      <c r="A153" s="73" t="s">
        <v>1347</v>
      </c>
      <c r="B153" s="44"/>
      <c r="C153" s="44"/>
      <c r="D153" s="45"/>
      <c r="E153" s="46"/>
      <c r="F153" s="45"/>
      <c r="G153" s="47"/>
      <c r="H153" s="70" t="s">
        <v>158</v>
      </c>
      <c r="I153" s="45"/>
    </row>
    <row r="154" customFormat="false" ht="30" hidden="false" customHeight="true" outlineLevel="0" collapsed="false">
      <c r="A154" s="38" t="s">
        <v>156</v>
      </c>
      <c r="B154" s="44" t="s">
        <v>47</v>
      </c>
      <c r="C154" s="44" t="s">
        <v>15</v>
      </c>
      <c r="D154" s="45" t="s">
        <v>25</v>
      </c>
      <c r="E154" s="46" t="s">
        <v>173</v>
      </c>
      <c r="F154" s="45" t="s">
        <v>79</v>
      </c>
      <c r="G154" s="47" t="s">
        <v>50</v>
      </c>
      <c r="H154" s="40" t="s">
        <v>51</v>
      </c>
      <c r="I154" s="45"/>
    </row>
    <row r="155" customFormat="false" ht="15" hidden="false" customHeight="false" outlineLevel="0" collapsed="false">
      <c r="A155" s="73" t="s">
        <v>1347</v>
      </c>
      <c r="B155" s="44"/>
      <c r="C155" s="44"/>
      <c r="D155" s="45"/>
      <c r="E155" s="46"/>
      <c r="F155" s="45"/>
      <c r="G155" s="47"/>
      <c r="H155" s="70" t="s">
        <v>158</v>
      </c>
      <c r="I155" s="45"/>
    </row>
    <row r="156" customFormat="false" ht="30" hidden="false" customHeight="true" outlineLevel="0" collapsed="false">
      <c r="A156" s="38" t="s">
        <v>161</v>
      </c>
      <c r="B156" s="44" t="s">
        <v>47</v>
      </c>
      <c r="C156" s="44" t="s">
        <v>93</v>
      </c>
      <c r="D156" s="45" t="s">
        <v>22</v>
      </c>
      <c r="E156" s="46" t="s">
        <v>171</v>
      </c>
      <c r="F156" s="45" t="s">
        <v>172</v>
      </c>
      <c r="G156" s="47" t="s">
        <v>50</v>
      </c>
      <c r="H156" s="40" t="s">
        <v>51</v>
      </c>
      <c r="I156" s="45"/>
    </row>
    <row r="157" customFormat="false" ht="15" hidden="false" customHeight="false" outlineLevel="0" collapsed="false">
      <c r="A157" s="73" t="s">
        <v>1348</v>
      </c>
      <c r="B157" s="44"/>
      <c r="C157" s="44"/>
      <c r="D157" s="45"/>
      <c r="E157" s="46"/>
      <c r="F157" s="45"/>
      <c r="G157" s="47"/>
      <c r="H157" s="70" t="s">
        <v>158</v>
      </c>
      <c r="I157" s="45"/>
    </row>
    <row r="158" customFormat="false" ht="30" hidden="false" customHeight="true" outlineLevel="0" collapsed="false">
      <c r="A158" s="38" t="s">
        <v>161</v>
      </c>
      <c r="B158" s="44" t="s">
        <v>53</v>
      </c>
      <c r="C158" s="44" t="s">
        <v>93</v>
      </c>
      <c r="D158" s="45" t="s">
        <v>25</v>
      </c>
      <c r="E158" s="46" t="s">
        <v>177</v>
      </c>
      <c r="F158" s="45" t="s">
        <v>178</v>
      </c>
      <c r="G158" s="47" t="s">
        <v>50</v>
      </c>
      <c r="H158" s="40" t="s">
        <v>51</v>
      </c>
      <c r="I158" s="45"/>
    </row>
    <row r="159" customFormat="false" ht="15" hidden="false" customHeight="false" outlineLevel="0" collapsed="false">
      <c r="A159" s="73" t="s">
        <v>1348</v>
      </c>
      <c r="B159" s="44"/>
      <c r="C159" s="44"/>
      <c r="D159" s="45"/>
      <c r="E159" s="46"/>
      <c r="F159" s="45"/>
      <c r="G159" s="47"/>
      <c r="H159" s="70" t="s">
        <v>158</v>
      </c>
      <c r="I159" s="45"/>
    </row>
    <row r="160" customFormat="false" ht="45" hidden="false" customHeight="true" outlineLevel="0" collapsed="false">
      <c r="A160" s="38" t="s">
        <v>161</v>
      </c>
      <c r="B160" s="44" t="s">
        <v>47</v>
      </c>
      <c r="C160" s="44" t="s">
        <v>15</v>
      </c>
      <c r="D160" s="45" t="s">
        <v>23</v>
      </c>
      <c r="E160" s="46" t="s">
        <v>163</v>
      </c>
      <c r="F160" s="45" t="s">
        <v>164</v>
      </c>
      <c r="G160" s="47" t="s">
        <v>50</v>
      </c>
      <c r="H160" s="40" t="s">
        <v>51</v>
      </c>
      <c r="I160" s="45"/>
    </row>
    <row r="161" customFormat="false" ht="15" hidden="false" customHeight="false" outlineLevel="0" collapsed="false">
      <c r="A161" s="73" t="s">
        <v>1348</v>
      </c>
      <c r="B161" s="44"/>
      <c r="C161" s="44"/>
      <c r="D161" s="45"/>
      <c r="E161" s="46"/>
      <c r="F161" s="45"/>
      <c r="G161" s="47"/>
      <c r="H161" s="70" t="s">
        <v>158</v>
      </c>
      <c r="I161" s="45"/>
    </row>
    <row r="162" customFormat="false" ht="30" hidden="false" customHeight="true" outlineLevel="0" collapsed="false">
      <c r="A162" s="38" t="s">
        <v>161</v>
      </c>
      <c r="B162" s="44" t="s">
        <v>47</v>
      </c>
      <c r="C162" s="44" t="s">
        <v>15</v>
      </c>
      <c r="D162" s="45" t="s">
        <v>22</v>
      </c>
      <c r="E162" s="46" t="s">
        <v>132</v>
      </c>
      <c r="F162" s="45" t="s">
        <v>162</v>
      </c>
      <c r="G162" s="47" t="s">
        <v>50</v>
      </c>
      <c r="H162" s="40" t="s">
        <v>51</v>
      </c>
      <c r="I162" s="45"/>
    </row>
    <row r="163" customFormat="false" ht="15" hidden="false" customHeight="false" outlineLevel="0" collapsed="false">
      <c r="A163" s="73" t="s">
        <v>1348</v>
      </c>
      <c r="B163" s="44"/>
      <c r="C163" s="44"/>
      <c r="D163" s="45"/>
      <c r="E163" s="46"/>
      <c r="F163" s="45"/>
      <c r="G163" s="47"/>
      <c r="H163" s="70" t="s">
        <v>158</v>
      </c>
      <c r="I163" s="45"/>
    </row>
    <row r="164" customFormat="false" ht="30" hidden="false" customHeight="true" outlineLevel="0" collapsed="false">
      <c r="A164" s="38" t="s">
        <v>161</v>
      </c>
      <c r="B164" s="44" t="s">
        <v>47</v>
      </c>
      <c r="C164" s="44" t="s">
        <v>16</v>
      </c>
      <c r="D164" s="45" t="s">
        <v>22</v>
      </c>
      <c r="E164" s="46" t="s">
        <v>165</v>
      </c>
      <c r="F164" s="45" t="s">
        <v>166</v>
      </c>
      <c r="G164" s="47" t="s">
        <v>50</v>
      </c>
      <c r="H164" s="40" t="s">
        <v>51</v>
      </c>
      <c r="I164" s="45"/>
    </row>
    <row r="165" customFormat="false" ht="15" hidden="false" customHeight="false" outlineLevel="0" collapsed="false">
      <c r="A165" s="73" t="s">
        <v>1348</v>
      </c>
      <c r="B165" s="44"/>
      <c r="C165" s="44"/>
      <c r="D165" s="45"/>
      <c r="E165" s="46"/>
      <c r="F165" s="45"/>
      <c r="G165" s="47"/>
      <c r="H165" s="70" t="s">
        <v>158</v>
      </c>
      <c r="I165" s="45"/>
    </row>
    <row r="166" customFormat="false" ht="30" hidden="false" customHeight="true" outlineLevel="0" collapsed="false">
      <c r="A166" s="38" t="s">
        <v>161</v>
      </c>
      <c r="B166" s="44" t="s">
        <v>47</v>
      </c>
      <c r="C166" s="44" t="s">
        <v>18</v>
      </c>
      <c r="D166" s="45" t="s">
        <v>22</v>
      </c>
      <c r="E166" s="46" t="s">
        <v>175</v>
      </c>
      <c r="F166" s="45" t="s">
        <v>176</v>
      </c>
      <c r="G166" s="47" t="s">
        <v>50</v>
      </c>
      <c r="H166" s="40" t="s">
        <v>51</v>
      </c>
      <c r="I166" s="45"/>
    </row>
    <row r="167" customFormat="false" ht="15" hidden="false" customHeight="false" outlineLevel="0" collapsed="false">
      <c r="A167" s="73" t="s">
        <v>1348</v>
      </c>
      <c r="B167" s="44"/>
      <c r="C167" s="44"/>
      <c r="D167" s="45"/>
      <c r="E167" s="46"/>
      <c r="F167" s="45"/>
      <c r="G167" s="47"/>
      <c r="H167" s="70" t="s">
        <v>158</v>
      </c>
      <c r="I167" s="45"/>
    </row>
    <row r="168" customFormat="false" ht="30" hidden="false" customHeight="true" outlineLevel="0" collapsed="false">
      <c r="A168" s="38" t="s">
        <v>161</v>
      </c>
      <c r="B168" s="44" t="s">
        <v>47</v>
      </c>
      <c r="C168" s="44" t="s">
        <v>17</v>
      </c>
      <c r="D168" s="45" t="s">
        <v>22</v>
      </c>
      <c r="E168" s="46" t="s">
        <v>177</v>
      </c>
      <c r="F168" s="45" t="s">
        <v>179</v>
      </c>
      <c r="G168" s="47" t="s">
        <v>50</v>
      </c>
      <c r="H168" s="40" t="s">
        <v>51</v>
      </c>
      <c r="I168" s="45"/>
    </row>
    <row r="169" customFormat="false" ht="15" hidden="false" customHeight="false" outlineLevel="0" collapsed="false">
      <c r="A169" s="73" t="s">
        <v>1348</v>
      </c>
      <c r="B169" s="44"/>
      <c r="C169" s="44"/>
      <c r="D169" s="45"/>
      <c r="E169" s="46"/>
      <c r="F169" s="45"/>
      <c r="G169" s="47"/>
      <c r="H169" s="70" t="s">
        <v>158</v>
      </c>
      <c r="I169" s="45"/>
    </row>
    <row r="170" customFormat="false" ht="30" hidden="false" customHeight="true" outlineLevel="0" collapsed="false">
      <c r="A170" s="38" t="s">
        <v>169</v>
      </c>
      <c r="B170" s="44" t="s">
        <v>47</v>
      </c>
      <c r="C170" s="44" t="s">
        <v>16</v>
      </c>
      <c r="D170" s="45" t="s">
        <v>22</v>
      </c>
      <c r="E170" s="46" t="s">
        <v>170</v>
      </c>
      <c r="F170" s="45" t="s">
        <v>166</v>
      </c>
      <c r="G170" s="47" t="s">
        <v>50</v>
      </c>
      <c r="H170" s="40" t="s">
        <v>51</v>
      </c>
      <c r="I170" s="45"/>
    </row>
    <row r="171" customFormat="false" ht="15" hidden="false" customHeight="false" outlineLevel="0" collapsed="false">
      <c r="A171" s="73" t="s">
        <v>1349</v>
      </c>
      <c r="B171" s="44"/>
      <c r="C171" s="44"/>
      <c r="D171" s="45"/>
      <c r="E171" s="46"/>
      <c r="F171" s="45"/>
      <c r="G171" s="47"/>
      <c r="H171" s="70" t="s">
        <v>158</v>
      </c>
      <c r="I171" s="45"/>
    </row>
    <row r="172" customFormat="false" ht="30" hidden="false" customHeight="true" outlineLevel="0" collapsed="false">
      <c r="A172" s="38" t="s">
        <v>169</v>
      </c>
      <c r="B172" s="44" t="s">
        <v>53</v>
      </c>
      <c r="C172" s="44" t="s">
        <v>93</v>
      </c>
      <c r="D172" s="45" t="s">
        <v>25</v>
      </c>
      <c r="E172" s="46" t="s">
        <v>177</v>
      </c>
      <c r="F172" s="45" t="s">
        <v>178</v>
      </c>
      <c r="G172" s="47" t="s">
        <v>50</v>
      </c>
      <c r="H172" s="40" t="s">
        <v>51</v>
      </c>
      <c r="I172" s="45"/>
    </row>
    <row r="173" customFormat="false" ht="15" hidden="false" customHeight="false" outlineLevel="0" collapsed="false">
      <c r="A173" s="73" t="s">
        <v>1349</v>
      </c>
      <c r="B173" s="44"/>
      <c r="C173" s="44"/>
      <c r="D173" s="45"/>
      <c r="E173" s="46"/>
      <c r="F173" s="45"/>
      <c r="G173" s="47"/>
      <c r="H173" s="70" t="s">
        <v>158</v>
      </c>
      <c r="I173" s="45"/>
    </row>
    <row r="175" customFormat="false" ht="15" hidden="false" customHeight="true" outlineLevel="0" collapsed="false">
      <c r="A175" s="38" t="s">
        <v>182</v>
      </c>
      <c r="B175" s="44" t="s">
        <v>47</v>
      </c>
      <c r="C175" s="44" t="s">
        <v>17</v>
      </c>
      <c r="D175" s="45" t="s">
        <v>22</v>
      </c>
      <c r="E175" s="46" t="s">
        <v>177</v>
      </c>
      <c r="F175" s="45"/>
      <c r="G175" s="47" t="s">
        <v>199</v>
      </c>
      <c r="H175" s="40" t="s">
        <v>59</v>
      </c>
      <c r="I175" s="45"/>
    </row>
    <row r="176" customFormat="false" ht="15" hidden="false" customHeight="false" outlineLevel="0" collapsed="false">
      <c r="A176" s="73" t="s">
        <v>1350</v>
      </c>
      <c r="B176" s="44"/>
      <c r="C176" s="44"/>
      <c r="D176" s="45"/>
      <c r="E176" s="46"/>
      <c r="F176" s="45"/>
      <c r="G176" s="47"/>
      <c r="H176" s="70" t="s">
        <v>158</v>
      </c>
      <c r="I176" s="45"/>
    </row>
    <row r="177" customFormat="false" ht="15" hidden="false" customHeight="true" outlineLevel="0" collapsed="false">
      <c r="A177" s="38" t="s">
        <v>182</v>
      </c>
      <c r="B177" s="44" t="s">
        <v>47</v>
      </c>
      <c r="C177" s="44" t="s">
        <v>15</v>
      </c>
      <c r="D177" s="45" t="s">
        <v>22</v>
      </c>
      <c r="E177" s="46" t="s">
        <v>196</v>
      </c>
      <c r="F177" s="45"/>
      <c r="G177" s="47" t="s">
        <v>76</v>
      </c>
      <c r="H177" s="40" t="s">
        <v>59</v>
      </c>
      <c r="I177" s="45" t="s">
        <v>197</v>
      </c>
    </row>
    <row r="178" customFormat="false" ht="15" hidden="false" customHeight="false" outlineLevel="0" collapsed="false">
      <c r="A178" s="73" t="s">
        <v>1351</v>
      </c>
      <c r="B178" s="44"/>
      <c r="C178" s="44"/>
      <c r="D178" s="45"/>
      <c r="E178" s="46"/>
      <c r="F178" s="45"/>
      <c r="G178" s="47"/>
      <c r="H178" s="70" t="s">
        <v>158</v>
      </c>
      <c r="I178" s="45"/>
    </row>
    <row r="179" customFormat="false" ht="15" hidden="false" customHeight="true" outlineLevel="0" collapsed="false">
      <c r="A179" s="38" t="s">
        <v>182</v>
      </c>
      <c r="B179" s="44" t="s">
        <v>47</v>
      </c>
      <c r="C179" s="44" t="s">
        <v>15</v>
      </c>
      <c r="D179" s="45" t="s">
        <v>22</v>
      </c>
      <c r="E179" s="46" t="s">
        <v>193</v>
      </c>
      <c r="F179" s="45"/>
      <c r="G179" s="47" t="s">
        <v>76</v>
      </c>
      <c r="H179" s="40" t="s">
        <v>59</v>
      </c>
      <c r="I179" s="45" t="s">
        <v>194</v>
      </c>
    </row>
    <row r="180" customFormat="false" ht="15" hidden="false" customHeight="false" outlineLevel="0" collapsed="false">
      <c r="A180" s="73" t="s">
        <v>1351</v>
      </c>
      <c r="B180" s="44"/>
      <c r="C180" s="44"/>
      <c r="D180" s="45"/>
      <c r="E180" s="46"/>
      <c r="F180" s="45"/>
      <c r="G180" s="47"/>
      <c r="H180" s="70" t="s">
        <v>158</v>
      </c>
      <c r="I180" s="45"/>
    </row>
    <row r="181" customFormat="false" ht="15" hidden="false" customHeight="true" outlineLevel="0" collapsed="false">
      <c r="A181" s="38" t="s">
        <v>182</v>
      </c>
      <c r="B181" s="44" t="s">
        <v>47</v>
      </c>
      <c r="C181" s="44" t="s">
        <v>15</v>
      </c>
      <c r="D181" s="45" t="s">
        <v>22</v>
      </c>
      <c r="E181" s="46" t="s">
        <v>171</v>
      </c>
      <c r="F181" s="45"/>
      <c r="G181" s="47" t="s">
        <v>76</v>
      </c>
      <c r="H181" s="40" t="s">
        <v>59</v>
      </c>
      <c r="I181" s="45" t="s">
        <v>195</v>
      </c>
    </row>
    <row r="182" customFormat="false" ht="15" hidden="false" customHeight="false" outlineLevel="0" collapsed="false">
      <c r="A182" s="73" t="s">
        <v>1351</v>
      </c>
      <c r="B182" s="44"/>
      <c r="C182" s="44"/>
      <c r="D182" s="45"/>
      <c r="E182" s="46"/>
      <c r="F182" s="45"/>
      <c r="G182" s="47"/>
      <c r="H182" s="70" t="s">
        <v>158</v>
      </c>
      <c r="I182" s="45"/>
    </row>
    <row r="183" customFormat="false" ht="15" hidden="false" customHeight="true" outlineLevel="0" collapsed="false">
      <c r="A183" s="38" t="s">
        <v>182</v>
      </c>
      <c r="B183" s="44" t="s">
        <v>47</v>
      </c>
      <c r="C183" s="44" t="s">
        <v>15</v>
      </c>
      <c r="D183" s="45" t="s">
        <v>22</v>
      </c>
      <c r="E183" s="46" t="s">
        <v>191</v>
      </c>
      <c r="F183" s="45"/>
      <c r="G183" s="47" t="s">
        <v>192</v>
      </c>
      <c r="H183" s="40" t="s">
        <v>59</v>
      </c>
      <c r="I183" s="45"/>
    </row>
    <row r="184" customFormat="false" ht="15" hidden="false" customHeight="false" outlineLevel="0" collapsed="false">
      <c r="A184" s="73" t="s">
        <v>1350</v>
      </c>
      <c r="B184" s="44"/>
      <c r="C184" s="44"/>
      <c r="D184" s="45"/>
      <c r="E184" s="46"/>
      <c r="F184" s="45"/>
      <c r="G184" s="47"/>
      <c r="H184" s="70" t="s">
        <v>158</v>
      </c>
      <c r="I184" s="45"/>
    </row>
    <row r="185" customFormat="false" ht="30" hidden="false" customHeight="true" outlineLevel="0" collapsed="false">
      <c r="A185" s="38" t="s">
        <v>182</v>
      </c>
      <c r="B185" s="44" t="s">
        <v>47</v>
      </c>
      <c r="C185" s="44" t="s">
        <v>16</v>
      </c>
      <c r="D185" s="45" t="s">
        <v>22</v>
      </c>
      <c r="E185" s="46" t="s">
        <v>198</v>
      </c>
      <c r="F185" s="45" t="s">
        <v>168</v>
      </c>
      <c r="G185" s="47" t="s">
        <v>50</v>
      </c>
      <c r="H185" s="40" t="s">
        <v>51</v>
      </c>
      <c r="I185" s="45"/>
    </row>
    <row r="186" customFormat="false" ht="15" hidden="false" customHeight="false" outlineLevel="0" collapsed="false">
      <c r="A186" s="73" t="s">
        <v>1352</v>
      </c>
      <c r="B186" s="44"/>
      <c r="C186" s="44"/>
      <c r="D186" s="45"/>
      <c r="E186" s="46"/>
      <c r="F186" s="45"/>
      <c r="G186" s="47"/>
      <c r="H186" s="70" t="s">
        <v>158</v>
      </c>
      <c r="I186" s="45"/>
    </row>
    <row r="187" customFormat="false" ht="30" hidden="false" customHeight="true" outlineLevel="0" collapsed="false">
      <c r="A187" s="38" t="s">
        <v>182</v>
      </c>
      <c r="B187" s="44" t="s">
        <v>47</v>
      </c>
      <c r="C187" s="44" t="s">
        <v>18</v>
      </c>
      <c r="D187" s="45" t="s">
        <v>24</v>
      </c>
      <c r="E187" s="46" t="s">
        <v>153</v>
      </c>
      <c r="F187" s="45" t="s">
        <v>203</v>
      </c>
      <c r="G187" s="47" t="s">
        <v>50</v>
      </c>
      <c r="H187" s="40" t="s">
        <v>51</v>
      </c>
      <c r="I187" s="45"/>
    </row>
    <row r="188" customFormat="false" ht="15" hidden="false" customHeight="false" outlineLevel="0" collapsed="false">
      <c r="A188" s="73" t="s">
        <v>1352</v>
      </c>
      <c r="B188" s="44"/>
      <c r="C188" s="44"/>
      <c r="D188" s="45"/>
      <c r="E188" s="46"/>
      <c r="F188" s="45"/>
      <c r="G188" s="47"/>
      <c r="H188" s="70" t="s">
        <v>158</v>
      </c>
      <c r="I188" s="45"/>
    </row>
    <row r="189" customFormat="false" ht="30" hidden="false" customHeight="true" outlineLevel="0" collapsed="false">
      <c r="A189" s="38" t="s">
        <v>182</v>
      </c>
      <c r="B189" s="44" t="s">
        <v>47</v>
      </c>
      <c r="C189" s="44" t="s">
        <v>14</v>
      </c>
      <c r="D189" s="45" t="s">
        <v>22</v>
      </c>
      <c r="E189" s="46" t="s">
        <v>184</v>
      </c>
      <c r="F189" s="45" t="s">
        <v>78</v>
      </c>
      <c r="G189" s="47" t="s">
        <v>50</v>
      </c>
      <c r="H189" s="40" t="s">
        <v>51</v>
      </c>
      <c r="I189" s="45"/>
    </row>
    <row r="190" customFormat="false" ht="15" hidden="false" customHeight="false" outlineLevel="0" collapsed="false">
      <c r="A190" s="73" t="s">
        <v>1352</v>
      </c>
      <c r="B190" s="44"/>
      <c r="C190" s="44"/>
      <c r="D190" s="45"/>
      <c r="E190" s="46"/>
      <c r="F190" s="45"/>
      <c r="G190" s="47"/>
      <c r="H190" s="70" t="s">
        <v>158</v>
      </c>
      <c r="I190" s="45"/>
    </row>
    <row r="191" customFormat="false" ht="45" hidden="false" customHeight="true" outlineLevel="0" collapsed="false">
      <c r="A191" s="38" t="s">
        <v>182</v>
      </c>
      <c r="B191" s="44" t="s">
        <v>47</v>
      </c>
      <c r="C191" s="44" t="s">
        <v>15</v>
      </c>
      <c r="D191" s="45" t="s">
        <v>22</v>
      </c>
      <c r="E191" s="46" t="s">
        <v>187</v>
      </c>
      <c r="F191" s="45" t="s">
        <v>188</v>
      </c>
      <c r="G191" s="47" t="s">
        <v>50</v>
      </c>
      <c r="H191" s="40" t="s">
        <v>51</v>
      </c>
      <c r="I191" s="45"/>
    </row>
    <row r="192" customFormat="false" ht="15" hidden="false" customHeight="false" outlineLevel="0" collapsed="false">
      <c r="A192" s="73" t="s">
        <v>1352</v>
      </c>
      <c r="B192" s="44"/>
      <c r="C192" s="44"/>
      <c r="D192" s="45"/>
      <c r="E192" s="46"/>
      <c r="F192" s="45"/>
      <c r="G192" s="47"/>
      <c r="H192" s="70" t="s">
        <v>158</v>
      </c>
      <c r="I192" s="45"/>
    </row>
    <row r="193" customFormat="false" ht="30" hidden="false" customHeight="true" outlineLevel="0" collapsed="false">
      <c r="A193" s="38" t="s">
        <v>182</v>
      </c>
      <c r="B193" s="44" t="s">
        <v>47</v>
      </c>
      <c r="C193" s="44" t="s">
        <v>18</v>
      </c>
      <c r="D193" s="45" t="s">
        <v>22</v>
      </c>
      <c r="E193" s="46" t="s">
        <v>205</v>
      </c>
      <c r="F193" s="45" t="s">
        <v>201</v>
      </c>
      <c r="G193" s="47" t="s">
        <v>50</v>
      </c>
      <c r="H193" s="40" t="s">
        <v>51</v>
      </c>
      <c r="I193" s="45"/>
    </row>
    <row r="194" customFormat="false" ht="15" hidden="false" customHeight="false" outlineLevel="0" collapsed="false">
      <c r="A194" s="73" t="s">
        <v>1352</v>
      </c>
      <c r="B194" s="44"/>
      <c r="C194" s="44"/>
      <c r="D194" s="45"/>
      <c r="E194" s="46"/>
      <c r="F194" s="45"/>
      <c r="G194" s="47"/>
      <c r="H194" s="70" t="s">
        <v>158</v>
      </c>
      <c r="I194" s="45"/>
    </row>
    <row r="195" customFormat="false" ht="30" hidden="false" customHeight="true" outlineLevel="0" collapsed="false">
      <c r="A195" s="38" t="s">
        <v>182</v>
      </c>
      <c r="B195" s="44" t="s">
        <v>47</v>
      </c>
      <c r="C195" s="44" t="s">
        <v>16</v>
      </c>
      <c r="D195" s="45" t="s">
        <v>26</v>
      </c>
      <c r="E195" s="46" t="s">
        <v>200</v>
      </c>
      <c r="F195" s="45" t="s">
        <v>183</v>
      </c>
      <c r="G195" s="47" t="s">
        <v>50</v>
      </c>
      <c r="H195" s="40" t="s">
        <v>51</v>
      </c>
      <c r="I195" s="45"/>
    </row>
    <row r="196" customFormat="false" ht="15" hidden="false" customHeight="false" outlineLevel="0" collapsed="false">
      <c r="A196" s="73" t="s">
        <v>1352</v>
      </c>
      <c r="B196" s="44"/>
      <c r="C196" s="44"/>
      <c r="D196" s="45"/>
      <c r="E196" s="46"/>
      <c r="F196" s="45"/>
      <c r="G196" s="47"/>
      <c r="H196" s="70" t="s">
        <v>158</v>
      </c>
      <c r="I196" s="45"/>
    </row>
    <row r="197" customFormat="false" ht="30" hidden="false" customHeight="true" outlineLevel="0" collapsed="false">
      <c r="A197" s="38" t="s">
        <v>182</v>
      </c>
      <c r="B197" s="44" t="s">
        <v>53</v>
      </c>
      <c r="C197" s="44" t="s">
        <v>15</v>
      </c>
      <c r="D197" s="45" t="s">
        <v>24</v>
      </c>
      <c r="E197" s="46" t="s">
        <v>185</v>
      </c>
      <c r="F197" s="45" t="s">
        <v>186</v>
      </c>
      <c r="G197" s="47" t="s">
        <v>50</v>
      </c>
      <c r="H197" s="40" t="s">
        <v>51</v>
      </c>
      <c r="I197" s="45"/>
    </row>
    <row r="198" customFormat="false" ht="15" hidden="false" customHeight="false" outlineLevel="0" collapsed="false">
      <c r="A198" s="73" t="s">
        <v>1352</v>
      </c>
      <c r="B198" s="44"/>
      <c r="C198" s="44"/>
      <c r="D198" s="45"/>
      <c r="E198" s="46"/>
      <c r="F198" s="45"/>
      <c r="G198" s="47"/>
      <c r="H198" s="70" t="s">
        <v>158</v>
      </c>
      <c r="I198" s="45"/>
    </row>
    <row r="199" customFormat="false" ht="30" hidden="false" customHeight="true" outlineLevel="0" collapsed="false">
      <c r="A199" s="38" t="s">
        <v>182</v>
      </c>
      <c r="B199" s="44" t="s">
        <v>47</v>
      </c>
      <c r="C199" s="44" t="s">
        <v>17</v>
      </c>
      <c r="D199" s="45" t="s">
        <v>22</v>
      </c>
      <c r="E199" s="46" t="s">
        <v>70</v>
      </c>
      <c r="F199" s="45" t="s">
        <v>183</v>
      </c>
      <c r="G199" s="47" t="s">
        <v>50</v>
      </c>
      <c r="H199" s="40" t="s">
        <v>51</v>
      </c>
      <c r="I199" s="45"/>
    </row>
    <row r="200" customFormat="false" ht="15" hidden="false" customHeight="false" outlineLevel="0" collapsed="false">
      <c r="A200" s="73" t="s">
        <v>1352</v>
      </c>
      <c r="B200" s="44"/>
      <c r="C200" s="44"/>
      <c r="D200" s="45"/>
      <c r="E200" s="46"/>
      <c r="F200" s="45"/>
      <c r="G200" s="47"/>
      <c r="H200" s="70" t="s">
        <v>158</v>
      </c>
      <c r="I200" s="45"/>
    </row>
    <row r="201" customFormat="false" ht="30" hidden="false" customHeight="true" outlineLevel="0" collapsed="false">
      <c r="A201" s="38" t="s">
        <v>182</v>
      </c>
      <c r="B201" s="44" t="s">
        <v>47</v>
      </c>
      <c r="C201" s="44" t="s">
        <v>15</v>
      </c>
      <c r="D201" s="45" t="s">
        <v>26</v>
      </c>
      <c r="E201" s="46" t="s">
        <v>204</v>
      </c>
      <c r="F201" s="45" t="s">
        <v>183</v>
      </c>
      <c r="G201" s="47" t="s">
        <v>50</v>
      </c>
      <c r="H201" s="40" t="s">
        <v>51</v>
      </c>
      <c r="I201" s="45"/>
    </row>
    <row r="202" customFormat="false" ht="15" hidden="false" customHeight="false" outlineLevel="0" collapsed="false">
      <c r="A202" s="73" t="s">
        <v>1352</v>
      </c>
      <c r="B202" s="44"/>
      <c r="C202" s="44"/>
      <c r="D202" s="45"/>
      <c r="E202" s="46"/>
      <c r="F202" s="45"/>
      <c r="G202" s="47"/>
      <c r="H202" s="70" t="s">
        <v>158</v>
      </c>
      <c r="I202" s="45"/>
    </row>
    <row r="203" customFormat="false" ht="30" hidden="false" customHeight="true" outlineLevel="0" collapsed="false">
      <c r="A203" s="38" t="s">
        <v>182</v>
      </c>
      <c r="B203" s="44" t="s">
        <v>47</v>
      </c>
      <c r="C203" s="44" t="s">
        <v>15</v>
      </c>
      <c r="D203" s="45" t="s">
        <v>25</v>
      </c>
      <c r="E203" s="46" t="s">
        <v>189</v>
      </c>
      <c r="F203" s="45" t="s">
        <v>79</v>
      </c>
      <c r="G203" s="47" t="s">
        <v>50</v>
      </c>
      <c r="H203" s="40" t="s">
        <v>51</v>
      </c>
      <c r="I203" s="45"/>
    </row>
    <row r="204" customFormat="false" ht="15" hidden="false" customHeight="false" outlineLevel="0" collapsed="false">
      <c r="A204" s="73" t="s">
        <v>1352</v>
      </c>
      <c r="B204" s="44"/>
      <c r="C204" s="44"/>
      <c r="D204" s="45"/>
      <c r="E204" s="46"/>
      <c r="F204" s="45"/>
      <c r="G204" s="47"/>
      <c r="H204" s="70" t="s">
        <v>158</v>
      </c>
      <c r="I204" s="45"/>
    </row>
    <row r="205" customFormat="false" ht="30" hidden="false" customHeight="true" outlineLevel="0" collapsed="false">
      <c r="A205" s="38" t="s">
        <v>182</v>
      </c>
      <c r="B205" s="44" t="s">
        <v>47</v>
      </c>
      <c r="C205" s="44" t="s">
        <v>18</v>
      </c>
      <c r="D205" s="45" t="s">
        <v>26</v>
      </c>
      <c r="E205" s="46" t="s">
        <v>206</v>
      </c>
      <c r="F205" s="45" t="s">
        <v>207</v>
      </c>
      <c r="G205" s="47" t="s">
        <v>50</v>
      </c>
      <c r="H205" s="40" t="s">
        <v>51</v>
      </c>
      <c r="I205" s="45"/>
    </row>
    <row r="206" customFormat="false" ht="15" hidden="false" customHeight="false" outlineLevel="0" collapsed="false">
      <c r="A206" s="73" t="s">
        <v>1352</v>
      </c>
      <c r="B206" s="44"/>
      <c r="C206" s="44"/>
      <c r="D206" s="45"/>
      <c r="E206" s="46"/>
      <c r="F206" s="45"/>
      <c r="G206" s="47"/>
      <c r="H206" s="70" t="s">
        <v>158</v>
      </c>
      <c r="I206" s="45"/>
    </row>
    <row r="207" customFormat="false" ht="45" hidden="false" customHeight="true" outlineLevel="0" collapsed="false">
      <c r="A207" s="38" t="s">
        <v>182</v>
      </c>
      <c r="B207" s="44" t="s">
        <v>53</v>
      </c>
      <c r="C207" s="44" t="s">
        <v>15</v>
      </c>
      <c r="D207" s="45" t="s">
        <v>27</v>
      </c>
      <c r="E207" s="46" t="s">
        <v>134</v>
      </c>
      <c r="F207" s="45" t="s">
        <v>190</v>
      </c>
      <c r="G207" s="47" t="s">
        <v>50</v>
      </c>
      <c r="H207" s="40" t="s">
        <v>51</v>
      </c>
      <c r="I207" s="45"/>
    </row>
    <row r="208" customFormat="false" ht="15" hidden="false" customHeight="false" outlineLevel="0" collapsed="false">
      <c r="A208" s="73" t="s">
        <v>1352</v>
      </c>
      <c r="B208" s="44"/>
      <c r="C208" s="44"/>
      <c r="D208" s="45"/>
      <c r="E208" s="46"/>
      <c r="F208" s="45"/>
      <c r="G208" s="47"/>
      <c r="H208" s="70" t="s">
        <v>158</v>
      </c>
      <c r="I208" s="45"/>
    </row>
    <row r="209" customFormat="false" ht="30" hidden="false" customHeight="true" outlineLevel="0" collapsed="false">
      <c r="A209" s="38" t="s">
        <v>182</v>
      </c>
      <c r="B209" s="44" t="s">
        <v>47</v>
      </c>
      <c r="C209" s="44" t="s">
        <v>17</v>
      </c>
      <c r="D209" s="45" t="s">
        <v>26</v>
      </c>
      <c r="E209" s="46" t="s">
        <v>202</v>
      </c>
      <c r="F209" s="45" t="s">
        <v>183</v>
      </c>
      <c r="G209" s="47" t="s">
        <v>50</v>
      </c>
      <c r="H209" s="40" t="s">
        <v>51</v>
      </c>
      <c r="I209" s="45"/>
    </row>
    <row r="210" customFormat="false" ht="15" hidden="false" customHeight="false" outlineLevel="0" collapsed="false">
      <c r="A210" s="73" t="s">
        <v>1352</v>
      </c>
      <c r="B210" s="44"/>
      <c r="C210" s="44"/>
      <c r="D210" s="45"/>
      <c r="E210" s="46"/>
      <c r="F210" s="45"/>
      <c r="G210" s="47"/>
      <c r="H210" s="70" t="s">
        <v>158</v>
      </c>
      <c r="I210" s="45"/>
    </row>
    <row r="212" customFormat="false" ht="45" hidden="false" customHeight="false" outlineLevel="0" collapsed="false">
      <c r="A212" s="43" t="s">
        <v>208</v>
      </c>
      <c r="B212" s="44" t="s">
        <v>47</v>
      </c>
      <c r="C212" s="44" t="s">
        <v>15</v>
      </c>
      <c r="D212" s="45" t="s">
        <v>22</v>
      </c>
      <c r="E212" s="46" t="s">
        <v>159</v>
      </c>
      <c r="F212" s="45" t="s">
        <v>209</v>
      </c>
      <c r="G212" s="47" t="s">
        <v>210</v>
      </c>
      <c r="H212" s="45" t="s">
        <v>158</v>
      </c>
      <c r="I212" s="45"/>
    </row>
    <row r="213" customFormat="false" ht="45" hidden="false" customHeight="false" outlineLevel="0" collapsed="false">
      <c r="A213" s="43" t="s">
        <v>208</v>
      </c>
      <c r="B213" s="44" t="s">
        <v>47</v>
      </c>
      <c r="C213" s="44" t="s">
        <v>15</v>
      </c>
      <c r="D213" s="45" t="s">
        <v>22</v>
      </c>
      <c r="E213" s="46" t="s">
        <v>211</v>
      </c>
      <c r="F213" s="45" t="s">
        <v>209</v>
      </c>
      <c r="G213" s="47" t="s">
        <v>210</v>
      </c>
      <c r="H213" s="45" t="s">
        <v>158</v>
      </c>
      <c r="I213" s="45"/>
    </row>
    <row r="214" customFormat="false" ht="15" hidden="false" customHeight="true" outlineLevel="0" collapsed="false">
      <c r="A214" s="38" t="s">
        <v>208</v>
      </c>
      <c r="B214" s="44" t="s">
        <v>47</v>
      </c>
      <c r="C214" s="44" t="s">
        <v>15</v>
      </c>
      <c r="D214" s="45" t="s">
        <v>22</v>
      </c>
      <c r="E214" s="46" t="s">
        <v>54</v>
      </c>
      <c r="F214" s="45"/>
      <c r="G214" s="47" t="s">
        <v>214</v>
      </c>
      <c r="H214" s="40" t="s">
        <v>59</v>
      </c>
      <c r="I214" s="45"/>
    </row>
    <row r="215" customFormat="false" ht="15" hidden="false" customHeight="false" outlineLevel="0" collapsed="false">
      <c r="A215" s="73" t="s">
        <v>1353</v>
      </c>
      <c r="B215" s="44"/>
      <c r="C215" s="44"/>
      <c r="D215" s="45"/>
      <c r="E215" s="46"/>
      <c r="F215" s="45"/>
      <c r="G215" s="47"/>
      <c r="H215" s="70" t="s">
        <v>158</v>
      </c>
      <c r="I215" s="45"/>
    </row>
    <row r="216" customFormat="false" ht="15" hidden="false" customHeight="true" outlineLevel="0" collapsed="false">
      <c r="A216" s="38" t="s">
        <v>208</v>
      </c>
      <c r="B216" s="44" t="s">
        <v>47</v>
      </c>
      <c r="C216" s="44" t="s">
        <v>15</v>
      </c>
      <c r="D216" s="45" t="s">
        <v>22</v>
      </c>
      <c r="E216" s="46" t="s">
        <v>219</v>
      </c>
      <c r="F216" s="45"/>
      <c r="G216" s="47" t="s">
        <v>192</v>
      </c>
      <c r="H216" s="40" t="s">
        <v>59</v>
      </c>
      <c r="I216" s="45"/>
    </row>
    <row r="217" customFormat="false" ht="15" hidden="false" customHeight="false" outlineLevel="0" collapsed="false">
      <c r="A217" s="73" t="s">
        <v>1353</v>
      </c>
      <c r="B217" s="44"/>
      <c r="C217" s="44"/>
      <c r="D217" s="45"/>
      <c r="E217" s="46"/>
      <c r="F217" s="45"/>
      <c r="G217" s="47"/>
      <c r="H217" s="70" t="s">
        <v>158</v>
      </c>
      <c r="I217" s="45"/>
    </row>
    <row r="218" customFormat="false" ht="30" hidden="false" customHeight="true" outlineLevel="0" collapsed="false">
      <c r="A218" s="38" t="s">
        <v>208</v>
      </c>
      <c r="B218" s="44" t="s">
        <v>47</v>
      </c>
      <c r="C218" s="44" t="s">
        <v>18</v>
      </c>
      <c r="D218" s="45" t="s">
        <v>22</v>
      </c>
      <c r="E218" s="46" t="s">
        <v>220</v>
      </c>
      <c r="F218" s="45" t="s">
        <v>221</v>
      </c>
      <c r="G218" s="47" t="s">
        <v>50</v>
      </c>
      <c r="H218" s="40" t="s">
        <v>51</v>
      </c>
      <c r="I218" s="45"/>
    </row>
    <row r="219" customFormat="false" ht="15" hidden="false" customHeight="false" outlineLevel="0" collapsed="false">
      <c r="A219" s="73" t="s">
        <v>1353</v>
      </c>
      <c r="B219" s="44"/>
      <c r="C219" s="44"/>
      <c r="D219" s="45"/>
      <c r="E219" s="46"/>
      <c r="F219" s="45"/>
      <c r="G219" s="47"/>
      <c r="H219" s="70" t="s">
        <v>158</v>
      </c>
      <c r="I219" s="45"/>
    </row>
    <row r="220" customFormat="false" ht="30" hidden="false" customHeight="true" outlineLevel="0" collapsed="false">
      <c r="A220" s="38" t="s">
        <v>208</v>
      </c>
      <c r="B220" s="44" t="s">
        <v>53</v>
      </c>
      <c r="C220" s="44" t="s">
        <v>15</v>
      </c>
      <c r="D220" s="45" t="s">
        <v>24</v>
      </c>
      <c r="E220" s="46" t="s">
        <v>54</v>
      </c>
      <c r="F220" s="45" t="s">
        <v>137</v>
      </c>
      <c r="G220" s="47" t="s">
        <v>50</v>
      </c>
      <c r="H220" s="40" t="s">
        <v>51</v>
      </c>
      <c r="I220" s="45"/>
    </row>
    <row r="221" customFormat="false" ht="15" hidden="false" customHeight="false" outlineLevel="0" collapsed="false">
      <c r="A221" s="73" t="s">
        <v>1353</v>
      </c>
      <c r="B221" s="44"/>
      <c r="C221" s="44"/>
      <c r="D221" s="45"/>
      <c r="E221" s="46"/>
      <c r="F221" s="45"/>
      <c r="G221" s="47"/>
      <c r="H221" s="70" t="s">
        <v>158</v>
      </c>
      <c r="I221" s="45"/>
    </row>
    <row r="222" customFormat="false" ht="30" hidden="false" customHeight="true" outlineLevel="0" collapsed="false">
      <c r="A222" s="38" t="s">
        <v>208</v>
      </c>
      <c r="B222" s="44" t="s">
        <v>47</v>
      </c>
      <c r="C222" s="44" t="s">
        <v>15</v>
      </c>
      <c r="D222" s="45" t="s">
        <v>25</v>
      </c>
      <c r="E222" s="46" t="s">
        <v>215</v>
      </c>
      <c r="F222" s="45" t="s">
        <v>79</v>
      </c>
      <c r="G222" s="47" t="s">
        <v>50</v>
      </c>
      <c r="H222" s="40" t="s">
        <v>51</v>
      </c>
      <c r="I222" s="45"/>
    </row>
    <row r="223" customFormat="false" ht="15" hidden="false" customHeight="false" outlineLevel="0" collapsed="false">
      <c r="A223" s="73" t="s">
        <v>1353</v>
      </c>
      <c r="B223" s="44"/>
      <c r="C223" s="44"/>
      <c r="D223" s="45"/>
      <c r="E223" s="46"/>
      <c r="F223" s="45"/>
      <c r="G223" s="47"/>
      <c r="H223" s="70" t="s">
        <v>158</v>
      </c>
      <c r="I223" s="45"/>
    </row>
    <row r="224" customFormat="false" ht="30" hidden="false" customHeight="true" outlineLevel="0" collapsed="false">
      <c r="A224" s="38" t="s">
        <v>208</v>
      </c>
      <c r="B224" s="44" t="s">
        <v>47</v>
      </c>
      <c r="C224" s="44" t="s">
        <v>16</v>
      </c>
      <c r="D224" s="45" t="s">
        <v>22</v>
      </c>
      <c r="E224" s="46" t="s">
        <v>212</v>
      </c>
      <c r="F224" s="45" t="s">
        <v>213</v>
      </c>
      <c r="G224" s="47" t="s">
        <v>50</v>
      </c>
      <c r="H224" s="40" t="s">
        <v>51</v>
      </c>
      <c r="I224" s="45"/>
    </row>
    <row r="225" customFormat="false" ht="15" hidden="false" customHeight="false" outlineLevel="0" collapsed="false">
      <c r="A225" s="73" t="s">
        <v>1353</v>
      </c>
      <c r="B225" s="44"/>
      <c r="C225" s="44"/>
      <c r="D225" s="45"/>
      <c r="E225" s="46"/>
      <c r="F225" s="45"/>
      <c r="G225" s="47"/>
      <c r="H225" s="70" t="s">
        <v>158</v>
      </c>
      <c r="I225" s="45"/>
    </row>
    <row r="226" customFormat="false" ht="45" hidden="false" customHeight="true" outlineLevel="0" collapsed="false">
      <c r="A226" s="38" t="s">
        <v>208</v>
      </c>
      <c r="B226" s="44" t="s">
        <v>53</v>
      </c>
      <c r="C226" s="44" t="s">
        <v>15</v>
      </c>
      <c r="D226" s="45" t="s">
        <v>27</v>
      </c>
      <c r="E226" s="46" t="s">
        <v>218</v>
      </c>
      <c r="F226" s="45" t="s">
        <v>190</v>
      </c>
      <c r="G226" s="47" t="s">
        <v>50</v>
      </c>
      <c r="H226" s="40" t="s">
        <v>51</v>
      </c>
      <c r="I226" s="45"/>
    </row>
    <row r="227" customFormat="false" ht="15" hidden="false" customHeight="false" outlineLevel="0" collapsed="false">
      <c r="A227" s="73" t="s">
        <v>1353</v>
      </c>
      <c r="B227" s="44"/>
      <c r="C227" s="44"/>
      <c r="D227" s="45"/>
      <c r="E227" s="46"/>
      <c r="F227" s="45"/>
      <c r="G227" s="47"/>
      <c r="H227" s="70" t="s">
        <v>158</v>
      </c>
      <c r="I227" s="45"/>
    </row>
    <row r="228" customFormat="false" ht="30" hidden="false" customHeight="true" outlineLevel="0" collapsed="false">
      <c r="A228" s="38" t="s">
        <v>208</v>
      </c>
      <c r="B228" s="44" t="s">
        <v>47</v>
      </c>
      <c r="C228" s="44" t="s">
        <v>15</v>
      </c>
      <c r="D228" s="45" t="s">
        <v>22</v>
      </c>
      <c r="E228" s="46" t="s">
        <v>216</v>
      </c>
      <c r="F228" s="45" t="s">
        <v>217</v>
      </c>
      <c r="G228" s="47" t="s">
        <v>50</v>
      </c>
      <c r="H228" s="40" t="s">
        <v>51</v>
      </c>
      <c r="I228" s="45"/>
    </row>
    <row r="229" customFormat="false" ht="15" hidden="false" customHeight="false" outlineLevel="0" collapsed="false">
      <c r="A229" s="73" t="s">
        <v>1353</v>
      </c>
      <c r="B229" s="44"/>
      <c r="C229" s="44"/>
      <c r="D229" s="45"/>
      <c r="E229" s="46"/>
      <c r="F229" s="45"/>
      <c r="G229" s="47"/>
      <c r="H229" s="70" t="s">
        <v>158</v>
      </c>
      <c r="I229" s="45"/>
    </row>
    <row r="231" customFormat="false" ht="30" hidden="false" customHeight="true" outlineLevel="0" collapsed="false">
      <c r="A231" s="38" t="s">
        <v>222</v>
      </c>
      <c r="B231" s="44" t="s">
        <v>47</v>
      </c>
      <c r="C231" s="44" t="s">
        <v>15</v>
      </c>
      <c r="D231" s="45" t="s">
        <v>22</v>
      </c>
      <c r="E231" s="46" t="s">
        <v>54</v>
      </c>
      <c r="F231" s="45" t="s">
        <v>223</v>
      </c>
      <c r="G231" s="47" t="s">
        <v>210</v>
      </c>
      <c r="H231" s="40" t="s">
        <v>51</v>
      </c>
      <c r="I231" s="45"/>
    </row>
    <row r="232" customFormat="false" ht="15" hidden="false" customHeight="false" outlineLevel="0" collapsed="false">
      <c r="A232" s="73" t="s">
        <v>1354</v>
      </c>
      <c r="B232" s="44"/>
      <c r="C232" s="44"/>
      <c r="D232" s="45"/>
      <c r="E232" s="46"/>
      <c r="F232" s="45"/>
      <c r="G232" s="47"/>
      <c r="H232" s="70" t="s">
        <v>158</v>
      </c>
      <c r="I232" s="45"/>
    </row>
    <row r="233" customFormat="false" ht="45" hidden="false" customHeight="true" outlineLevel="0" collapsed="false">
      <c r="A233" s="38" t="s">
        <v>222</v>
      </c>
      <c r="B233" s="44" t="s">
        <v>47</v>
      </c>
      <c r="C233" s="44" t="s">
        <v>15</v>
      </c>
      <c r="D233" s="45" t="s">
        <v>22</v>
      </c>
      <c r="E233" s="46" t="s">
        <v>230</v>
      </c>
      <c r="F233" s="45"/>
      <c r="G233" s="47" t="s">
        <v>224</v>
      </c>
      <c r="H233" s="40" t="s">
        <v>59</v>
      </c>
      <c r="I233" s="45" t="s">
        <v>231</v>
      </c>
    </row>
    <row r="234" customFormat="false" ht="15" hidden="false" customHeight="false" outlineLevel="0" collapsed="false">
      <c r="A234" s="73" t="s">
        <v>1354</v>
      </c>
      <c r="B234" s="44"/>
      <c r="C234" s="44"/>
      <c r="D234" s="45"/>
      <c r="E234" s="46"/>
      <c r="F234" s="45"/>
      <c r="G234" s="47"/>
      <c r="H234" s="70" t="s">
        <v>158</v>
      </c>
      <c r="I234" s="45"/>
    </row>
    <row r="235" customFormat="false" ht="45" hidden="false" customHeight="true" outlineLevel="0" collapsed="false">
      <c r="A235" s="38" t="s">
        <v>222</v>
      </c>
      <c r="B235" s="44" t="s">
        <v>47</v>
      </c>
      <c r="C235" s="44" t="s">
        <v>15</v>
      </c>
      <c r="D235" s="45" t="s">
        <v>22</v>
      </c>
      <c r="E235" s="46" t="s">
        <v>62</v>
      </c>
      <c r="F235" s="45"/>
      <c r="G235" s="47" t="s">
        <v>224</v>
      </c>
      <c r="H235" s="40" t="s">
        <v>59</v>
      </c>
      <c r="I235" s="45" t="s">
        <v>225</v>
      </c>
    </row>
    <row r="236" customFormat="false" ht="15" hidden="false" customHeight="false" outlineLevel="0" collapsed="false">
      <c r="A236" s="73" t="s">
        <v>1354</v>
      </c>
      <c r="B236" s="44"/>
      <c r="C236" s="44"/>
      <c r="D236" s="45"/>
      <c r="E236" s="46"/>
      <c r="F236" s="45"/>
      <c r="G236" s="47"/>
      <c r="H236" s="70" t="s">
        <v>158</v>
      </c>
      <c r="I236" s="45"/>
    </row>
    <row r="237" customFormat="false" ht="45" hidden="false" customHeight="true" outlineLevel="0" collapsed="false">
      <c r="A237" s="38" t="s">
        <v>222</v>
      </c>
      <c r="B237" s="44" t="s">
        <v>47</v>
      </c>
      <c r="C237" s="44" t="s">
        <v>15</v>
      </c>
      <c r="D237" s="45" t="s">
        <v>22</v>
      </c>
      <c r="E237" s="46" t="s">
        <v>226</v>
      </c>
      <c r="F237" s="45"/>
      <c r="G237" s="47" t="s">
        <v>224</v>
      </c>
      <c r="H237" s="40" t="s">
        <v>59</v>
      </c>
      <c r="I237" s="45" t="s">
        <v>227</v>
      </c>
    </row>
    <row r="238" customFormat="false" ht="15" hidden="false" customHeight="false" outlineLevel="0" collapsed="false">
      <c r="A238" s="73" t="s">
        <v>1354</v>
      </c>
      <c r="B238" s="44"/>
      <c r="C238" s="44"/>
      <c r="D238" s="45"/>
      <c r="E238" s="46"/>
      <c r="F238" s="45"/>
      <c r="G238" s="47"/>
      <c r="H238" s="70" t="s">
        <v>158</v>
      </c>
      <c r="I238" s="45"/>
    </row>
    <row r="239" customFormat="false" ht="45" hidden="false" customHeight="true" outlineLevel="0" collapsed="false">
      <c r="A239" s="38" t="s">
        <v>222</v>
      </c>
      <c r="B239" s="44" t="s">
        <v>47</v>
      </c>
      <c r="C239" s="44" t="s">
        <v>15</v>
      </c>
      <c r="D239" s="45" t="s">
        <v>22</v>
      </c>
      <c r="E239" s="46" t="s">
        <v>228</v>
      </c>
      <c r="F239" s="45"/>
      <c r="G239" s="47" t="s">
        <v>224</v>
      </c>
      <c r="H239" s="40" t="s">
        <v>59</v>
      </c>
      <c r="I239" s="45" t="s">
        <v>229</v>
      </c>
    </row>
    <row r="240" customFormat="false" ht="15" hidden="false" customHeight="false" outlineLevel="0" collapsed="false">
      <c r="A240" s="73" t="s">
        <v>1354</v>
      </c>
      <c r="B240" s="44"/>
      <c r="C240" s="44"/>
      <c r="D240" s="45"/>
      <c r="E240" s="46"/>
      <c r="F240" s="45"/>
      <c r="G240" s="47"/>
      <c r="H240" s="70" t="s">
        <v>158</v>
      </c>
      <c r="I240" s="45"/>
    </row>
    <row r="241" customFormat="false" ht="30" hidden="false" customHeight="true" outlineLevel="0" collapsed="false">
      <c r="A241" s="38" t="s">
        <v>222</v>
      </c>
      <c r="B241" s="44" t="s">
        <v>47</v>
      </c>
      <c r="C241" s="44" t="s">
        <v>15</v>
      </c>
      <c r="D241" s="45" t="s">
        <v>22</v>
      </c>
      <c r="E241" s="46" t="s">
        <v>218</v>
      </c>
      <c r="F241" s="45" t="s">
        <v>232</v>
      </c>
      <c r="G241" s="47" t="s">
        <v>50</v>
      </c>
      <c r="H241" s="40" t="s">
        <v>51</v>
      </c>
      <c r="I241" s="45"/>
    </row>
    <row r="242" customFormat="false" ht="15" hidden="false" customHeight="false" outlineLevel="0" collapsed="false">
      <c r="A242" s="73" t="s">
        <v>1354</v>
      </c>
      <c r="B242" s="44"/>
      <c r="C242" s="44"/>
      <c r="D242" s="45"/>
      <c r="E242" s="46"/>
      <c r="F242" s="45"/>
      <c r="G242" s="47"/>
      <c r="H242" s="70" t="s">
        <v>158</v>
      </c>
      <c r="I242" s="45"/>
    </row>
    <row r="244" customFormat="false" ht="30" hidden="false" customHeight="false" outlineLevel="0" collapsed="false">
      <c r="A244" s="43" t="s">
        <v>238</v>
      </c>
      <c r="B244" s="44" t="s">
        <v>47</v>
      </c>
      <c r="C244" s="44" t="s">
        <v>15</v>
      </c>
      <c r="D244" s="45" t="s">
        <v>22</v>
      </c>
      <c r="E244" s="46" t="s">
        <v>258</v>
      </c>
      <c r="F244" s="45"/>
      <c r="G244" s="47" t="s">
        <v>259</v>
      </c>
      <c r="H244" s="45" t="s">
        <v>158</v>
      </c>
      <c r="I244" s="45"/>
    </row>
    <row r="245" customFormat="false" ht="30" hidden="false" customHeight="true" outlineLevel="0" collapsed="false">
      <c r="A245" s="38" t="s">
        <v>238</v>
      </c>
      <c r="B245" s="44" t="s">
        <v>47</v>
      </c>
      <c r="C245" s="44" t="s">
        <v>17</v>
      </c>
      <c r="D245" s="45" t="s">
        <v>37</v>
      </c>
      <c r="E245" s="46" t="s">
        <v>270</v>
      </c>
      <c r="F245" s="45" t="s">
        <v>271</v>
      </c>
      <c r="G245" s="47" t="s">
        <v>50</v>
      </c>
      <c r="H245" s="40" t="s">
        <v>51</v>
      </c>
      <c r="I245" s="45"/>
    </row>
    <row r="246" customFormat="false" ht="15" hidden="false" customHeight="false" outlineLevel="0" collapsed="false">
      <c r="A246" s="73" t="s">
        <v>1355</v>
      </c>
      <c r="B246" s="44"/>
      <c r="C246" s="44"/>
      <c r="D246" s="45"/>
      <c r="E246" s="46"/>
      <c r="F246" s="45"/>
      <c r="G246" s="47"/>
      <c r="H246" s="70" t="s">
        <v>158</v>
      </c>
      <c r="I246" s="45"/>
    </row>
    <row r="247" customFormat="false" ht="30" hidden="false" customHeight="true" outlineLevel="0" collapsed="false">
      <c r="A247" s="38" t="s">
        <v>238</v>
      </c>
      <c r="B247" s="44" t="s">
        <v>47</v>
      </c>
      <c r="C247" s="44" t="s">
        <v>16</v>
      </c>
      <c r="D247" s="45" t="s">
        <v>22</v>
      </c>
      <c r="E247" s="46" t="s">
        <v>261</v>
      </c>
      <c r="F247" s="45" t="s">
        <v>179</v>
      </c>
      <c r="G247" s="47" t="s">
        <v>50</v>
      </c>
      <c r="H247" s="40" t="s">
        <v>51</v>
      </c>
      <c r="I247" s="45"/>
    </row>
    <row r="248" customFormat="false" ht="15" hidden="false" customHeight="false" outlineLevel="0" collapsed="false">
      <c r="A248" s="73" t="s">
        <v>1355</v>
      </c>
      <c r="B248" s="44"/>
      <c r="C248" s="44"/>
      <c r="D248" s="45"/>
      <c r="E248" s="46"/>
      <c r="F248" s="45"/>
      <c r="G248" s="47"/>
      <c r="H248" s="70" t="s">
        <v>158</v>
      </c>
      <c r="I248" s="45"/>
    </row>
    <row r="249" customFormat="false" ht="45" hidden="false" customHeight="true" outlineLevel="0" collapsed="false">
      <c r="A249" s="38" t="s">
        <v>238</v>
      </c>
      <c r="B249" s="44" t="s">
        <v>53</v>
      </c>
      <c r="C249" s="44" t="s">
        <v>15</v>
      </c>
      <c r="D249" s="45" t="s">
        <v>23</v>
      </c>
      <c r="E249" s="46" t="s">
        <v>239</v>
      </c>
      <c r="F249" s="45" t="s">
        <v>164</v>
      </c>
      <c r="G249" s="47" t="s">
        <v>50</v>
      </c>
      <c r="H249" s="40" t="s">
        <v>51</v>
      </c>
      <c r="I249" s="45"/>
    </row>
    <row r="250" customFormat="false" ht="15" hidden="false" customHeight="false" outlineLevel="0" collapsed="false">
      <c r="A250" s="73" t="s">
        <v>1355</v>
      </c>
      <c r="B250" s="44"/>
      <c r="C250" s="44"/>
      <c r="D250" s="45"/>
      <c r="E250" s="46"/>
      <c r="F250" s="45"/>
      <c r="G250" s="47"/>
      <c r="H250" s="70" t="s">
        <v>158</v>
      </c>
      <c r="I250" s="45"/>
    </row>
    <row r="251" customFormat="false" ht="30" hidden="false" customHeight="true" outlineLevel="0" collapsed="false">
      <c r="A251" s="38" t="s">
        <v>238</v>
      </c>
      <c r="B251" s="44" t="s">
        <v>47</v>
      </c>
      <c r="C251" s="44" t="s">
        <v>17</v>
      </c>
      <c r="D251" s="45" t="s">
        <v>22</v>
      </c>
      <c r="E251" s="46" t="s">
        <v>263</v>
      </c>
      <c r="F251" s="45" t="s">
        <v>179</v>
      </c>
      <c r="G251" s="47" t="s">
        <v>50</v>
      </c>
      <c r="H251" s="40" t="s">
        <v>51</v>
      </c>
      <c r="I251" s="45"/>
    </row>
    <row r="252" customFormat="false" ht="15" hidden="false" customHeight="false" outlineLevel="0" collapsed="false">
      <c r="A252" s="73" t="s">
        <v>1355</v>
      </c>
      <c r="B252" s="44"/>
      <c r="C252" s="44"/>
      <c r="D252" s="45"/>
      <c r="E252" s="46"/>
      <c r="F252" s="45"/>
      <c r="G252" s="47"/>
      <c r="H252" s="70" t="s">
        <v>158</v>
      </c>
      <c r="I252" s="45"/>
    </row>
    <row r="253" customFormat="false" ht="30" hidden="false" customHeight="true" outlineLevel="0" collapsed="false">
      <c r="A253" s="38" t="s">
        <v>238</v>
      </c>
      <c r="B253" s="44" t="s">
        <v>47</v>
      </c>
      <c r="C253" s="44" t="s">
        <v>15</v>
      </c>
      <c r="D253" s="45" t="s">
        <v>23</v>
      </c>
      <c r="E253" s="46" t="s">
        <v>242</v>
      </c>
      <c r="F253" s="45" t="s">
        <v>160</v>
      </c>
      <c r="G253" s="47" t="s">
        <v>50</v>
      </c>
      <c r="H253" s="40" t="s">
        <v>51</v>
      </c>
      <c r="I253" s="45"/>
    </row>
    <row r="254" customFormat="false" ht="15" hidden="false" customHeight="false" outlineLevel="0" collapsed="false">
      <c r="A254" s="73" t="s">
        <v>1356</v>
      </c>
      <c r="B254" s="44"/>
      <c r="C254" s="44"/>
      <c r="D254" s="45"/>
      <c r="E254" s="46"/>
      <c r="F254" s="45"/>
      <c r="G254" s="47"/>
      <c r="H254" s="70" t="s">
        <v>158</v>
      </c>
      <c r="I254" s="45"/>
    </row>
    <row r="255" customFormat="false" ht="45" hidden="false" customHeight="true" outlineLevel="0" collapsed="false">
      <c r="A255" s="38" t="s">
        <v>238</v>
      </c>
      <c r="B255" s="44" t="s">
        <v>47</v>
      </c>
      <c r="C255" s="44" t="s">
        <v>15</v>
      </c>
      <c r="D255" s="45" t="s">
        <v>22</v>
      </c>
      <c r="E255" s="46" t="s">
        <v>258</v>
      </c>
      <c r="F255" s="45" t="s">
        <v>260</v>
      </c>
      <c r="G255" s="47" t="s">
        <v>50</v>
      </c>
      <c r="H255" s="40" t="s">
        <v>51</v>
      </c>
      <c r="I255" s="45"/>
    </row>
    <row r="256" customFormat="false" ht="15" hidden="false" customHeight="false" outlineLevel="0" collapsed="false">
      <c r="A256" s="73" t="s">
        <v>1356</v>
      </c>
      <c r="B256" s="44"/>
      <c r="C256" s="44"/>
      <c r="D256" s="45"/>
      <c r="E256" s="46"/>
      <c r="F256" s="45"/>
      <c r="G256" s="47"/>
      <c r="H256" s="70" t="s">
        <v>158</v>
      </c>
      <c r="I256" s="45"/>
    </row>
    <row r="257" customFormat="false" ht="30" hidden="false" customHeight="true" outlineLevel="0" collapsed="false">
      <c r="A257" s="38" t="s">
        <v>256</v>
      </c>
      <c r="B257" s="44" t="s">
        <v>47</v>
      </c>
      <c r="C257" s="44" t="s">
        <v>16</v>
      </c>
      <c r="D257" s="45" t="s">
        <v>22</v>
      </c>
      <c r="E257" s="46" t="s">
        <v>257</v>
      </c>
      <c r="F257" s="45" t="s">
        <v>179</v>
      </c>
      <c r="G257" s="47" t="s">
        <v>50</v>
      </c>
      <c r="H257" s="40" t="s">
        <v>51</v>
      </c>
      <c r="I257" s="45"/>
    </row>
    <row r="258" customFormat="false" ht="15" hidden="false" customHeight="false" outlineLevel="0" collapsed="false">
      <c r="A258" s="73" t="s">
        <v>1357</v>
      </c>
      <c r="B258" s="44"/>
      <c r="C258" s="44"/>
      <c r="D258" s="45"/>
      <c r="E258" s="46"/>
      <c r="F258" s="45"/>
      <c r="G258" s="47"/>
      <c r="H258" s="70" t="s">
        <v>158</v>
      </c>
      <c r="I258" s="45"/>
    </row>
    <row r="259" customFormat="false" ht="30" hidden="false" customHeight="true" outlineLevel="0" collapsed="false">
      <c r="A259" s="38" t="s">
        <v>233</v>
      </c>
      <c r="B259" s="44" t="s">
        <v>47</v>
      </c>
      <c r="C259" s="44" t="s">
        <v>16</v>
      </c>
      <c r="D259" s="45" t="s">
        <v>22</v>
      </c>
      <c r="E259" s="46" t="s">
        <v>241</v>
      </c>
      <c r="F259" s="45" t="s">
        <v>179</v>
      </c>
      <c r="G259" s="47" t="s">
        <v>50</v>
      </c>
      <c r="H259" s="40" t="s">
        <v>51</v>
      </c>
      <c r="I259" s="45"/>
    </row>
    <row r="260" customFormat="false" ht="15" hidden="false" customHeight="false" outlineLevel="0" collapsed="false">
      <c r="A260" s="73" t="s">
        <v>1358</v>
      </c>
      <c r="B260" s="44"/>
      <c r="C260" s="44"/>
      <c r="D260" s="45"/>
      <c r="E260" s="46"/>
      <c r="F260" s="45"/>
      <c r="G260" s="47"/>
      <c r="H260" s="70" t="s">
        <v>158</v>
      </c>
      <c r="I260" s="45"/>
    </row>
    <row r="261" customFormat="false" ht="30" hidden="false" customHeight="true" outlineLevel="0" collapsed="false">
      <c r="A261" s="38" t="s">
        <v>233</v>
      </c>
      <c r="B261" s="44" t="s">
        <v>47</v>
      </c>
      <c r="C261" s="44" t="s">
        <v>17</v>
      </c>
      <c r="D261" s="45" t="s">
        <v>22</v>
      </c>
      <c r="E261" s="46" t="s">
        <v>250</v>
      </c>
      <c r="F261" s="45" t="s">
        <v>179</v>
      </c>
      <c r="G261" s="47" t="s">
        <v>50</v>
      </c>
      <c r="H261" s="40" t="s">
        <v>51</v>
      </c>
      <c r="I261" s="45"/>
    </row>
    <row r="262" customFormat="false" ht="15" hidden="false" customHeight="false" outlineLevel="0" collapsed="false">
      <c r="A262" s="73" t="s">
        <v>1358</v>
      </c>
      <c r="B262" s="44"/>
      <c r="C262" s="44"/>
      <c r="D262" s="45"/>
      <c r="E262" s="46"/>
      <c r="F262" s="45"/>
      <c r="G262" s="47"/>
      <c r="H262" s="70" t="s">
        <v>158</v>
      </c>
      <c r="I262" s="45"/>
    </row>
    <row r="263" customFormat="false" ht="30" hidden="false" customHeight="true" outlineLevel="0" collapsed="false">
      <c r="A263" s="38" t="s">
        <v>233</v>
      </c>
      <c r="B263" s="44" t="s">
        <v>47</v>
      </c>
      <c r="C263" s="44" t="s">
        <v>93</v>
      </c>
      <c r="D263" s="45" t="s">
        <v>22</v>
      </c>
      <c r="E263" s="46" t="s">
        <v>171</v>
      </c>
      <c r="F263" s="45" t="s">
        <v>172</v>
      </c>
      <c r="G263" s="47" t="s">
        <v>50</v>
      </c>
      <c r="H263" s="40" t="s">
        <v>51</v>
      </c>
      <c r="I263" s="45"/>
    </row>
    <row r="264" customFormat="false" ht="15" hidden="false" customHeight="false" outlineLevel="0" collapsed="false">
      <c r="A264" s="73" t="s">
        <v>1358</v>
      </c>
      <c r="B264" s="44"/>
      <c r="C264" s="44"/>
      <c r="D264" s="45"/>
      <c r="E264" s="46"/>
      <c r="F264" s="45"/>
      <c r="G264" s="47"/>
      <c r="H264" s="70" t="s">
        <v>158</v>
      </c>
      <c r="I264" s="45"/>
    </row>
    <row r="265" customFormat="false" ht="30" hidden="false" customHeight="true" outlineLevel="0" collapsed="false">
      <c r="A265" s="38" t="s">
        <v>233</v>
      </c>
      <c r="B265" s="44" t="s">
        <v>47</v>
      </c>
      <c r="C265" s="44" t="s">
        <v>15</v>
      </c>
      <c r="D265" s="45" t="s">
        <v>22</v>
      </c>
      <c r="E265" s="46" t="s">
        <v>234</v>
      </c>
      <c r="F265" s="45" t="s">
        <v>235</v>
      </c>
      <c r="G265" s="47" t="s">
        <v>50</v>
      </c>
      <c r="H265" s="40" t="s">
        <v>51</v>
      </c>
      <c r="I265" s="45"/>
    </row>
    <row r="266" customFormat="false" ht="15" hidden="false" customHeight="false" outlineLevel="0" collapsed="false">
      <c r="A266" s="73" t="s">
        <v>1358</v>
      </c>
      <c r="B266" s="44"/>
      <c r="C266" s="44"/>
      <c r="D266" s="45"/>
      <c r="E266" s="46"/>
      <c r="F266" s="45"/>
      <c r="G266" s="47"/>
      <c r="H266" s="70" t="s">
        <v>158</v>
      </c>
      <c r="I266" s="45"/>
    </row>
    <row r="267" customFormat="false" ht="30" hidden="false" customHeight="true" outlineLevel="0" collapsed="false">
      <c r="A267" s="38" t="s">
        <v>233</v>
      </c>
      <c r="B267" s="44" t="s">
        <v>53</v>
      </c>
      <c r="C267" s="44" t="s">
        <v>93</v>
      </c>
      <c r="D267" s="45" t="s">
        <v>25</v>
      </c>
      <c r="E267" s="46" t="s">
        <v>177</v>
      </c>
      <c r="F267" s="45" t="s">
        <v>178</v>
      </c>
      <c r="G267" s="47" t="s">
        <v>50</v>
      </c>
      <c r="H267" s="40" t="s">
        <v>51</v>
      </c>
      <c r="I267" s="45"/>
    </row>
    <row r="268" customFormat="false" ht="15" hidden="false" customHeight="false" outlineLevel="0" collapsed="false">
      <c r="A268" s="73" t="s">
        <v>1358</v>
      </c>
      <c r="B268" s="44"/>
      <c r="C268" s="44"/>
      <c r="D268" s="45"/>
      <c r="E268" s="46"/>
      <c r="F268" s="45"/>
      <c r="G268" s="47"/>
      <c r="H268" s="70" t="s">
        <v>158</v>
      </c>
      <c r="I268" s="45"/>
    </row>
    <row r="269" customFormat="false" ht="15" hidden="false" customHeight="true" outlineLevel="0" collapsed="false">
      <c r="A269" s="38" t="s">
        <v>236</v>
      </c>
      <c r="B269" s="44" t="s">
        <v>47</v>
      </c>
      <c r="C269" s="44" t="s">
        <v>15</v>
      </c>
      <c r="D269" s="45" t="s">
        <v>22</v>
      </c>
      <c r="E269" s="46" t="s">
        <v>248</v>
      </c>
      <c r="F269" s="45"/>
      <c r="G269" s="47" t="s">
        <v>76</v>
      </c>
      <c r="H269" s="40" t="s">
        <v>59</v>
      </c>
      <c r="I269" s="45" t="s">
        <v>249</v>
      </c>
    </row>
    <row r="270" customFormat="false" ht="15" hidden="false" customHeight="false" outlineLevel="0" collapsed="false">
      <c r="A270" s="73" t="s">
        <v>1359</v>
      </c>
      <c r="B270" s="44"/>
      <c r="C270" s="44"/>
      <c r="D270" s="45"/>
      <c r="E270" s="46"/>
      <c r="F270" s="45"/>
      <c r="G270" s="47"/>
      <c r="H270" s="70" t="s">
        <v>158</v>
      </c>
      <c r="I270" s="45"/>
    </row>
    <row r="271" customFormat="false" ht="45" hidden="false" customHeight="true" outlineLevel="0" collapsed="false">
      <c r="A271" s="38" t="s">
        <v>236</v>
      </c>
      <c r="B271" s="44" t="s">
        <v>47</v>
      </c>
      <c r="C271" s="44" t="s">
        <v>15</v>
      </c>
      <c r="D271" s="45" t="s">
        <v>22</v>
      </c>
      <c r="E271" s="46" t="s">
        <v>258</v>
      </c>
      <c r="F271" s="45" t="s">
        <v>260</v>
      </c>
      <c r="G271" s="47" t="s">
        <v>50</v>
      </c>
      <c r="H271" s="40" t="s">
        <v>51</v>
      </c>
      <c r="I271" s="45"/>
    </row>
    <row r="272" customFormat="false" ht="15" hidden="false" customHeight="false" outlineLevel="0" collapsed="false">
      <c r="A272" s="73" t="s">
        <v>1360</v>
      </c>
      <c r="B272" s="44"/>
      <c r="C272" s="44"/>
      <c r="D272" s="45"/>
      <c r="E272" s="46"/>
      <c r="F272" s="45"/>
      <c r="G272" s="47"/>
      <c r="H272" s="70" t="s">
        <v>158</v>
      </c>
      <c r="I272" s="45"/>
    </row>
    <row r="273" customFormat="false" ht="30" hidden="false" customHeight="true" outlineLevel="0" collapsed="false">
      <c r="A273" s="38" t="s">
        <v>236</v>
      </c>
      <c r="B273" s="44" t="s">
        <v>47</v>
      </c>
      <c r="C273" s="44" t="s">
        <v>16</v>
      </c>
      <c r="D273" s="45" t="s">
        <v>25</v>
      </c>
      <c r="E273" s="46" t="s">
        <v>154</v>
      </c>
      <c r="F273" s="45" t="s">
        <v>79</v>
      </c>
      <c r="G273" s="47" t="s">
        <v>50</v>
      </c>
      <c r="H273" s="40" t="s">
        <v>51</v>
      </c>
      <c r="I273" s="45"/>
    </row>
    <row r="274" customFormat="false" ht="15" hidden="false" customHeight="false" outlineLevel="0" collapsed="false">
      <c r="A274" s="73" t="s">
        <v>1359</v>
      </c>
      <c r="B274" s="44"/>
      <c r="C274" s="44"/>
      <c r="D274" s="45"/>
      <c r="E274" s="46"/>
      <c r="F274" s="45"/>
      <c r="G274" s="47"/>
      <c r="H274" s="70" t="s">
        <v>158</v>
      </c>
      <c r="I274" s="45"/>
    </row>
    <row r="275" customFormat="false" ht="30" hidden="false" customHeight="true" outlineLevel="0" collapsed="false">
      <c r="A275" s="38" t="s">
        <v>236</v>
      </c>
      <c r="B275" s="44" t="s">
        <v>47</v>
      </c>
      <c r="C275" s="44" t="s">
        <v>17</v>
      </c>
      <c r="D275" s="45" t="s">
        <v>22</v>
      </c>
      <c r="E275" s="46" t="s">
        <v>269</v>
      </c>
      <c r="F275" s="45" t="s">
        <v>179</v>
      </c>
      <c r="G275" s="47" t="s">
        <v>50</v>
      </c>
      <c r="H275" s="40" t="s">
        <v>51</v>
      </c>
      <c r="I275" s="45"/>
    </row>
    <row r="276" customFormat="false" ht="15" hidden="false" customHeight="false" outlineLevel="0" collapsed="false">
      <c r="A276" s="73" t="s">
        <v>1359</v>
      </c>
      <c r="B276" s="44"/>
      <c r="C276" s="44"/>
      <c r="D276" s="45"/>
      <c r="E276" s="46"/>
      <c r="F276" s="45"/>
      <c r="G276" s="47"/>
      <c r="H276" s="70" t="s">
        <v>158</v>
      </c>
      <c r="I276" s="45"/>
    </row>
    <row r="277" customFormat="false" ht="30" hidden="false" customHeight="true" outlineLevel="0" collapsed="false">
      <c r="A277" s="38" t="s">
        <v>236</v>
      </c>
      <c r="B277" s="44" t="s">
        <v>47</v>
      </c>
      <c r="C277" s="44" t="s">
        <v>15</v>
      </c>
      <c r="D277" s="45" t="s">
        <v>27</v>
      </c>
      <c r="E277" s="46" t="s">
        <v>80</v>
      </c>
      <c r="F277" s="45" t="s">
        <v>237</v>
      </c>
      <c r="G277" s="47" t="s">
        <v>50</v>
      </c>
      <c r="H277" s="40" t="s">
        <v>51</v>
      </c>
      <c r="I277" s="45"/>
    </row>
    <row r="278" customFormat="false" ht="15" hidden="false" customHeight="false" outlineLevel="0" collapsed="false">
      <c r="A278" s="73" t="s">
        <v>1359</v>
      </c>
      <c r="B278" s="44"/>
      <c r="C278" s="44"/>
      <c r="D278" s="45"/>
      <c r="E278" s="46"/>
      <c r="F278" s="45"/>
      <c r="G278" s="47"/>
      <c r="H278" s="70" t="s">
        <v>158</v>
      </c>
      <c r="I278" s="45"/>
    </row>
    <row r="279" customFormat="false" ht="30" hidden="false" customHeight="true" outlineLevel="0" collapsed="false">
      <c r="A279" s="38" t="s">
        <v>236</v>
      </c>
      <c r="B279" s="44" t="s">
        <v>47</v>
      </c>
      <c r="C279" s="44" t="s">
        <v>18</v>
      </c>
      <c r="D279" s="45" t="s">
        <v>22</v>
      </c>
      <c r="E279" s="46" t="s">
        <v>262</v>
      </c>
      <c r="F279" s="45" t="s">
        <v>253</v>
      </c>
      <c r="G279" s="47" t="s">
        <v>50</v>
      </c>
      <c r="H279" s="40" t="s">
        <v>51</v>
      </c>
      <c r="I279" s="45"/>
    </row>
    <row r="280" customFormat="false" ht="15" hidden="false" customHeight="false" outlineLevel="0" collapsed="false">
      <c r="A280" s="73" t="s">
        <v>1359</v>
      </c>
      <c r="B280" s="44"/>
      <c r="C280" s="44"/>
      <c r="D280" s="45"/>
      <c r="E280" s="46"/>
      <c r="F280" s="45"/>
      <c r="G280" s="47"/>
      <c r="H280" s="70" t="s">
        <v>158</v>
      </c>
      <c r="I280" s="45"/>
    </row>
    <row r="281" customFormat="false" ht="30" hidden="false" customHeight="true" outlineLevel="0" collapsed="false">
      <c r="A281" s="38" t="s">
        <v>236</v>
      </c>
      <c r="B281" s="44" t="s">
        <v>47</v>
      </c>
      <c r="C281" s="44" t="s">
        <v>16</v>
      </c>
      <c r="D281" s="45" t="s">
        <v>22</v>
      </c>
      <c r="E281" s="46" t="s">
        <v>252</v>
      </c>
      <c r="F281" s="45" t="s">
        <v>253</v>
      </c>
      <c r="G281" s="47" t="s">
        <v>50</v>
      </c>
      <c r="H281" s="40" t="s">
        <v>51</v>
      </c>
      <c r="I281" s="45"/>
    </row>
    <row r="282" customFormat="false" ht="15" hidden="false" customHeight="false" outlineLevel="0" collapsed="false">
      <c r="A282" s="73" t="s">
        <v>1359</v>
      </c>
      <c r="B282" s="44"/>
      <c r="C282" s="44"/>
      <c r="D282" s="45"/>
      <c r="E282" s="46"/>
      <c r="F282" s="45"/>
      <c r="G282" s="47"/>
      <c r="H282" s="70" t="s">
        <v>158</v>
      </c>
      <c r="I282" s="45"/>
    </row>
    <row r="283" customFormat="false" ht="45" hidden="false" customHeight="true" outlineLevel="0" collapsed="false">
      <c r="A283" s="38" t="s">
        <v>236</v>
      </c>
      <c r="B283" s="44" t="s">
        <v>53</v>
      </c>
      <c r="C283" s="44" t="s">
        <v>15</v>
      </c>
      <c r="D283" s="45" t="s">
        <v>23</v>
      </c>
      <c r="E283" s="46" t="s">
        <v>239</v>
      </c>
      <c r="F283" s="45" t="s">
        <v>164</v>
      </c>
      <c r="G283" s="47" t="s">
        <v>50</v>
      </c>
      <c r="H283" s="40" t="s">
        <v>51</v>
      </c>
      <c r="I283" s="45"/>
    </row>
    <row r="284" customFormat="false" ht="15" hidden="false" customHeight="false" outlineLevel="0" collapsed="false">
      <c r="A284" s="73" t="s">
        <v>1359</v>
      </c>
      <c r="B284" s="44"/>
      <c r="C284" s="44"/>
      <c r="D284" s="45"/>
      <c r="E284" s="46"/>
      <c r="F284" s="45"/>
      <c r="G284" s="47"/>
      <c r="H284" s="70" t="s">
        <v>158</v>
      </c>
      <c r="I284" s="45"/>
    </row>
    <row r="285" customFormat="false" ht="30" hidden="false" customHeight="true" outlineLevel="0" collapsed="false">
      <c r="A285" s="38" t="s">
        <v>236</v>
      </c>
      <c r="B285" s="44" t="s">
        <v>47</v>
      </c>
      <c r="C285" s="44" t="s">
        <v>15</v>
      </c>
      <c r="D285" s="45" t="s">
        <v>25</v>
      </c>
      <c r="E285" s="46" t="s">
        <v>251</v>
      </c>
      <c r="F285" s="45" t="s">
        <v>79</v>
      </c>
      <c r="G285" s="47" t="s">
        <v>50</v>
      </c>
      <c r="H285" s="40" t="s">
        <v>51</v>
      </c>
      <c r="I285" s="45"/>
    </row>
    <row r="286" customFormat="false" ht="15" hidden="false" customHeight="false" outlineLevel="0" collapsed="false">
      <c r="A286" s="73" t="s">
        <v>1359</v>
      </c>
      <c r="B286" s="44"/>
      <c r="C286" s="44"/>
      <c r="D286" s="45"/>
      <c r="E286" s="46"/>
      <c r="F286" s="45"/>
      <c r="G286" s="47"/>
      <c r="H286" s="70" t="s">
        <v>158</v>
      </c>
      <c r="I286" s="45"/>
    </row>
    <row r="287" customFormat="false" ht="30" hidden="false" customHeight="true" outlineLevel="0" collapsed="false">
      <c r="A287" s="38" t="s">
        <v>236</v>
      </c>
      <c r="B287" s="44" t="s">
        <v>47</v>
      </c>
      <c r="C287" s="44" t="s">
        <v>17</v>
      </c>
      <c r="D287" s="45" t="s">
        <v>26</v>
      </c>
      <c r="E287" s="46" t="s">
        <v>270</v>
      </c>
      <c r="F287" s="45" t="s">
        <v>272</v>
      </c>
      <c r="G287" s="47" t="s">
        <v>50</v>
      </c>
      <c r="H287" s="40" t="s">
        <v>51</v>
      </c>
      <c r="I287" s="45"/>
    </row>
    <row r="288" customFormat="false" ht="15" hidden="false" customHeight="false" outlineLevel="0" collapsed="false">
      <c r="A288" s="73" t="s">
        <v>1359</v>
      </c>
      <c r="B288" s="44"/>
      <c r="C288" s="44"/>
      <c r="D288" s="45"/>
      <c r="E288" s="46"/>
      <c r="F288" s="45"/>
      <c r="G288" s="47"/>
      <c r="H288" s="70" t="s">
        <v>158</v>
      </c>
      <c r="I288" s="45"/>
    </row>
    <row r="289" customFormat="false" ht="30" hidden="false" customHeight="true" outlineLevel="0" collapsed="false">
      <c r="A289" s="38" t="s">
        <v>236</v>
      </c>
      <c r="B289" s="44" t="s">
        <v>47</v>
      </c>
      <c r="C289" s="44" t="s">
        <v>15</v>
      </c>
      <c r="D289" s="45" t="s">
        <v>22</v>
      </c>
      <c r="E289" s="46" t="s">
        <v>246</v>
      </c>
      <c r="F289" s="45" t="s">
        <v>247</v>
      </c>
      <c r="G289" s="47" t="s">
        <v>50</v>
      </c>
      <c r="H289" s="40" t="s">
        <v>51</v>
      </c>
      <c r="I289" s="45"/>
    </row>
    <row r="290" customFormat="false" ht="15" hidden="false" customHeight="false" outlineLevel="0" collapsed="false">
      <c r="A290" s="73" t="s">
        <v>1359</v>
      </c>
      <c r="B290" s="44"/>
      <c r="C290" s="44"/>
      <c r="D290" s="45"/>
      <c r="E290" s="46"/>
      <c r="F290" s="45"/>
      <c r="G290" s="47"/>
      <c r="H290" s="70" t="s">
        <v>158</v>
      </c>
      <c r="I290" s="45"/>
    </row>
    <row r="291" customFormat="false" ht="30" hidden="false" customHeight="true" outlineLevel="0" collapsed="false">
      <c r="A291" s="38" t="s">
        <v>236</v>
      </c>
      <c r="B291" s="44" t="s">
        <v>47</v>
      </c>
      <c r="C291" s="44" t="s">
        <v>18</v>
      </c>
      <c r="D291" s="45" t="s">
        <v>26</v>
      </c>
      <c r="E291" s="46" t="s">
        <v>264</v>
      </c>
      <c r="F291" s="45" t="s">
        <v>265</v>
      </c>
      <c r="G291" s="47" t="s">
        <v>50</v>
      </c>
      <c r="H291" s="40" t="s">
        <v>51</v>
      </c>
      <c r="I291" s="45"/>
    </row>
    <row r="292" customFormat="false" ht="15" hidden="false" customHeight="false" outlineLevel="0" collapsed="false">
      <c r="A292" s="73" t="s">
        <v>1359</v>
      </c>
      <c r="B292" s="44"/>
      <c r="C292" s="44"/>
      <c r="D292" s="45"/>
      <c r="E292" s="46"/>
      <c r="F292" s="45"/>
      <c r="G292" s="47"/>
      <c r="H292" s="70" t="s">
        <v>158</v>
      </c>
      <c r="I292" s="45"/>
    </row>
    <row r="293" customFormat="false" ht="30" hidden="false" customHeight="true" outlineLevel="0" collapsed="false">
      <c r="A293" s="38" t="s">
        <v>236</v>
      </c>
      <c r="B293" s="44" t="s">
        <v>47</v>
      </c>
      <c r="C293" s="44" t="s">
        <v>15</v>
      </c>
      <c r="D293" s="45" t="s">
        <v>32</v>
      </c>
      <c r="E293" s="46" t="s">
        <v>273</v>
      </c>
      <c r="F293" s="45" t="s">
        <v>237</v>
      </c>
      <c r="G293" s="47" t="s">
        <v>50</v>
      </c>
      <c r="H293" s="40" t="s">
        <v>51</v>
      </c>
      <c r="I293" s="45" t="s">
        <v>274</v>
      </c>
    </row>
    <row r="294" customFormat="false" ht="15" hidden="false" customHeight="false" outlineLevel="0" collapsed="false">
      <c r="A294" s="73" t="s">
        <v>1359</v>
      </c>
      <c r="B294" s="44"/>
      <c r="C294" s="44"/>
      <c r="D294" s="45"/>
      <c r="E294" s="46"/>
      <c r="F294" s="45"/>
      <c r="G294" s="47"/>
      <c r="H294" s="70" t="s">
        <v>158</v>
      </c>
      <c r="I294" s="45"/>
    </row>
    <row r="295" customFormat="false" ht="45" hidden="false" customHeight="true" outlineLevel="0" collapsed="false">
      <c r="A295" s="38" t="s">
        <v>243</v>
      </c>
      <c r="B295" s="44" t="s">
        <v>47</v>
      </c>
      <c r="C295" s="44" t="s">
        <v>15</v>
      </c>
      <c r="D295" s="45" t="s">
        <v>23</v>
      </c>
      <c r="E295" s="46" t="s">
        <v>245</v>
      </c>
      <c r="F295" s="45" t="s">
        <v>164</v>
      </c>
      <c r="G295" s="47" t="s">
        <v>50</v>
      </c>
      <c r="H295" s="40" t="s">
        <v>51</v>
      </c>
      <c r="I295" s="45"/>
    </row>
    <row r="296" customFormat="false" ht="15" hidden="false" customHeight="false" outlineLevel="0" collapsed="false">
      <c r="A296" s="73" t="s">
        <v>1361</v>
      </c>
      <c r="B296" s="44"/>
      <c r="C296" s="44"/>
      <c r="D296" s="45"/>
      <c r="E296" s="46"/>
      <c r="F296" s="45"/>
      <c r="G296" s="47"/>
      <c r="H296" s="70" t="s">
        <v>158</v>
      </c>
      <c r="I296" s="45"/>
    </row>
    <row r="297" customFormat="false" ht="30" hidden="false" customHeight="true" outlineLevel="0" collapsed="false">
      <c r="A297" s="38" t="s">
        <v>243</v>
      </c>
      <c r="B297" s="44" t="s">
        <v>47</v>
      </c>
      <c r="C297" s="44" t="s">
        <v>17</v>
      </c>
      <c r="D297" s="45" t="s">
        <v>22</v>
      </c>
      <c r="E297" s="46" t="s">
        <v>266</v>
      </c>
      <c r="F297" s="45" t="s">
        <v>179</v>
      </c>
      <c r="G297" s="47" t="s">
        <v>50</v>
      </c>
      <c r="H297" s="40" t="s">
        <v>51</v>
      </c>
      <c r="I297" s="45"/>
    </row>
    <row r="298" customFormat="false" ht="15" hidden="false" customHeight="false" outlineLevel="0" collapsed="false">
      <c r="A298" s="73" t="s">
        <v>1361</v>
      </c>
      <c r="B298" s="44"/>
      <c r="C298" s="44"/>
      <c r="D298" s="45"/>
      <c r="E298" s="46"/>
      <c r="F298" s="45"/>
      <c r="G298" s="47"/>
      <c r="H298" s="70" t="s">
        <v>158</v>
      </c>
      <c r="I298" s="45"/>
    </row>
    <row r="299" customFormat="false" ht="30" hidden="false" customHeight="true" outlineLevel="0" collapsed="false">
      <c r="A299" s="38" t="s">
        <v>243</v>
      </c>
      <c r="B299" s="44" t="s">
        <v>47</v>
      </c>
      <c r="C299" s="44" t="s">
        <v>16</v>
      </c>
      <c r="D299" s="45" t="s">
        <v>22</v>
      </c>
      <c r="E299" s="46" t="s">
        <v>254</v>
      </c>
      <c r="F299" s="45" t="s">
        <v>179</v>
      </c>
      <c r="G299" s="47" t="s">
        <v>50</v>
      </c>
      <c r="H299" s="40" t="s">
        <v>51</v>
      </c>
      <c r="I299" s="45"/>
    </row>
    <row r="300" customFormat="false" ht="15" hidden="false" customHeight="false" outlineLevel="0" collapsed="false">
      <c r="A300" s="73" t="s">
        <v>1361</v>
      </c>
      <c r="B300" s="44"/>
      <c r="C300" s="44"/>
      <c r="D300" s="45"/>
      <c r="E300" s="46"/>
      <c r="F300" s="45"/>
      <c r="G300" s="47"/>
      <c r="H300" s="70" t="s">
        <v>158</v>
      </c>
      <c r="I300" s="45"/>
    </row>
    <row r="301" customFormat="false" ht="30" hidden="false" customHeight="true" outlineLevel="0" collapsed="false">
      <c r="A301" s="38" t="s">
        <v>243</v>
      </c>
      <c r="B301" s="44" t="s">
        <v>47</v>
      </c>
      <c r="C301" s="44" t="s">
        <v>15</v>
      </c>
      <c r="D301" s="45" t="s">
        <v>23</v>
      </c>
      <c r="E301" s="46" t="s">
        <v>244</v>
      </c>
      <c r="F301" s="45" t="s">
        <v>160</v>
      </c>
      <c r="G301" s="47" t="s">
        <v>50</v>
      </c>
      <c r="H301" s="40" t="s">
        <v>51</v>
      </c>
      <c r="I301" s="45"/>
    </row>
    <row r="302" customFormat="false" ht="15" hidden="false" customHeight="false" outlineLevel="0" collapsed="false">
      <c r="A302" s="73" t="s">
        <v>1362</v>
      </c>
      <c r="B302" s="44"/>
      <c r="C302" s="44"/>
      <c r="D302" s="45"/>
      <c r="E302" s="46"/>
      <c r="F302" s="45"/>
      <c r="G302" s="47"/>
      <c r="H302" s="70" t="s">
        <v>158</v>
      </c>
      <c r="I302" s="45"/>
    </row>
    <row r="303" customFormat="false" ht="30" hidden="false" customHeight="true" outlineLevel="0" collapsed="false">
      <c r="A303" s="38" t="s">
        <v>243</v>
      </c>
      <c r="B303" s="44" t="s">
        <v>47</v>
      </c>
      <c r="C303" s="44" t="s">
        <v>16</v>
      </c>
      <c r="D303" s="45" t="s">
        <v>25</v>
      </c>
      <c r="E303" s="46" t="s">
        <v>255</v>
      </c>
      <c r="F303" s="45" t="s">
        <v>79</v>
      </c>
      <c r="G303" s="47" t="s">
        <v>50</v>
      </c>
      <c r="H303" s="40" t="s">
        <v>51</v>
      </c>
      <c r="I303" s="45"/>
    </row>
    <row r="304" customFormat="false" ht="15" hidden="false" customHeight="false" outlineLevel="0" collapsed="false">
      <c r="A304" s="73" t="s">
        <v>1361</v>
      </c>
      <c r="B304" s="44"/>
      <c r="C304" s="44"/>
      <c r="D304" s="45"/>
      <c r="E304" s="46"/>
      <c r="F304" s="45"/>
      <c r="G304" s="47"/>
      <c r="H304" s="70" t="s">
        <v>158</v>
      </c>
      <c r="I304" s="45"/>
    </row>
    <row r="305" customFormat="false" ht="30" hidden="false" customHeight="true" outlineLevel="0" collapsed="false">
      <c r="A305" s="38" t="s">
        <v>240</v>
      </c>
      <c r="B305" s="44" t="s">
        <v>47</v>
      </c>
      <c r="C305" s="44" t="s">
        <v>15</v>
      </c>
      <c r="D305" s="45" t="s">
        <v>23</v>
      </c>
      <c r="E305" s="46" t="s">
        <v>239</v>
      </c>
      <c r="F305" s="45" t="s">
        <v>160</v>
      </c>
      <c r="G305" s="47" t="s">
        <v>50</v>
      </c>
      <c r="H305" s="40" t="s">
        <v>51</v>
      </c>
      <c r="I305" s="45"/>
    </row>
    <row r="306" customFormat="false" ht="15" hidden="false" customHeight="false" outlineLevel="0" collapsed="false">
      <c r="A306" s="73" t="s">
        <v>1363</v>
      </c>
      <c r="B306" s="44"/>
      <c r="C306" s="44"/>
      <c r="D306" s="45"/>
      <c r="E306" s="46"/>
      <c r="F306" s="45"/>
      <c r="G306" s="47"/>
      <c r="H306" s="70" t="s">
        <v>158</v>
      </c>
      <c r="I306" s="45"/>
    </row>
    <row r="307" customFormat="false" ht="45" hidden="false" customHeight="true" outlineLevel="0" collapsed="false">
      <c r="A307" s="38" t="s">
        <v>240</v>
      </c>
      <c r="B307" s="44" t="s">
        <v>53</v>
      </c>
      <c r="C307" s="44" t="s">
        <v>16</v>
      </c>
      <c r="D307" s="45" t="s">
        <v>22</v>
      </c>
      <c r="E307" s="46" t="s">
        <v>267</v>
      </c>
      <c r="F307" s="45" t="s">
        <v>268</v>
      </c>
      <c r="G307" s="47" t="s">
        <v>50</v>
      </c>
      <c r="H307" s="40" t="s">
        <v>51</v>
      </c>
      <c r="I307" s="45"/>
    </row>
    <row r="308" customFormat="false" ht="15" hidden="false" customHeight="false" outlineLevel="0" collapsed="false">
      <c r="A308" s="73" t="s">
        <v>1364</v>
      </c>
      <c r="B308" s="44"/>
      <c r="C308" s="44"/>
      <c r="D308" s="45"/>
      <c r="E308" s="46"/>
      <c r="F308" s="45"/>
      <c r="G308" s="47"/>
      <c r="H308" s="70" t="s">
        <v>158</v>
      </c>
      <c r="I308" s="45"/>
    </row>
    <row r="309" customFormat="false" ht="45" hidden="false" customHeight="true" outlineLevel="0" collapsed="false">
      <c r="A309" s="38" t="s">
        <v>240</v>
      </c>
      <c r="B309" s="44" t="s">
        <v>47</v>
      </c>
      <c r="C309" s="44" t="s">
        <v>15</v>
      </c>
      <c r="D309" s="45" t="s">
        <v>23</v>
      </c>
      <c r="E309" s="46" t="s">
        <v>239</v>
      </c>
      <c r="F309" s="45" t="s">
        <v>164</v>
      </c>
      <c r="G309" s="47" t="s">
        <v>50</v>
      </c>
      <c r="H309" s="40" t="s">
        <v>51</v>
      </c>
      <c r="I309" s="45"/>
    </row>
    <row r="310" customFormat="false" ht="15" hidden="false" customHeight="false" outlineLevel="0" collapsed="false">
      <c r="A310" s="73" t="s">
        <v>1364</v>
      </c>
      <c r="B310" s="44"/>
      <c r="C310" s="44"/>
      <c r="D310" s="45"/>
      <c r="E310" s="46"/>
      <c r="F310" s="45"/>
      <c r="G310" s="47"/>
      <c r="H310" s="70" t="s">
        <v>158</v>
      </c>
      <c r="I310" s="45"/>
    </row>
    <row r="312" customFormat="false" ht="15" hidden="false" customHeight="true" outlineLevel="0" collapsed="false">
      <c r="A312" s="38" t="s">
        <v>1365</v>
      </c>
      <c r="B312" s="44" t="s">
        <v>47</v>
      </c>
      <c r="C312" s="44" t="s">
        <v>15</v>
      </c>
      <c r="D312" s="45" t="s">
        <v>22</v>
      </c>
      <c r="E312" s="46" t="s">
        <v>297</v>
      </c>
      <c r="F312" s="45"/>
      <c r="G312" s="47" t="s">
        <v>76</v>
      </c>
      <c r="H312" s="40" t="s">
        <v>59</v>
      </c>
      <c r="I312" s="45" t="s">
        <v>298</v>
      </c>
    </row>
    <row r="313" customFormat="false" ht="15" hidden="false" customHeight="false" outlineLevel="0" collapsed="false">
      <c r="A313" s="73" t="s">
        <v>1366</v>
      </c>
      <c r="B313" s="44"/>
      <c r="C313" s="44"/>
      <c r="D313" s="45"/>
      <c r="E313" s="46"/>
      <c r="F313" s="45"/>
      <c r="G313" s="47"/>
      <c r="H313" s="70" t="s">
        <v>158</v>
      </c>
      <c r="I313" s="45"/>
    </row>
    <row r="314" customFormat="false" ht="30" hidden="false" customHeight="true" outlineLevel="0" collapsed="false">
      <c r="A314" s="38" t="s">
        <v>275</v>
      </c>
      <c r="B314" s="44" t="s">
        <v>47</v>
      </c>
      <c r="C314" s="44" t="s">
        <v>15</v>
      </c>
      <c r="D314" s="45" t="s">
        <v>22</v>
      </c>
      <c r="E314" s="46" t="s">
        <v>285</v>
      </c>
      <c r="F314" s="45" t="s">
        <v>78</v>
      </c>
      <c r="G314" s="47" t="s">
        <v>50</v>
      </c>
      <c r="H314" s="40" t="s">
        <v>51</v>
      </c>
      <c r="I314" s="45"/>
    </row>
    <row r="315" customFormat="false" ht="15" hidden="false" customHeight="false" outlineLevel="0" collapsed="false">
      <c r="A315" s="73" t="s">
        <v>1367</v>
      </c>
      <c r="B315" s="44"/>
      <c r="C315" s="44"/>
      <c r="D315" s="45"/>
      <c r="E315" s="46"/>
      <c r="F315" s="45"/>
      <c r="G315" s="47"/>
      <c r="H315" s="70" t="s">
        <v>158</v>
      </c>
      <c r="I315" s="45"/>
    </row>
    <row r="316" customFormat="false" ht="30" hidden="false" customHeight="true" outlineLevel="0" collapsed="false">
      <c r="A316" s="38" t="s">
        <v>275</v>
      </c>
      <c r="B316" s="44" t="s">
        <v>47</v>
      </c>
      <c r="C316" s="44" t="s">
        <v>16</v>
      </c>
      <c r="D316" s="45" t="s">
        <v>22</v>
      </c>
      <c r="E316" s="46" t="s">
        <v>283</v>
      </c>
      <c r="F316" s="45" t="s">
        <v>78</v>
      </c>
      <c r="G316" s="47" t="s">
        <v>50</v>
      </c>
      <c r="H316" s="40" t="s">
        <v>51</v>
      </c>
      <c r="I316" s="45"/>
    </row>
    <row r="317" customFormat="false" ht="15" hidden="false" customHeight="false" outlineLevel="0" collapsed="false">
      <c r="A317" s="73" t="s">
        <v>1367</v>
      </c>
      <c r="B317" s="44"/>
      <c r="C317" s="44"/>
      <c r="D317" s="45"/>
      <c r="E317" s="46"/>
      <c r="F317" s="45"/>
      <c r="G317" s="47"/>
      <c r="H317" s="70" t="s">
        <v>158</v>
      </c>
      <c r="I317" s="45"/>
    </row>
    <row r="318" customFormat="false" ht="30" hidden="false" customHeight="true" outlineLevel="0" collapsed="false">
      <c r="A318" s="38" t="s">
        <v>275</v>
      </c>
      <c r="B318" s="44" t="s">
        <v>47</v>
      </c>
      <c r="C318" s="44" t="s">
        <v>14</v>
      </c>
      <c r="D318" s="45" t="s">
        <v>22</v>
      </c>
      <c r="E318" s="46" t="s">
        <v>276</v>
      </c>
      <c r="F318" s="45" t="s">
        <v>78</v>
      </c>
      <c r="G318" s="47" t="s">
        <v>50</v>
      </c>
      <c r="H318" s="40" t="s">
        <v>51</v>
      </c>
      <c r="I318" s="45"/>
    </row>
    <row r="319" customFormat="false" ht="15" hidden="false" customHeight="false" outlineLevel="0" collapsed="false">
      <c r="A319" s="73" t="s">
        <v>1367</v>
      </c>
      <c r="B319" s="44"/>
      <c r="C319" s="44"/>
      <c r="D319" s="45"/>
      <c r="E319" s="46"/>
      <c r="F319" s="45"/>
      <c r="G319" s="47"/>
      <c r="H319" s="70" t="s">
        <v>158</v>
      </c>
      <c r="I319" s="45"/>
    </row>
    <row r="320" customFormat="false" ht="30" hidden="false" customHeight="true" outlineLevel="0" collapsed="false">
      <c r="A320" s="38" t="s">
        <v>290</v>
      </c>
      <c r="B320" s="44" t="s">
        <v>47</v>
      </c>
      <c r="C320" s="44" t="s">
        <v>16</v>
      </c>
      <c r="D320" s="45" t="s">
        <v>22</v>
      </c>
      <c r="E320" s="46" t="s">
        <v>295</v>
      </c>
      <c r="F320" s="45" t="s">
        <v>168</v>
      </c>
      <c r="G320" s="47" t="s">
        <v>50</v>
      </c>
      <c r="H320" s="40" t="s">
        <v>51</v>
      </c>
      <c r="I320" s="45"/>
    </row>
    <row r="321" customFormat="false" ht="15" hidden="false" customHeight="false" outlineLevel="0" collapsed="false">
      <c r="A321" s="73" t="s">
        <v>1368</v>
      </c>
      <c r="B321" s="44"/>
      <c r="C321" s="44"/>
      <c r="D321" s="45"/>
      <c r="E321" s="46"/>
      <c r="F321" s="45"/>
      <c r="G321" s="47"/>
      <c r="H321" s="70" t="s">
        <v>158</v>
      </c>
      <c r="I321" s="45"/>
    </row>
    <row r="322" customFormat="false" ht="30" hidden="false" customHeight="true" outlineLevel="0" collapsed="false">
      <c r="A322" s="38" t="s">
        <v>290</v>
      </c>
      <c r="B322" s="44" t="s">
        <v>47</v>
      </c>
      <c r="C322" s="44" t="s">
        <v>15</v>
      </c>
      <c r="D322" s="45" t="s">
        <v>22</v>
      </c>
      <c r="E322" s="46" t="s">
        <v>296</v>
      </c>
      <c r="F322" s="45" t="s">
        <v>168</v>
      </c>
      <c r="G322" s="47" t="s">
        <v>50</v>
      </c>
      <c r="H322" s="40" t="s">
        <v>51</v>
      </c>
      <c r="I322" s="45"/>
    </row>
    <row r="323" customFormat="false" ht="15" hidden="false" customHeight="false" outlineLevel="0" collapsed="false">
      <c r="A323" s="73" t="s">
        <v>1368</v>
      </c>
      <c r="B323" s="44"/>
      <c r="C323" s="44"/>
      <c r="D323" s="45"/>
      <c r="E323" s="46"/>
      <c r="F323" s="45"/>
      <c r="G323" s="47"/>
      <c r="H323" s="70" t="s">
        <v>158</v>
      </c>
      <c r="I323" s="45"/>
    </row>
    <row r="324" customFormat="false" ht="30" hidden="false" customHeight="true" outlineLevel="0" collapsed="false">
      <c r="A324" s="38" t="s">
        <v>290</v>
      </c>
      <c r="B324" s="44" t="s">
        <v>53</v>
      </c>
      <c r="C324" s="44" t="s">
        <v>93</v>
      </c>
      <c r="D324" s="45" t="s">
        <v>25</v>
      </c>
      <c r="E324" s="46" t="s">
        <v>177</v>
      </c>
      <c r="F324" s="45" t="s">
        <v>178</v>
      </c>
      <c r="G324" s="47" t="s">
        <v>50</v>
      </c>
      <c r="H324" s="40" t="s">
        <v>51</v>
      </c>
      <c r="I324" s="45"/>
    </row>
    <row r="325" customFormat="false" ht="15" hidden="false" customHeight="false" outlineLevel="0" collapsed="false">
      <c r="A325" s="73" t="s">
        <v>1368</v>
      </c>
      <c r="B325" s="44"/>
      <c r="C325" s="44"/>
      <c r="D325" s="45"/>
      <c r="E325" s="46"/>
      <c r="F325" s="45"/>
      <c r="G325" s="47"/>
      <c r="H325" s="70" t="s">
        <v>158</v>
      </c>
      <c r="I325" s="45"/>
    </row>
    <row r="326" customFormat="false" ht="45" hidden="false" customHeight="true" outlineLevel="0" collapsed="false">
      <c r="A326" s="38" t="s">
        <v>290</v>
      </c>
      <c r="B326" s="44" t="s">
        <v>47</v>
      </c>
      <c r="C326" s="44" t="s">
        <v>15</v>
      </c>
      <c r="D326" s="45" t="s">
        <v>23</v>
      </c>
      <c r="E326" s="46" t="s">
        <v>244</v>
      </c>
      <c r="F326" s="45" t="s">
        <v>164</v>
      </c>
      <c r="G326" s="47" t="s">
        <v>50</v>
      </c>
      <c r="H326" s="40" t="s">
        <v>51</v>
      </c>
      <c r="I326" s="45"/>
    </row>
    <row r="327" customFormat="false" ht="15" hidden="false" customHeight="false" outlineLevel="0" collapsed="false">
      <c r="A327" s="73" t="s">
        <v>1368</v>
      </c>
      <c r="B327" s="44"/>
      <c r="C327" s="44"/>
      <c r="D327" s="45"/>
      <c r="E327" s="46"/>
      <c r="F327" s="45"/>
      <c r="G327" s="47"/>
      <c r="H327" s="70" t="s">
        <v>158</v>
      </c>
      <c r="I327" s="45"/>
    </row>
    <row r="328" customFormat="false" ht="45" hidden="false" customHeight="true" outlineLevel="0" collapsed="false">
      <c r="A328" s="38" t="s">
        <v>277</v>
      </c>
      <c r="B328" s="44" t="s">
        <v>53</v>
      </c>
      <c r="C328" s="44" t="s">
        <v>17</v>
      </c>
      <c r="D328" s="45" t="s">
        <v>27</v>
      </c>
      <c r="E328" s="46" t="s">
        <v>153</v>
      </c>
      <c r="F328" s="45" t="s">
        <v>299</v>
      </c>
      <c r="G328" s="47" t="s">
        <v>50</v>
      </c>
      <c r="H328" s="40" t="s">
        <v>51</v>
      </c>
      <c r="I328" s="45"/>
    </row>
    <row r="329" customFormat="false" ht="15" hidden="false" customHeight="false" outlineLevel="0" collapsed="false">
      <c r="A329" s="73" t="s">
        <v>1369</v>
      </c>
      <c r="B329" s="44"/>
      <c r="C329" s="44"/>
      <c r="D329" s="45"/>
      <c r="E329" s="46"/>
      <c r="F329" s="45"/>
      <c r="G329" s="47"/>
      <c r="H329" s="70" t="s">
        <v>158</v>
      </c>
      <c r="I329" s="45"/>
    </row>
    <row r="330" customFormat="false" ht="30" hidden="false" customHeight="true" outlineLevel="0" collapsed="false">
      <c r="A330" s="38" t="s">
        <v>277</v>
      </c>
      <c r="B330" s="44" t="s">
        <v>53</v>
      </c>
      <c r="C330" s="44" t="s">
        <v>93</v>
      </c>
      <c r="D330" s="45" t="s">
        <v>25</v>
      </c>
      <c r="E330" s="46" t="s">
        <v>177</v>
      </c>
      <c r="F330" s="45" t="s">
        <v>178</v>
      </c>
      <c r="G330" s="47" t="s">
        <v>50</v>
      </c>
      <c r="H330" s="40" t="s">
        <v>51</v>
      </c>
      <c r="I330" s="45"/>
    </row>
    <row r="331" customFormat="false" ht="15" hidden="false" customHeight="false" outlineLevel="0" collapsed="false">
      <c r="A331" s="73" t="s">
        <v>1369</v>
      </c>
      <c r="B331" s="44"/>
      <c r="C331" s="44"/>
      <c r="D331" s="45"/>
      <c r="E331" s="46"/>
      <c r="F331" s="45"/>
      <c r="G331" s="47"/>
      <c r="H331" s="70" t="s">
        <v>158</v>
      </c>
      <c r="I331" s="45"/>
    </row>
    <row r="332" customFormat="false" ht="45" hidden="false" customHeight="true" outlineLevel="0" collapsed="false">
      <c r="A332" s="38" t="s">
        <v>277</v>
      </c>
      <c r="B332" s="44" t="s">
        <v>47</v>
      </c>
      <c r="C332" s="44" t="s">
        <v>15</v>
      </c>
      <c r="D332" s="45" t="s">
        <v>23</v>
      </c>
      <c r="E332" s="46" t="s">
        <v>279</v>
      </c>
      <c r="F332" s="45" t="s">
        <v>164</v>
      </c>
      <c r="G332" s="47" t="s">
        <v>50</v>
      </c>
      <c r="H332" s="40" t="s">
        <v>51</v>
      </c>
      <c r="I332" s="45"/>
    </row>
    <row r="333" customFormat="false" ht="15" hidden="false" customHeight="false" outlineLevel="0" collapsed="false">
      <c r="A333" s="73" t="s">
        <v>1369</v>
      </c>
      <c r="B333" s="44"/>
      <c r="C333" s="44"/>
      <c r="D333" s="45"/>
      <c r="E333" s="46"/>
      <c r="F333" s="45"/>
      <c r="G333" s="47"/>
      <c r="H333" s="70" t="s">
        <v>158</v>
      </c>
      <c r="I333" s="45"/>
    </row>
    <row r="334" customFormat="false" ht="30" hidden="false" customHeight="true" outlineLevel="0" collapsed="false">
      <c r="A334" s="38" t="s">
        <v>277</v>
      </c>
      <c r="B334" s="44" t="s">
        <v>47</v>
      </c>
      <c r="C334" s="44" t="s">
        <v>14</v>
      </c>
      <c r="D334" s="45" t="s">
        <v>22</v>
      </c>
      <c r="E334" s="46" t="s">
        <v>278</v>
      </c>
      <c r="F334" s="45" t="s">
        <v>78</v>
      </c>
      <c r="G334" s="47" t="s">
        <v>50</v>
      </c>
      <c r="H334" s="40" t="s">
        <v>51</v>
      </c>
      <c r="I334" s="45"/>
    </row>
    <row r="335" customFormat="false" ht="15" hidden="false" customHeight="false" outlineLevel="0" collapsed="false">
      <c r="A335" s="73" t="s">
        <v>1369</v>
      </c>
      <c r="B335" s="44"/>
      <c r="C335" s="44"/>
      <c r="D335" s="45"/>
      <c r="E335" s="46"/>
      <c r="F335" s="45"/>
      <c r="G335" s="47"/>
      <c r="H335" s="70" t="s">
        <v>158</v>
      </c>
      <c r="I335" s="45"/>
    </row>
    <row r="336" customFormat="false" ht="30" hidden="false" customHeight="true" outlineLevel="0" collapsed="false">
      <c r="A336" s="38" t="s">
        <v>277</v>
      </c>
      <c r="B336" s="44" t="s">
        <v>47</v>
      </c>
      <c r="C336" s="44" t="s">
        <v>15</v>
      </c>
      <c r="D336" s="45" t="s">
        <v>23</v>
      </c>
      <c r="E336" s="46" t="s">
        <v>291</v>
      </c>
      <c r="F336" s="45" t="s">
        <v>160</v>
      </c>
      <c r="G336" s="47" t="s">
        <v>50</v>
      </c>
      <c r="H336" s="40" t="s">
        <v>51</v>
      </c>
      <c r="I336" s="45"/>
    </row>
    <row r="337" customFormat="false" ht="15" hidden="false" customHeight="false" outlineLevel="0" collapsed="false">
      <c r="A337" s="73" t="s">
        <v>1370</v>
      </c>
      <c r="B337" s="44"/>
      <c r="C337" s="44"/>
      <c r="D337" s="45"/>
      <c r="E337" s="46"/>
      <c r="F337" s="45"/>
      <c r="G337" s="47"/>
      <c r="H337" s="70" t="s">
        <v>158</v>
      </c>
      <c r="I337" s="45"/>
    </row>
    <row r="338" customFormat="false" ht="45" hidden="false" customHeight="true" outlineLevel="0" collapsed="false">
      <c r="A338" s="38" t="s">
        <v>277</v>
      </c>
      <c r="B338" s="44" t="s">
        <v>53</v>
      </c>
      <c r="C338" s="44" t="s">
        <v>15</v>
      </c>
      <c r="D338" s="45" t="s">
        <v>23</v>
      </c>
      <c r="E338" s="46" t="s">
        <v>300</v>
      </c>
      <c r="F338" s="45" t="s">
        <v>289</v>
      </c>
      <c r="G338" s="47" t="s">
        <v>50</v>
      </c>
      <c r="H338" s="40" t="s">
        <v>51</v>
      </c>
      <c r="I338" s="45"/>
    </row>
    <row r="339" customFormat="false" ht="15" hidden="false" customHeight="false" outlineLevel="0" collapsed="false">
      <c r="A339" s="73" t="s">
        <v>1371</v>
      </c>
      <c r="B339" s="44"/>
      <c r="C339" s="44"/>
      <c r="D339" s="45"/>
      <c r="E339" s="46"/>
      <c r="F339" s="45"/>
      <c r="G339" s="47"/>
      <c r="H339" s="70" t="s">
        <v>158</v>
      </c>
      <c r="I339" s="45"/>
    </row>
    <row r="340" customFormat="false" ht="30" hidden="false" customHeight="true" outlineLevel="0" collapsed="false">
      <c r="A340" s="38" t="s">
        <v>277</v>
      </c>
      <c r="B340" s="44" t="s">
        <v>47</v>
      </c>
      <c r="C340" s="44" t="s">
        <v>18</v>
      </c>
      <c r="D340" s="45" t="s">
        <v>22</v>
      </c>
      <c r="E340" s="46" t="s">
        <v>281</v>
      </c>
      <c r="F340" s="45" t="s">
        <v>282</v>
      </c>
      <c r="G340" s="47" t="s">
        <v>50</v>
      </c>
      <c r="H340" s="40" t="s">
        <v>51</v>
      </c>
      <c r="I340" s="45"/>
    </row>
    <row r="341" customFormat="false" ht="15" hidden="false" customHeight="false" outlineLevel="0" collapsed="false">
      <c r="A341" s="73" t="s">
        <v>1369</v>
      </c>
      <c r="B341" s="44"/>
      <c r="C341" s="44"/>
      <c r="D341" s="45"/>
      <c r="E341" s="46"/>
      <c r="F341" s="45"/>
      <c r="G341" s="47"/>
      <c r="H341" s="70" t="s">
        <v>158</v>
      </c>
      <c r="I341" s="45"/>
    </row>
    <row r="342" customFormat="false" ht="45" hidden="false" customHeight="true" outlineLevel="0" collapsed="false">
      <c r="A342" s="38" t="s">
        <v>277</v>
      </c>
      <c r="B342" s="44" t="s">
        <v>53</v>
      </c>
      <c r="C342" s="44" t="s">
        <v>15</v>
      </c>
      <c r="D342" s="45" t="s">
        <v>24</v>
      </c>
      <c r="E342" s="46" t="s">
        <v>241</v>
      </c>
      <c r="F342" s="45" t="s">
        <v>289</v>
      </c>
      <c r="G342" s="47" t="s">
        <v>50</v>
      </c>
      <c r="H342" s="40" t="s">
        <v>51</v>
      </c>
      <c r="I342" s="45"/>
    </row>
    <row r="343" customFormat="false" ht="15" hidden="false" customHeight="false" outlineLevel="0" collapsed="false">
      <c r="A343" s="73" t="s">
        <v>1369</v>
      </c>
      <c r="B343" s="44"/>
      <c r="C343" s="44"/>
      <c r="D343" s="45"/>
      <c r="E343" s="46"/>
      <c r="F343" s="45"/>
      <c r="G343" s="47"/>
      <c r="H343" s="70" t="s">
        <v>158</v>
      </c>
      <c r="I343" s="45"/>
    </row>
    <row r="344" customFormat="false" ht="30" hidden="false" customHeight="true" outlineLevel="0" collapsed="false">
      <c r="A344" s="38" t="s">
        <v>277</v>
      </c>
      <c r="B344" s="44" t="s">
        <v>47</v>
      </c>
      <c r="C344" s="44" t="s">
        <v>16</v>
      </c>
      <c r="D344" s="45" t="s">
        <v>25</v>
      </c>
      <c r="E344" s="46" t="s">
        <v>136</v>
      </c>
      <c r="F344" s="45" t="s">
        <v>79</v>
      </c>
      <c r="G344" s="47" t="s">
        <v>50</v>
      </c>
      <c r="H344" s="40" t="s">
        <v>51</v>
      </c>
      <c r="I344" s="45"/>
    </row>
    <row r="345" customFormat="false" ht="15" hidden="false" customHeight="false" outlineLevel="0" collapsed="false">
      <c r="A345" s="73" t="s">
        <v>1369</v>
      </c>
      <c r="B345" s="44"/>
      <c r="C345" s="44"/>
      <c r="D345" s="45"/>
      <c r="E345" s="46"/>
      <c r="F345" s="45"/>
      <c r="G345" s="47"/>
      <c r="H345" s="70" t="s">
        <v>158</v>
      </c>
      <c r="I345" s="45"/>
    </row>
    <row r="346" customFormat="false" ht="30" hidden="false" customHeight="true" outlineLevel="0" collapsed="false">
      <c r="A346" s="38" t="s">
        <v>277</v>
      </c>
      <c r="B346" s="44" t="s">
        <v>47</v>
      </c>
      <c r="C346" s="44" t="s">
        <v>18</v>
      </c>
      <c r="D346" s="45" t="s">
        <v>22</v>
      </c>
      <c r="E346" s="46" t="s">
        <v>293</v>
      </c>
      <c r="F346" s="45" t="s">
        <v>294</v>
      </c>
      <c r="G346" s="47" t="s">
        <v>50</v>
      </c>
      <c r="H346" s="40" t="s">
        <v>51</v>
      </c>
      <c r="I346" s="45"/>
    </row>
    <row r="347" customFormat="false" ht="15" hidden="false" customHeight="false" outlineLevel="0" collapsed="false">
      <c r="A347" s="73" t="s">
        <v>1372</v>
      </c>
      <c r="B347" s="44"/>
      <c r="C347" s="44"/>
      <c r="D347" s="45"/>
      <c r="E347" s="46"/>
      <c r="F347" s="45"/>
      <c r="G347" s="47"/>
      <c r="H347" s="70" t="s">
        <v>158</v>
      </c>
      <c r="I347" s="45"/>
    </row>
    <row r="348" customFormat="false" ht="30" hidden="false" customHeight="true" outlineLevel="0" collapsed="false">
      <c r="A348" s="38" t="s">
        <v>277</v>
      </c>
      <c r="B348" s="44" t="s">
        <v>47</v>
      </c>
      <c r="C348" s="44" t="s">
        <v>15</v>
      </c>
      <c r="D348" s="45" t="s">
        <v>22</v>
      </c>
      <c r="E348" s="46" t="s">
        <v>280</v>
      </c>
      <c r="F348" s="45" t="s">
        <v>235</v>
      </c>
      <c r="G348" s="47" t="s">
        <v>50</v>
      </c>
      <c r="H348" s="40" t="s">
        <v>51</v>
      </c>
      <c r="I348" s="45"/>
    </row>
    <row r="349" customFormat="false" ht="15" hidden="false" customHeight="false" outlineLevel="0" collapsed="false">
      <c r="A349" s="73" t="s">
        <v>1369</v>
      </c>
      <c r="B349" s="44"/>
      <c r="C349" s="44"/>
      <c r="D349" s="45"/>
      <c r="E349" s="46"/>
      <c r="F349" s="45"/>
      <c r="G349" s="47"/>
      <c r="H349" s="70" t="s">
        <v>158</v>
      </c>
      <c r="I349" s="45"/>
    </row>
    <row r="350" customFormat="false" ht="30" hidden="false" customHeight="true" outlineLevel="0" collapsed="false">
      <c r="A350" s="38" t="s">
        <v>277</v>
      </c>
      <c r="B350" s="44" t="s">
        <v>47</v>
      </c>
      <c r="C350" s="44" t="s">
        <v>15</v>
      </c>
      <c r="D350" s="45" t="s">
        <v>22</v>
      </c>
      <c r="E350" s="46" t="s">
        <v>220</v>
      </c>
      <c r="F350" s="45" t="s">
        <v>292</v>
      </c>
      <c r="G350" s="47" t="s">
        <v>50</v>
      </c>
      <c r="H350" s="40" t="s">
        <v>51</v>
      </c>
      <c r="I350" s="45"/>
    </row>
    <row r="351" customFormat="false" ht="15" hidden="false" customHeight="false" outlineLevel="0" collapsed="false">
      <c r="A351" s="73" t="s">
        <v>1373</v>
      </c>
      <c r="B351" s="44"/>
      <c r="C351" s="44"/>
      <c r="D351" s="45"/>
      <c r="E351" s="46"/>
      <c r="F351" s="45"/>
      <c r="G351" s="47"/>
      <c r="H351" s="70" t="s">
        <v>158</v>
      </c>
      <c r="I351" s="45"/>
    </row>
    <row r="352" customFormat="false" ht="30" hidden="false" customHeight="true" outlineLevel="0" collapsed="false">
      <c r="A352" s="38" t="s">
        <v>277</v>
      </c>
      <c r="B352" s="44" t="s">
        <v>47</v>
      </c>
      <c r="C352" s="44" t="s">
        <v>15</v>
      </c>
      <c r="D352" s="45" t="s">
        <v>22</v>
      </c>
      <c r="E352" s="46" t="s">
        <v>134</v>
      </c>
      <c r="F352" s="45" t="s">
        <v>286</v>
      </c>
      <c r="G352" s="47" t="s">
        <v>50</v>
      </c>
      <c r="H352" s="40" t="s">
        <v>51</v>
      </c>
      <c r="I352" s="45"/>
    </row>
    <row r="353" customFormat="false" ht="15" hidden="false" customHeight="false" outlineLevel="0" collapsed="false">
      <c r="A353" s="73" t="s">
        <v>1371</v>
      </c>
      <c r="B353" s="44"/>
      <c r="C353" s="44"/>
      <c r="D353" s="45"/>
      <c r="E353" s="46"/>
      <c r="F353" s="45"/>
      <c r="G353" s="47"/>
      <c r="H353" s="70" t="s">
        <v>158</v>
      </c>
      <c r="I353" s="45"/>
    </row>
    <row r="354" customFormat="false" ht="30" hidden="false" customHeight="true" outlineLevel="0" collapsed="false">
      <c r="A354" s="38" t="s">
        <v>277</v>
      </c>
      <c r="B354" s="44" t="s">
        <v>47</v>
      </c>
      <c r="C354" s="44" t="s">
        <v>17</v>
      </c>
      <c r="D354" s="45" t="s">
        <v>22</v>
      </c>
      <c r="E354" s="46" t="s">
        <v>110</v>
      </c>
      <c r="F354" s="45" t="s">
        <v>179</v>
      </c>
      <c r="G354" s="47" t="s">
        <v>50</v>
      </c>
      <c r="H354" s="40" t="s">
        <v>51</v>
      </c>
      <c r="I354" s="45"/>
    </row>
    <row r="355" customFormat="false" ht="15" hidden="false" customHeight="false" outlineLevel="0" collapsed="false">
      <c r="A355" s="73" t="s">
        <v>1369</v>
      </c>
      <c r="B355" s="44"/>
      <c r="C355" s="44"/>
      <c r="D355" s="45"/>
      <c r="E355" s="46"/>
      <c r="F355" s="45"/>
      <c r="G355" s="47"/>
      <c r="H355" s="70" t="s">
        <v>158</v>
      </c>
      <c r="I355" s="45"/>
    </row>
    <row r="356" customFormat="false" ht="30" hidden="false" customHeight="true" outlineLevel="0" collapsed="false">
      <c r="A356" s="38" t="s">
        <v>277</v>
      </c>
      <c r="B356" s="44" t="s">
        <v>53</v>
      </c>
      <c r="C356" s="44" t="s">
        <v>15</v>
      </c>
      <c r="D356" s="45" t="s">
        <v>24</v>
      </c>
      <c r="E356" s="46" t="s">
        <v>287</v>
      </c>
      <c r="F356" s="45" t="s">
        <v>186</v>
      </c>
      <c r="G356" s="47" t="s">
        <v>50</v>
      </c>
      <c r="H356" s="40" t="s">
        <v>51</v>
      </c>
      <c r="I356" s="45"/>
    </row>
    <row r="357" customFormat="false" ht="15" hidden="false" customHeight="false" outlineLevel="0" collapsed="false">
      <c r="A357" s="73" t="s">
        <v>1371</v>
      </c>
      <c r="B357" s="44"/>
      <c r="C357" s="44"/>
      <c r="D357" s="45"/>
      <c r="E357" s="46"/>
      <c r="F357" s="45"/>
      <c r="G357" s="47"/>
      <c r="H357" s="70" t="s">
        <v>158</v>
      </c>
      <c r="I357" s="45"/>
    </row>
    <row r="358" customFormat="false" ht="30" hidden="false" customHeight="true" outlineLevel="0" collapsed="false">
      <c r="A358" s="38" t="s">
        <v>277</v>
      </c>
      <c r="B358" s="44" t="s">
        <v>47</v>
      </c>
      <c r="C358" s="44" t="s">
        <v>16</v>
      </c>
      <c r="D358" s="45" t="s">
        <v>22</v>
      </c>
      <c r="E358" s="46" t="s">
        <v>189</v>
      </c>
      <c r="F358" s="45" t="s">
        <v>284</v>
      </c>
      <c r="G358" s="47" t="s">
        <v>50</v>
      </c>
      <c r="H358" s="40" t="s">
        <v>51</v>
      </c>
      <c r="I358" s="45"/>
    </row>
    <row r="359" customFormat="false" ht="15" hidden="false" customHeight="false" outlineLevel="0" collapsed="false">
      <c r="A359" s="73" t="s">
        <v>1369</v>
      </c>
      <c r="B359" s="44"/>
      <c r="C359" s="44"/>
      <c r="D359" s="45"/>
      <c r="E359" s="46"/>
      <c r="F359" s="45"/>
      <c r="G359" s="47"/>
      <c r="H359" s="70" t="s">
        <v>158</v>
      </c>
      <c r="I359" s="45"/>
    </row>
    <row r="360" customFormat="false" ht="30" hidden="false" customHeight="true" outlineLevel="0" collapsed="false">
      <c r="A360" s="38" t="s">
        <v>277</v>
      </c>
      <c r="B360" s="44" t="s">
        <v>47</v>
      </c>
      <c r="C360" s="44" t="s">
        <v>93</v>
      </c>
      <c r="D360" s="45" t="s">
        <v>22</v>
      </c>
      <c r="E360" s="46" t="s">
        <v>211</v>
      </c>
      <c r="F360" s="45" t="s">
        <v>288</v>
      </c>
      <c r="G360" s="47" t="s">
        <v>50</v>
      </c>
      <c r="H360" s="40" t="s">
        <v>51</v>
      </c>
      <c r="I360" s="45"/>
    </row>
    <row r="361" customFormat="false" ht="15" hidden="false" customHeight="false" outlineLevel="0" collapsed="false">
      <c r="A361" s="73" t="s">
        <v>1369</v>
      </c>
      <c r="B361" s="44"/>
      <c r="C361" s="44"/>
      <c r="D361" s="45"/>
      <c r="E361" s="46"/>
      <c r="F361" s="45"/>
      <c r="G361" s="47"/>
      <c r="H361" s="70" t="s">
        <v>158</v>
      </c>
      <c r="I361" s="45"/>
    </row>
    <row r="363" customFormat="false" ht="30" hidden="false" customHeight="true" outlineLevel="0" collapsed="false">
      <c r="A363" s="38" t="s">
        <v>301</v>
      </c>
      <c r="B363" s="44" t="s">
        <v>47</v>
      </c>
      <c r="C363" s="44" t="s">
        <v>16</v>
      </c>
      <c r="D363" s="45" t="s">
        <v>22</v>
      </c>
      <c r="E363" s="46" t="s">
        <v>80</v>
      </c>
      <c r="F363" s="45" t="s">
        <v>303</v>
      </c>
      <c r="G363" s="47" t="s">
        <v>50</v>
      </c>
      <c r="H363" s="40" t="s">
        <v>51</v>
      </c>
      <c r="I363" s="45"/>
    </row>
    <row r="364" customFormat="false" ht="15" hidden="false" customHeight="false" outlineLevel="0" collapsed="false">
      <c r="A364" s="73" t="s">
        <v>1374</v>
      </c>
      <c r="B364" s="44"/>
      <c r="C364" s="44"/>
      <c r="D364" s="45"/>
      <c r="E364" s="46"/>
      <c r="F364" s="45"/>
      <c r="G364" s="47"/>
      <c r="H364" s="70" t="s">
        <v>158</v>
      </c>
      <c r="I364" s="45"/>
    </row>
    <row r="365" customFormat="false" ht="30" hidden="false" customHeight="true" outlineLevel="0" collapsed="false">
      <c r="A365" s="38" t="s">
        <v>301</v>
      </c>
      <c r="B365" s="44" t="s">
        <v>53</v>
      </c>
      <c r="C365" s="44" t="s">
        <v>93</v>
      </c>
      <c r="D365" s="45" t="s">
        <v>25</v>
      </c>
      <c r="E365" s="46" t="s">
        <v>177</v>
      </c>
      <c r="F365" s="45" t="s">
        <v>178</v>
      </c>
      <c r="G365" s="47" t="s">
        <v>50</v>
      </c>
      <c r="H365" s="40" t="s">
        <v>51</v>
      </c>
      <c r="I365" s="45"/>
    </row>
    <row r="366" customFormat="false" ht="15" hidden="false" customHeight="false" outlineLevel="0" collapsed="false">
      <c r="A366" s="73" t="s">
        <v>1374</v>
      </c>
      <c r="B366" s="44"/>
      <c r="C366" s="44"/>
      <c r="D366" s="45"/>
      <c r="E366" s="46"/>
      <c r="F366" s="45"/>
      <c r="G366" s="47"/>
      <c r="H366" s="70" t="s">
        <v>158</v>
      </c>
      <c r="I366" s="45"/>
    </row>
    <row r="367" customFormat="false" ht="30" hidden="false" customHeight="true" outlineLevel="0" collapsed="false">
      <c r="A367" s="38" t="s">
        <v>301</v>
      </c>
      <c r="B367" s="44" t="s">
        <v>47</v>
      </c>
      <c r="C367" s="44" t="s">
        <v>18</v>
      </c>
      <c r="D367" s="45" t="s">
        <v>22</v>
      </c>
      <c r="E367" s="46" t="s">
        <v>173</v>
      </c>
      <c r="F367" s="45" t="s">
        <v>305</v>
      </c>
      <c r="G367" s="47" t="s">
        <v>50</v>
      </c>
      <c r="H367" s="40" t="s">
        <v>51</v>
      </c>
      <c r="I367" s="45"/>
    </row>
    <row r="368" customFormat="false" ht="15" hidden="false" customHeight="false" outlineLevel="0" collapsed="false">
      <c r="A368" s="73" t="s">
        <v>1374</v>
      </c>
      <c r="B368" s="44"/>
      <c r="C368" s="44"/>
      <c r="D368" s="45"/>
      <c r="E368" s="46"/>
      <c r="F368" s="45"/>
      <c r="G368" s="47"/>
      <c r="H368" s="70" t="s">
        <v>158</v>
      </c>
      <c r="I368" s="45"/>
    </row>
    <row r="369" customFormat="false" ht="30" hidden="false" customHeight="true" outlineLevel="0" collapsed="false">
      <c r="A369" s="38" t="s">
        <v>301</v>
      </c>
      <c r="B369" s="44" t="s">
        <v>47</v>
      </c>
      <c r="C369" s="44" t="s">
        <v>16</v>
      </c>
      <c r="D369" s="45" t="s">
        <v>22</v>
      </c>
      <c r="E369" s="46" t="s">
        <v>230</v>
      </c>
      <c r="F369" s="45" t="s">
        <v>303</v>
      </c>
      <c r="G369" s="47" t="s">
        <v>50</v>
      </c>
      <c r="H369" s="40" t="s">
        <v>51</v>
      </c>
      <c r="I369" s="45"/>
    </row>
    <row r="370" customFormat="false" ht="15" hidden="false" customHeight="false" outlineLevel="0" collapsed="false">
      <c r="A370" s="73" t="s">
        <v>1374</v>
      </c>
      <c r="B370" s="44"/>
      <c r="C370" s="44"/>
      <c r="D370" s="45"/>
      <c r="E370" s="46"/>
      <c r="F370" s="45"/>
      <c r="G370" s="47"/>
      <c r="H370" s="70" t="s">
        <v>158</v>
      </c>
      <c r="I370" s="45"/>
    </row>
    <row r="371" customFormat="false" ht="30" hidden="false" customHeight="true" outlineLevel="0" collapsed="false">
      <c r="A371" s="38" t="s">
        <v>301</v>
      </c>
      <c r="B371" s="44" t="s">
        <v>47</v>
      </c>
      <c r="C371" s="44" t="s">
        <v>15</v>
      </c>
      <c r="D371" s="45" t="s">
        <v>22</v>
      </c>
      <c r="E371" s="46" t="s">
        <v>304</v>
      </c>
      <c r="F371" s="45" t="s">
        <v>305</v>
      </c>
      <c r="G371" s="47" t="s">
        <v>50</v>
      </c>
      <c r="H371" s="40" t="s">
        <v>51</v>
      </c>
      <c r="I371" s="45"/>
    </row>
    <row r="372" customFormat="false" ht="15" hidden="false" customHeight="false" outlineLevel="0" collapsed="false">
      <c r="A372" s="73" t="s">
        <v>1374</v>
      </c>
      <c r="B372" s="44"/>
      <c r="C372" s="44"/>
      <c r="D372" s="45"/>
      <c r="E372" s="46"/>
      <c r="F372" s="45"/>
      <c r="G372" s="47"/>
      <c r="H372" s="70" t="s">
        <v>158</v>
      </c>
      <c r="I372" s="45"/>
    </row>
    <row r="373" customFormat="false" ht="30" hidden="false" customHeight="true" outlineLevel="0" collapsed="false">
      <c r="A373" s="38" t="s">
        <v>301</v>
      </c>
      <c r="B373" s="44" t="s">
        <v>47</v>
      </c>
      <c r="C373" s="44" t="s">
        <v>15</v>
      </c>
      <c r="D373" s="45" t="s">
        <v>23</v>
      </c>
      <c r="E373" s="46" t="s">
        <v>302</v>
      </c>
      <c r="F373" s="45" t="s">
        <v>160</v>
      </c>
      <c r="G373" s="47" t="s">
        <v>50</v>
      </c>
      <c r="H373" s="40" t="s">
        <v>51</v>
      </c>
      <c r="I373" s="45"/>
    </row>
    <row r="374" customFormat="false" ht="15" hidden="false" customHeight="false" outlineLevel="0" collapsed="false">
      <c r="A374" s="73" t="s">
        <v>1374</v>
      </c>
      <c r="B374" s="44"/>
      <c r="C374" s="44"/>
      <c r="D374" s="45"/>
      <c r="E374" s="46"/>
      <c r="F374" s="45"/>
      <c r="G374" s="47"/>
      <c r="H374" s="70" t="s">
        <v>158</v>
      </c>
      <c r="I374" s="45"/>
    </row>
    <row r="376" customFormat="false" ht="30" hidden="false" customHeight="true" outlineLevel="0" collapsed="false">
      <c r="A376" s="38" t="s">
        <v>306</v>
      </c>
      <c r="B376" s="44" t="s">
        <v>53</v>
      </c>
      <c r="C376" s="44" t="s">
        <v>18</v>
      </c>
      <c r="D376" s="45" t="s">
        <v>22</v>
      </c>
      <c r="E376" s="46" t="s">
        <v>264</v>
      </c>
      <c r="F376" s="45" t="s">
        <v>309</v>
      </c>
      <c r="G376" s="47" t="s">
        <v>50</v>
      </c>
      <c r="H376" s="40" t="s">
        <v>51</v>
      </c>
      <c r="I376" s="45"/>
    </row>
    <row r="377" customFormat="false" ht="15" hidden="false" customHeight="false" outlineLevel="0" collapsed="false">
      <c r="A377" s="73" t="s">
        <v>1375</v>
      </c>
      <c r="B377" s="44"/>
      <c r="C377" s="44"/>
      <c r="D377" s="45"/>
      <c r="E377" s="46"/>
      <c r="F377" s="45"/>
      <c r="G377" s="47"/>
      <c r="H377" s="70" t="s">
        <v>158</v>
      </c>
      <c r="I377" s="45"/>
    </row>
    <row r="378" customFormat="false" ht="30" hidden="false" customHeight="true" outlineLevel="0" collapsed="false">
      <c r="A378" s="38" t="s">
        <v>306</v>
      </c>
      <c r="B378" s="44" t="s">
        <v>47</v>
      </c>
      <c r="C378" s="44" t="s">
        <v>15</v>
      </c>
      <c r="D378" s="45" t="s">
        <v>22</v>
      </c>
      <c r="E378" s="46" t="s">
        <v>307</v>
      </c>
      <c r="F378" s="45" t="s">
        <v>308</v>
      </c>
      <c r="G378" s="47" t="s">
        <v>50</v>
      </c>
      <c r="H378" s="40" t="s">
        <v>51</v>
      </c>
      <c r="I378" s="45"/>
    </row>
    <row r="379" customFormat="false" ht="15" hidden="false" customHeight="false" outlineLevel="0" collapsed="false">
      <c r="A379" s="73" t="s">
        <v>1375</v>
      </c>
      <c r="B379" s="44"/>
      <c r="C379" s="44"/>
      <c r="D379" s="45"/>
      <c r="E379" s="46"/>
      <c r="F379" s="45"/>
      <c r="G379" s="47"/>
      <c r="H379" s="70" t="s">
        <v>158</v>
      </c>
      <c r="I379" s="45"/>
    </row>
    <row r="381" customFormat="false" ht="15" hidden="false" customHeight="true" outlineLevel="0" collapsed="false">
      <c r="A381" s="38" t="s">
        <v>310</v>
      </c>
      <c r="B381" s="44" t="s">
        <v>47</v>
      </c>
      <c r="C381" s="44" t="s">
        <v>15</v>
      </c>
      <c r="D381" s="45" t="s">
        <v>22</v>
      </c>
      <c r="E381" s="46" t="s">
        <v>134</v>
      </c>
      <c r="F381" s="45" t="s">
        <v>317</v>
      </c>
      <c r="G381" s="47" t="s">
        <v>318</v>
      </c>
      <c r="H381" s="40" t="s">
        <v>51</v>
      </c>
      <c r="I381" s="45"/>
    </row>
    <row r="382" customFormat="false" ht="15" hidden="false" customHeight="false" outlineLevel="0" collapsed="false">
      <c r="A382" s="73" t="s">
        <v>1376</v>
      </c>
      <c r="B382" s="44"/>
      <c r="C382" s="44"/>
      <c r="D382" s="45"/>
      <c r="E382" s="46"/>
      <c r="F382" s="45"/>
      <c r="G382" s="47"/>
      <c r="H382" s="70" t="s">
        <v>158</v>
      </c>
      <c r="I382" s="45"/>
    </row>
    <row r="383" customFormat="false" ht="30" hidden="false" customHeight="true" outlineLevel="0" collapsed="false">
      <c r="A383" s="38" t="s">
        <v>310</v>
      </c>
      <c r="B383" s="44" t="s">
        <v>47</v>
      </c>
      <c r="C383" s="44" t="s">
        <v>16</v>
      </c>
      <c r="D383" s="45" t="s">
        <v>22</v>
      </c>
      <c r="E383" s="46" t="s">
        <v>322</v>
      </c>
      <c r="F383" s="45" t="s">
        <v>321</v>
      </c>
      <c r="G383" s="47" t="s">
        <v>318</v>
      </c>
      <c r="H383" s="40" t="s">
        <v>51</v>
      </c>
      <c r="I383" s="45"/>
    </row>
    <row r="384" customFormat="false" ht="15" hidden="false" customHeight="false" outlineLevel="0" collapsed="false">
      <c r="A384" s="73" t="s">
        <v>1376</v>
      </c>
      <c r="B384" s="44"/>
      <c r="C384" s="44"/>
      <c r="D384" s="45"/>
      <c r="E384" s="46"/>
      <c r="F384" s="45"/>
      <c r="G384" s="47"/>
      <c r="H384" s="70" t="s">
        <v>158</v>
      </c>
      <c r="I384" s="45"/>
    </row>
    <row r="385" customFormat="false" ht="30" hidden="false" customHeight="true" outlineLevel="0" collapsed="false">
      <c r="A385" s="38" t="s">
        <v>310</v>
      </c>
      <c r="B385" s="44" t="s">
        <v>47</v>
      </c>
      <c r="C385" s="44" t="s">
        <v>18</v>
      </c>
      <c r="D385" s="45" t="s">
        <v>22</v>
      </c>
      <c r="E385" s="46" t="s">
        <v>324</v>
      </c>
      <c r="F385" s="45" t="s">
        <v>325</v>
      </c>
      <c r="G385" s="47" t="s">
        <v>318</v>
      </c>
      <c r="H385" s="40" t="s">
        <v>51</v>
      </c>
      <c r="I385" s="45"/>
    </row>
    <row r="386" customFormat="false" ht="15" hidden="false" customHeight="false" outlineLevel="0" collapsed="false">
      <c r="A386" s="73" t="s">
        <v>1376</v>
      </c>
      <c r="B386" s="44"/>
      <c r="C386" s="44"/>
      <c r="D386" s="45"/>
      <c r="E386" s="46"/>
      <c r="F386" s="45"/>
      <c r="G386" s="47"/>
      <c r="H386" s="70" t="s">
        <v>158</v>
      </c>
      <c r="I386" s="45"/>
    </row>
    <row r="387" customFormat="false" ht="30" hidden="false" customHeight="true" outlineLevel="0" collapsed="false">
      <c r="A387" s="38" t="s">
        <v>310</v>
      </c>
      <c r="B387" s="44" t="s">
        <v>47</v>
      </c>
      <c r="C387" s="44" t="s">
        <v>16</v>
      </c>
      <c r="D387" s="45" t="s">
        <v>22</v>
      </c>
      <c r="E387" s="46" t="s">
        <v>320</v>
      </c>
      <c r="F387" s="45" t="s">
        <v>321</v>
      </c>
      <c r="G387" s="47" t="s">
        <v>318</v>
      </c>
      <c r="H387" s="40" t="s">
        <v>51</v>
      </c>
      <c r="I387" s="45"/>
    </row>
    <row r="388" customFormat="false" ht="15" hidden="false" customHeight="false" outlineLevel="0" collapsed="false">
      <c r="A388" s="73" t="s">
        <v>1376</v>
      </c>
      <c r="B388" s="44"/>
      <c r="C388" s="44"/>
      <c r="D388" s="45"/>
      <c r="E388" s="46"/>
      <c r="F388" s="45"/>
      <c r="G388" s="47"/>
      <c r="H388" s="70" t="s">
        <v>158</v>
      </c>
      <c r="I388" s="45"/>
    </row>
    <row r="389" customFormat="false" ht="15" hidden="false" customHeight="true" outlineLevel="0" collapsed="false">
      <c r="A389" s="38" t="s">
        <v>310</v>
      </c>
      <c r="B389" s="44" t="s">
        <v>47</v>
      </c>
      <c r="C389" s="44" t="s">
        <v>15</v>
      </c>
      <c r="D389" s="45" t="s">
        <v>22</v>
      </c>
      <c r="E389" s="46" t="s">
        <v>122</v>
      </c>
      <c r="F389" s="45"/>
      <c r="G389" s="47" t="s">
        <v>318</v>
      </c>
      <c r="H389" s="40" t="s">
        <v>51</v>
      </c>
      <c r="I389" s="45"/>
    </row>
    <row r="390" customFormat="false" ht="15" hidden="false" customHeight="false" outlineLevel="0" collapsed="false">
      <c r="A390" s="73" t="s">
        <v>1376</v>
      </c>
      <c r="B390" s="44"/>
      <c r="C390" s="44"/>
      <c r="D390" s="45"/>
      <c r="E390" s="46"/>
      <c r="F390" s="45"/>
      <c r="G390" s="47"/>
      <c r="H390" s="70" t="s">
        <v>158</v>
      </c>
      <c r="I390" s="45"/>
    </row>
    <row r="391" customFormat="false" ht="30" hidden="false" customHeight="true" outlineLevel="0" collapsed="false">
      <c r="A391" s="38" t="s">
        <v>310</v>
      </c>
      <c r="B391" s="44" t="s">
        <v>53</v>
      </c>
      <c r="C391" s="44" t="s">
        <v>15</v>
      </c>
      <c r="D391" s="45" t="s">
        <v>23</v>
      </c>
      <c r="E391" s="46" t="s">
        <v>295</v>
      </c>
      <c r="F391" s="45" t="s">
        <v>312</v>
      </c>
      <c r="G391" s="47" t="s">
        <v>50</v>
      </c>
      <c r="H391" s="40" t="s">
        <v>51</v>
      </c>
      <c r="I391" s="45" t="s">
        <v>319</v>
      </c>
    </row>
    <row r="392" customFormat="false" ht="15" hidden="false" customHeight="false" outlineLevel="0" collapsed="false">
      <c r="A392" s="73" t="s">
        <v>1377</v>
      </c>
      <c r="B392" s="44"/>
      <c r="C392" s="44"/>
      <c r="D392" s="45"/>
      <c r="E392" s="46"/>
      <c r="F392" s="45"/>
      <c r="G392" s="47"/>
      <c r="H392" s="70" t="s">
        <v>158</v>
      </c>
      <c r="I392" s="45"/>
    </row>
    <row r="393" customFormat="false" ht="30" hidden="false" customHeight="true" outlineLevel="0" collapsed="false">
      <c r="A393" s="38" t="s">
        <v>310</v>
      </c>
      <c r="B393" s="44" t="s">
        <v>53</v>
      </c>
      <c r="C393" s="44" t="s">
        <v>18</v>
      </c>
      <c r="D393" s="45" t="s">
        <v>23</v>
      </c>
      <c r="E393" s="46" t="s">
        <v>313</v>
      </c>
      <c r="F393" s="45" t="s">
        <v>312</v>
      </c>
      <c r="G393" s="47" t="s">
        <v>50</v>
      </c>
      <c r="H393" s="40" t="s">
        <v>51</v>
      </c>
      <c r="I393" s="45" t="s">
        <v>314</v>
      </c>
    </row>
    <row r="394" customFormat="false" ht="15" hidden="false" customHeight="false" outlineLevel="0" collapsed="false">
      <c r="A394" s="73" t="s">
        <v>1377</v>
      </c>
      <c r="B394" s="44"/>
      <c r="C394" s="44"/>
      <c r="D394" s="45"/>
      <c r="E394" s="46"/>
      <c r="F394" s="45"/>
      <c r="G394" s="47"/>
      <c r="H394" s="70" t="s">
        <v>158</v>
      </c>
      <c r="I394" s="45"/>
    </row>
    <row r="395" customFormat="false" ht="30" hidden="false" customHeight="true" outlineLevel="0" collapsed="false">
      <c r="A395" s="38" t="s">
        <v>310</v>
      </c>
      <c r="B395" s="44" t="s">
        <v>53</v>
      </c>
      <c r="C395" s="44" t="s">
        <v>17</v>
      </c>
      <c r="D395" s="45" t="s">
        <v>24</v>
      </c>
      <c r="E395" s="46" t="s">
        <v>66</v>
      </c>
      <c r="F395" s="45" t="s">
        <v>312</v>
      </c>
      <c r="G395" s="47" t="s">
        <v>50</v>
      </c>
      <c r="H395" s="40" t="s">
        <v>51</v>
      </c>
      <c r="I395" s="45"/>
    </row>
    <row r="396" customFormat="false" ht="15" hidden="false" customHeight="false" outlineLevel="0" collapsed="false">
      <c r="A396" s="73" t="s">
        <v>1377</v>
      </c>
      <c r="B396" s="44"/>
      <c r="C396" s="44"/>
      <c r="D396" s="45"/>
      <c r="E396" s="46"/>
      <c r="F396" s="45"/>
      <c r="G396" s="47"/>
      <c r="H396" s="70" t="s">
        <v>158</v>
      </c>
      <c r="I396" s="45"/>
    </row>
    <row r="397" customFormat="false" ht="30" hidden="false" customHeight="true" outlineLevel="0" collapsed="false">
      <c r="A397" s="38" t="s">
        <v>310</v>
      </c>
      <c r="B397" s="44" t="s">
        <v>47</v>
      </c>
      <c r="C397" s="44" t="s">
        <v>15</v>
      </c>
      <c r="D397" s="45" t="s">
        <v>22</v>
      </c>
      <c r="E397" s="46" t="s">
        <v>315</v>
      </c>
      <c r="F397" s="45" t="s">
        <v>316</v>
      </c>
      <c r="G397" s="47" t="s">
        <v>50</v>
      </c>
      <c r="H397" s="40" t="s">
        <v>51</v>
      </c>
      <c r="I397" s="45"/>
    </row>
    <row r="398" customFormat="false" ht="15" hidden="false" customHeight="false" outlineLevel="0" collapsed="false">
      <c r="A398" s="73" t="s">
        <v>1377</v>
      </c>
      <c r="B398" s="44"/>
      <c r="C398" s="44"/>
      <c r="D398" s="45"/>
      <c r="E398" s="46"/>
      <c r="F398" s="45"/>
      <c r="G398" s="47"/>
      <c r="H398" s="70" t="s">
        <v>158</v>
      </c>
      <c r="I398" s="45"/>
    </row>
    <row r="399" customFormat="false" ht="30" hidden="false" customHeight="true" outlineLevel="0" collapsed="false">
      <c r="A399" s="38" t="s">
        <v>310</v>
      </c>
      <c r="B399" s="44" t="s">
        <v>53</v>
      </c>
      <c r="C399" s="44" t="s">
        <v>15</v>
      </c>
      <c r="D399" s="45" t="s">
        <v>24</v>
      </c>
      <c r="E399" s="46" t="s">
        <v>311</v>
      </c>
      <c r="F399" s="45" t="s">
        <v>312</v>
      </c>
      <c r="G399" s="47" t="s">
        <v>50</v>
      </c>
      <c r="H399" s="40" t="s">
        <v>51</v>
      </c>
      <c r="I399" s="45"/>
    </row>
    <row r="400" customFormat="false" ht="15" hidden="false" customHeight="false" outlineLevel="0" collapsed="false">
      <c r="A400" s="73" t="s">
        <v>1377</v>
      </c>
      <c r="B400" s="44"/>
      <c r="C400" s="44"/>
      <c r="D400" s="45"/>
      <c r="E400" s="46"/>
      <c r="F400" s="45"/>
      <c r="G400" s="47"/>
      <c r="H400" s="70" t="s">
        <v>158</v>
      </c>
      <c r="I400" s="45"/>
    </row>
    <row r="401" customFormat="false" ht="30" hidden="false" customHeight="true" outlineLevel="0" collapsed="false">
      <c r="A401" s="38" t="s">
        <v>310</v>
      </c>
      <c r="B401" s="44" t="s">
        <v>53</v>
      </c>
      <c r="C401" s="44" t="s">
        <v>17</v>
      </c>
      <c r="D401" s="45" t="s">
        <v>22</v>
      </c>
      <c r="E401" s="46" t="s">
        <v>270</v>
      </c>
      <c r="F401" s="45" t="s">
        <v>312</v>
      </c>
      <c r="G401" s="47" t="s">
        <v>50</v>
      </c>
      <c r="H401" s="40" t="s">
        <v>51</v>
      </c>
      <c r="I401" s="45"/>
    </row>
    <row r="402" customFormat="false" ht="15" hidden="false" customHeight="false" outlineLevel="0" collapsed="false">
      <c r="A402" s="73" t="s">
        <v>1377</v>
      </c>
      <c r="B402" s="44"/>
      <c r="C402" s="44"/>
      <c r="D402" s="45"/>
      <c r="E402" s="46"/>
      <c r="F402" s="45"/>
      <c r="G402" s="47"/>
      <c r="H402" s="70" t="s">
        <v>158</v>
      </c>
      <c r="I402" s="45"/>
    </row>
    <row r="403" customFormat="false" ht="30" hidden="false" customHeight="true" outlineLevel="0" collapsed="false">
      <c r="A403" s="38" t="s">
        <v>310</v>
      </c>
      <c r="B403" s="44" t="s">
        <v>53</v>
      </c>
      <c r="C403" s="44" t="s">
        <v>18</v>
      </c>
      <c r="D403" s="45" t="s">
        <v>22</v>
      </c>
      <c r="E403" s="46" t="s">
        <v>323</v>
      </c>
      <c r="F403" s="45" t="s">
        <v>312</v>
      </c>
      <c r="G403" s="47" t="s">
        <v>50</v>
      </c>
      <c r="H403" s="40" t="s">
        <v>51</v>
      </c>
      <c r="I403" s="45"/>
    </row>
    <row r="404" customFormat="false" ht="15" hidden="false" customHeight="false" outlineLevel="0" collapsed="false">
      <c r="A404" s="73" t="s">
        <v>1377</v>
      </c>
      <c r="B404" s="44"/>
      <c r="C404" s="44"/>
      <c r="D404" s="45"/>
      <c r="E404" s="46"/>
      <c r="F404" s="45"/>
      <c r="G404" s="47"/>
      <c r="H404" s="70" t="s">
        <v>158</v>
      </c>
      <c r="I404" s="45"/>
    </row>
    <row r="405" customFormat="false" ht="30" hidden="false" customHeight="true" outlineLevel="0" collapsed="false">
      <c r="A405" s="38" t="s">
        <v>310</v>
      </c>
      <c r="B405" s="44" t="s">
        <v>53</v>
      </c>
      <c r="C405" s="44" t="s">
        <v>16</v>
      </c>
      <c r="D405" s="45" t="s">
        <v>23</v>
      </c>
      <c r="E405" s="46" t="s">
        <v>295</v>
      </c>
      <c r="F405" s="45" t="s">
        <v>312</v>
      </c>
      <c r="G405" s="47" t="s">
        <v>50</v>
      </c>
      <c r="H405" s="40" t="s">
        <v>51</v>
      </c>
      <c r="I405" s="45" t="s">
        <v>319</v>
      </c>
    </row>
    <row r="406" customFormat="false" ht="15" hidden="false" customHeight="false" outlineLevel="0" collapsed="false">
      <c r="A406" s="73" t="s">
        <v>1377</v>
      </c>
      <c r="B406" s="44"/>
      <c r="C406" s="44"/>
      <c r="D406" s="45"/>
      <c r="E406" s="46"/>
      <c r="F406" s="45"/>
      <c r="G406" s="47"/>
      <c r="H406" s="70" t="s">
        <v>158</v>
      </c>
      <c r="I406" s="45"/>
    </row>
    <row r="407" customFormat="false" ht="30" hidden="false" customHeight="true" outlineLevel="0" collapsed="false">
      <c r="A407" s="38" t="s">
        <v>310</v>
      </c>
      <c r="B407" s="44" t="s">
        <v>53</v>
      </c>
      <c r="C407" s="44" t="s">
        <v>17</v>
      </c>
      <c r="D407" s="45" t="s">
        <v>23</v>
      </c>
      <c r="E407" s="46" t="s">
        <v>313</v>
      </c>
      <c r="F407" s="45" t="s">
        <v>312</v>
      </c>
      <c r="G407" s="47" t="s">
        <v>50</v>
      </c>
      <c r="H407" s="40" t="s">
        <v>51</v>
      </c>
      <c r="I407" s="45" t="s">
        <v>314</v>
      </c>
    </row>
    <row r="408" customFormat="false" ht="15" hidden="false" customHeight="false" outlineLevel="0" collapsed="false">
      <c r="A408" s="73" t="s">
        <v>1377</v>
      </c>
      <c r="B408" s="44"/>
      <c r="C408" s="44"/>
      <c r="D408" s="45"/>
      <c r="E408" s="46"/>
      <c r="F408" s="45"/>
      <c r="G408" s="47"/>
      <c r="H408" s="70" t="s">
        <v>158</v>
      </c>
      <c r="I408" s="45"/>
    </row>
    <row r="410" customFormat="false" ht="30" hidden="false" customHeight="true" outlineLevel="0" collapsed="false">
      <c r="A410" s="38" t="s">
        <v>326</v>
      </c>
      <c r="B410" s="44" t="s">
        <v>47</v>
      </c>
      <c r="C410" s="44" t="s">
        <v>15</v>
      </c>
      <c r="D410" s="45" t="s">
        <v>22</v>
      </c>
      <c r="E410" s="46" t="s">
        <v>211</v>
      </c>
      <c r="F410" s="45" t="s">
        <v>223</v>
      </c>
      <c r="G410" s="47" t="s">
        <v>210</v>
      </c>
      <c r="H410" s="40" t="s">
        <v>51</v>
      </c>
      <c r="I410" s="45"/>
    </row>
    <row r="411" customFormat="false" ht="15" hidden="false" customHeight="false" outlineLevel="0" collapsed="false">
      <c r="A411" s="73" t="s">
        <v>1378</v>
      </c>
      <c r="B411" s="44"/>
      <c r="C411" s="44"/>
      <c r="D411" s="45"/>
      <c r="E411" s="46"/>
      <c r="F411" s="45"/>
      <c r="G411" s="47"/>
      <c r="H411" s="70" t="s">
        <v>158</v>
      </c>
      <c r="I411" s="45"/>
    </row>
    <row r="412" customFormat="false" ht="45" hidden="false" customHeight="true" outlineLevel="0" collapsed="false">
      <c r="A412" s="38" t="s">
        <v>326</v>
      </c>
      <c r="B412" s="44" t="s">
        <v>47</v>
      </c>
      <c r="C412" s="44" t="s">
        <v>16</v>
      </c>
      <c r="D412" s="45" t="s">
        <v>22</v>
      </c>
      <c r="E412" s="46" t="s">
        <v>334</v>
      </c>
      <c r="F412" s="45" t="s">
        <v>335</v>
      </c>
      <c r="G412" s="47" t="s">
        <v>50</v>
      </c>
      <c r="H412" s="40" t="s">
        <v>51</v>
      </c>
      <c r="I412" s="45"/>
    </row>
    <row r="413" customFormat="false" ht="15" hidden="false" customHeight="false" outlineLevel="0" collapsed="false">
      <c r="A413" s="73" t="s">
        <v>1378</v>
      </c>
      <c r="B413" s="44"/>
      <c r="C413" s="44"/>
      <c r="D413" s="45"/>
      <c r="E413" s="46"/>
      <c r="F413" s="45"/>
      <c r="G413" s="47"/>
      <c r="H413" s="70" t="s">
        <v>158</v>
      </c>
      <c r="I413" s="45"/>
    </row>
    <row r="414" customFormat="false" ht="60" hidden="false" customHeight="true" outlineLevel="0" collapsed="false">
      <c r="A414" s="38" t="s">
        <v>326</v>
      </c>
      <c r="B414" s="44" t="s">
        <v>53</v>
      </c>
      <c r="C414" s="44" t="s">
        <v>93</v>
      </c>
      <c r="D414" s="45" t="s">
        <v>32</v>
      </c>
      <c r="E414" s="46" t="s">
        <v>134</v>
      </c>
      <c r="F414" s="45" t="s">
        <v>332</v>
      </c>
      <c r="G414" s="47" t="s">
        <v>50</v>
      </c>
      <c r="H414" s="40" t="s">
        <v>51</v>
      </c>
      <c r="I414" s="45"/>
    </row>
    <row r="415" customFormat="false" ht="15" hidden="false" customHeight="false" outlineLevel="0" collapsed="false">
      <c r="A415" s="73" t="s">
        <v>1378</v>
      </c>
      <c r="B415" s="44"/>
      <c r="C415" s="44"/>
      <c r="D415" s="45"/>
      <c r="E415" s="46"/>
      <c r="F415" s="45"/>
      <c r="G415" s="47"/>
      <c r="H415" s="70" t="s">
        <v>158</v>
      </c>
      <c r="I415" s="45"/>
    </row>
    <row r="416" customFormat="false" ht="30" hidden="false" customHeight="true" outlineLevel="0" collapsed="false">
      <c r="A416" s="38" t="s">
        <v>326</v>
      </c>
      <c r="B416" s="44" t="s">
        <v>47</v>
      </c>
      <c r="C416" s="44" t="s">
        <v>17</v>
      </c>
      <c r="D416" s="45" t="s">
        <v>40</v>
      </c>
      <c r="E416" s="46" t="s">
        <v>327</v>
      </c>
      <c r="F416" s="45" t="s">
        <v>328</v>
      </c>
      <c r="G416" s="47" t="s">
        <v>50</v>
      </c>
      <c r="H416" s="40" t="s">
        <v>51</v>
      </c>
      <c r="I416" s="45" t="s">
        <v>329</v>
      </c>
    </row>
    <row r="417" customFormat="false" ht="15" hidden="false" customHeight="false" outlineLevel="0" collapsed="false">
      <c r="A417" s="73" t="s">
        <v>1378</v>
      </c>
      <c r="B417" s="44"/>
      <c r="C417" s="44"/>
      <c r="D417" s="45"/>
      <c r="E417" s="46"/>
      <c r="F417" s="45"/>
      <c r="G417" s="47"/>
      <c r="H417" s="70" t="s">
        <v>158</v>
      </c>
      <c r="I417" s="45"/>
    </row>
    <row r="418" customFormat="false" ht="60" hidden="false" customHeight="true" outlineLevel="0" collapsed="false">
      <c r="A418" s="38" t="s">
        <v>326</v>
      </c>
      <c r="B418" s="44" t="s">
        <v>53</v>
      </c>
      <c r="C418" s="44" t="s">
        <v>93</v>
      </c>
      <c r="D418" s="45" t="s">
        <v>26</v>
      </c>
      <c r="E418" s="46" t="s">
        <v>66</v>
      </c>
      <c r="F418" s="45" t="s">
        <v>332</v>
      </c>
      <c r="G418" s="47" t="s">
        <v>50</v>
      </c>
      <c r="H418" s="40" t="s">
        <v>51</v>
      </c>
      <c r="I418" s="45"/>
    </row>
    <row r="419" customFormat="false" ht="15" hidden="false" customHeight="false" outlineLevel="0" collapsed="false">
      <c r="A419" s="73" t="s">
        <v>1378</v>
      </c>
      <c r="B419" s="44"/>
      <c r="C419" s="44"/>
      <c r="D419" s="45"/>
      <c r="E419" s="46"/>
      <c r="F419" s="45"/>
      <c r="G419" s="47"/>
      <c r="H419" s="70" t="s">
        <v>158</v>
      </c>
      <c r="I419" s="45"/>
    </row>
    <row r="420" customFormat="false" ht="30" hidden="false" customHeight="true" outlineLevel="0" collapsed="false">
      <c r="A420" s="38" t="s">
        <v>326</v>
      </c>
      <c r="B420" s="44" t="s">
        <v>47</v>
      </c>
      <c r="C420" s="44" t="s">
        <v>17</v>
      </c>
      <c r="D420" s="45" t="s">
        <v>22</v>
      </c>
      <c r="E420" s="46" t="s">
        <v>337</v>
      </c>
      <c r="F420" s="45" t="s">
        <v>328</v>
      </c>
      <c r="G420" s="47" t="s">
        <v>50</v>
      </c>
      <c r="H420" s="40" t="s">
        <v>51</v>
      </c>
      <c r="I420" s="45"/>
    </row>
    <row r="421" customFormat="false" ht="15" hidden="false" customHeight="false" outlineLevel="0" collapsed="false">
      <c r="A421" s="73" t="s">
        <v>1378</v>
      </c>
      <c r="B421" s="44"/>
      <c r="C421" s="44"/>
      <c r="D421" s="45"/>
      <c r="E421" s="46"/>
      <c r="F421" s="45"/>
      <c r="G421" s="47"/>
      <c r="H421" s="70" t="s">
        <v>158</v>
      </c>
      <c r="I421" s="45"/>
    </row>
    <row r="422" customFormat="false" ht="60" hidden="false" customHeight="true" outlineLevel="0" collapsed="false">
      <c r="A422" s="38" t="s">
        <v>326</v>
      </c>
      <c r="B422" s="44" t="s">
        <v>47</v>
      </c>
      <c r="C422" s="44" t="s">
        <v>93</v>
      </c>
      <c r="D422" s="45" t="s">
        <v>22</v>
      </c>
      <c r="E422" s="46" t="s">
        <v>337</v>
      </c>
      <c r="F422" s="45" t="s">
        <v>332</v>
      </c>
      <c r="G422" s="47" t="s">
        <v>50</v>
      </c>
      <c r="H422" s="40" t="s">
        <v>51</v>
      </c>
      <c r="I422" s="45"/>
    </row>
    <row r="423" customFormat="false" ht="15" hidden="false" customHeight="false" outlineLevel="0" collapsed="false">
      <c r="A423" s="73" t="s">
        <v>1378</v>
      </c>
      <c r="B423" s="44"/>
      <c r="C423" s="44"/>
      <c r="D423" s="45"/>
      <c r="E423" s="46"/>
      <c r="F423" s="45"/>
      <c r="G423" s="47"/>
      <c r="H423" s="70" t="s">
        <v>158</v>
      </c>
      <c r="I423" s="45"/>
    </row>
    <row r="424" customFormat="false" ht="60" hidden="false" customHeight="true" outlineLevel="0" collapsed="false">
      <c r="A424" s="38" t="s">
        <v>326</v>
      </c>
      <c r="B424" s="44" t="s">
        <v>53</v>
      </c>
      <c r="C424" s="44" t="s">
        <v>93</v>
      </c>
      <c r="D424" s="45" t="s">
        <v>23</v>
      </c>
      <c r="E424" s="46" t="s">
        <v>333</v>
      </c>
      <c r="F424" s="45" t="s">
        <v>332</v>
      </c>
      <c r="G424" s="47" t="s">
        <v>50</v>
      </c>
      <c r="H424" s="40" t="s">
        <v>51</v>
      </c>
      <c r="I424" s="45"/>
    </row>
    <row r="425" customFormat="false" ht="15" hidden="false" customHeight="false" outlineLevel="0" collapsed="false">
      <c r="A425" s="73" t="s">
        <v>1378</v>
      </c>
      <c r="B425" s="44"/>
      <c r="C425" s="44"/>
      <c r="D425" s="45"/>
      <c r="E425" s="46"/>
      <c r="F425" s="45"/>
      <c r="G425" s="47"/>
      <c r="H425" s="70" t="s">
        <v>158</v>
      </c>
      <c r="I425" s="45"/>
    </row>
    <row r="426" customFormat="false" ht="45" hidden="false" customHeight="true" outlineLevel="0" collapsed="false">
      <c r="A426" s="38" t="s">
        <v>326</v>
      </c>
      <c r="B426" s="44" t="s">
        <v>47</v>
      </c>
      <c r="C426" s="44" t="s">
        <v>18</v>
      </c>
      <c r="D426" s="45" t="s">
        <v>22</v>
      </c>
      <c r="E426" s="46" t="s">
        <v>337</v>
      </c>
      <c r="F426" s="45" t="s">
        <v>338</v>
      </c>
      <c r="G426" s="47" t="s">
        <v>50</v>
      </c>
      <c r="H426" s="40" t="s">
        <v>51</v>
      </c>
      <c r="I426" s="45"/>
    </row>
    <row r="427" customFormat="false" ht="15" hidden="false" customHeight="false" outlineLevel="0" collapsed="false">
      <c r="A427" s="73" t="s">
        <v>1378</v>
      </c>
      <c r="B427" s="44"/>
      <c r="C427" s="44"/>
      <c r="D427" s="45"/>
      <c r="E427" s="46"/>
      <c r="F427" s="45"/>
      <c r="G427" s="47"/>
      <c r="H427" s="70" t="s">
        <v>158</v>
      </c>
      <c r="I427" s="45"/>
    </row>
    <row r="428" customFormat="false" ht="60" hidden="false" customHeight="true" outlineLevel="0" collapsed="false">
      <c r="A428" s="38" t="s">
        <v>326</v>
      </c>
      <c r="B428" s="44" t="s">
        <v>53</v>
      </c>
      <c r="C428" s="44" t="s">
        <v>93</v>
      </c>
      <c r="D428" s="45" t="s">
        <v>30</v>
      </c>
      <c r="E428" s="46" t="s">
        <v>80</v>
      </c>
      <c r="F428" s="45" t="s">
        <v>332</v>
      </c>
      <c r="G428" s="47" t="s">
        <v>50</v>
      </c>
      <c r="H428" s="40" t="s">
        <v>51</v>
      </c>
      <c r="I428" s="45"/>
    </row>
    <row r="429" customFormat="false" ht="15" hidden="false" customHeight="false" outlineLevel="0" collapsed="false">
      <c r="A429" s="73" t="s">
        <v>1378</v>
      </c>
      <c r="B429" s="44"/>
      <c r="C429" s="44"/>
      <c r="D429" s="45"/>
      <c r="E429" s="46"/>
      <c r="F429" s="45"/>
      <c r="G429" s="47"/>
      <c r="H429" s="70" t="s">
        <v>158</v>
      </c>
      <c r="I429" s="45"/>
    </row>
    <row r="430" customFormat="false" ht="30" hidden="false" customHeight="true" outlineLevel="0" collapsed="false">
      <c r="A430" s="38" t="s">
        <v>326</v>
      </c>
      <c r="B430" s="44" t="s">
        <v>47</v>
      </c>
      <c r="C430" s="44" t="s">
        <v>17</v>
      </c>
      <c r="D430" s="45" t="s">
        <v>29</v>
      </c>
      <c r="E430" s="46" t="s">
        <v>331</v>
      </c>
      <c r="F430" s="45" t="s">
        <v>328</v>
      </c>
      <c r="G430" s="47" t="s">
        <v>50</v>
      </c>
      <c r="H430" s="40" t="s">
        <v>51</v>
      </c>
      <c r="I430" s="45"/>
    </row>
    <row r="431" customFormat="false" ht="15" hidden="false" customHeight="false" outlineLevel="0" collapsed="false">
      <c r="A431" s="73" t="s">
        <v>1378</v>
      </c>
      <c r="B431" s="44"/>
      <c r="C431" s="44"/>
      <c r="D431" s="45"/>
      <c r="E431" s="46"/>
      <c r="F431" s="45"/>
      <c r="G431" s="47"/>
      <c r="H431" s="70" t="s">
        <v>158</v>
      </c>
      <c r="I431" s="45"/>
    </row>
    <row r="432" customFormat="false" ht="60" hidden="false" customHeight="true" outlineLevel="0" collapsed="false">
      <c r="A432" s="38" t="s">
        <v>326</v>
      </c>
      <c r="B432" s="44" t="s">
        <v>53</v>
      </c>
      <c r="C432" s="44" t="s">
        <v>93</v>
      </c>
      <c r="D432" s="45" t="s">
        <v>24</v>
      </c>
      <c r="E432" s="46" t="s">
        <v>185</v>
      </c>
      <c r="F432" s="45" t="s">
        <v>332</v>
      </c>
      <c r="G432" s="47" t="s">
        <v>50</v>
      </c>
      <c r="H432" s="40" t="s">
        <v>51</v>
      </c>
      <c r="I432" s="45"/>
    </row>
    <row r="433" customFormat="false" ht="15" hidden="false" customHeight="false" outlineLevel="0" collapsed="false">
      <c r="A433" s="73" t="s">
        <v>1378</v>
      </c>
      <c r="B433" s="44"/>
      <c r="C433" s="44"/>
      <c r="D433" s="45"/>
      <c r="E433" s="46"/>
      <c r="F433" s="45"/>
      <c r="G433" s="47"/>
      <c r="H433" s="70" t="s">
        <v>158</v>
      </c>
      <c r="I433" s="45"/>
    </row>
    <row r="434" customFormat="false" ht="60" hidden="false" customHeight="true" outlineLevel="0" collapsed="false">
      <c r="A434" s="38" t="s">
        <v>326</v>
      </c>
      <c r="B434" s="44" t="s">
        <v>53</v>
      </c>
      <c r="C434" s="44" t="s">
        <v>93</v>
      </c>
      <c r="D434" s="45" t="s">
        <v>27</v>
      </c>
      <c r="E434" s="46" t="s">
        <v>185</v>
      </c>
      <c r="F434" s="45" t="s">
        <v>332</v>
      </c>
      <c r="G434" s="47" t="s">
        <v>50</v>
      </c>
      <c r="H434" s="40" t="s">
        <v>51</v>
      </c>
      <c r="I434" s="45"/>
    </row>
    <row r="435" customFormat="false" ht="15" hidden="false" customHeight="false" outlineLevel="0" collapsed="false">
      <c r="A435" s="73" t="s">
        <v>1378</v>
      </c>
      <c r="B435" s="44"/>
      <c r="C435" s="44"/>
      <c r="D435" s="45"/>
      <c r="E435" s="46"/>
      <c r="F435" s="45"/>
      <c r="G435" s="47"/>
      <c r="H435" s="70" t="s">
        <v>158</v>
      </c>
      <c r="I435" s="45"/>
    </row>
    <row r="436" customFormat="false" ht="30" hidden="false" customHeight="true" outlineLevel="0" collapsed="false">
      <c r="A436" s="38" t="s">
        <v>326</v>
      </c>
      <c r="B436" s="44" t="s">
        <v>53</v>
      </c>
      <c r="C436" s="44" t="s">
        <v>15</v>
      </c>
      <c r="D436" s="45" t="s">
        <v>24</v>
      </c>
      <c r="E436" s="46" t="s">
        <v>129</v>
      </c>
      <c r="F436" s="45" t="s">
        <v>339</v>
      </c>
      <c r="G436" s="47" t="s">
        <v>50</v>
      </c>
      <c r="H436" s="40" t="s">
        <v>51</v>
      </c>
      <c r="I436" s="45"/>
    </row>
    <row r="437" customFormat="false" ht="15" hidden="false" customHeight="false" outlineLevel="0" collapsed="false">
      <c r="A437" s="73" t="s">
        <v>1378</v>
      </c>
      <c r="B437" s="44"/>
      <c r="C437" s="44"/>
      <c r="D437" s="45"/>
      <c r="E437" s="46"/>
      <c r="F437" s="45"/>
      <c r="G437" s="47"/>
      <c r="H437" s="70" t="s">
        <v>158</v>
      </c>
      <c r="I437" s="45"/>
    </row>
    <row r="438" customFormat="false" ht="30" hidden="false" customHeight="true" outlineLevel="0" collapsed="false">
      <c r="A438" s="38" t="s">
        <v>326</v>
      </c>
      <c r="B438" s="44" t="s">
        <v>47</v>
      </c>
      <c r="C438" s="44" t="s">
        <v>15</v>
      </c>
      <c r="D438" s="45" t="s">
        <v>22</v>
      </c>
      <c r="E438" s="46" t="s">
        <v>336</v>
      </c>
      <c r="F438" s="45" t="s">
        <v>168</v>
      </c>
      <c r="G438" s="47" t="s">
        <v>50</v>
      </c>
      <c r="H438" s="40" t="s">
        <v>51</v>
      </c>
      <c r="I438" s="45"/>
    </row>
    <row r="439" customFormat="false" ht="15" hidden="false" customHeight="false" outlineLevel="0" collapsed="false">
      <c r="A439" s="73" t="s">
        <v>1378</v>
      </c>
      <c r="B439" s="44"/>
      <c r="C439" s="44"/>
      <c r="D439" s="45"/>
      <c r="E439" s="46"/>
      <c r="F439" s="45"/>
      <c r="G439" s="47"/>
      <c r="H439" s="70" t="s">
        <v>158</v>
      </c>
      <c r="I439" s="45"/>
    </row>
    <row r="440" customFormat="false" ht="30" hidden="false" customHeight="true" outlineLevel="0" collapsed="false">
      <c r="A440" s="38" t="s">
        <v>326</v>
      </c>
      <c r="B440" s="44" t="s">
        <v>47</v>
      </c>
      <c r="C440" s="44" t="s">
        <v>17</v>
      </c>
      <c r="D440" s="45" t="s">
        <v>23</v>
      </c>
      <c r="E440" s="46" t="s">
        <v>330</v>
      </c>
      <c r="F440" s="45" t="s">
        <v>328</v>
      </c>
      <c r="G440" s="47" t="s">
        <v>50</v>
      </c>
      <c r="H440" s="40" t="s">
        <v>51</v>
      </c>
      <c r="I440" s="45"/>
    </row>
    <row r="441" customFormat="false" ht="15" hidden="false" customHeight="false" outlineLevel="0" collapsed="false">
      <c r="A441" s="73" t="s">
        <v>1378</v>
      </c>
      <c r="B441" s="44"/>
      <c r="C441" s="44"/>
      <c r="D441" s="45"/>
      <c r="E441" s="46"/>
      <c r="F441" s="45"/>
      <c r="G441" s="47"/>
      <c r="H441" s="70" t="s">
        <v>158</v>
      </c>
      <c r="I441" s="45"/>
    </row>
    <row r="442" customFormat="false" ht="60" hidden="false" customHeight="true" outlineLevel="0" collapsed="false">
      <c r="A442" s="38" t="s">
        <v>326</v>
      </c>
      <c r="B442" s="44" t="s">
        <v>47</v>
      </c>
      <c r="C442" s="44" t="s">
        <v>93</v>
      </c>
      <c r="D442" s="45" t="s">
        <v>29</v>
      </c>
      <c r="E442" s="46" t="s">
        <v>331</v>
      </c>
      <c r="F442" s="45" t="s">
        <v>332</v>
      </c>
      <c r="G442" s="47" t="s">
        <v>50</v>
      </c>
      <c r="H442" s="40" t="s">
        <v>51</v>
      </c>
      <c r="I442" s="45"/>
    </row>
    <row r="443" customFormat="false" ht="15" hidden="false" customHeight="false" outlineLevel="0" collapsed="false">
      <c r="A443" s="73" t="s">
        <v>1378</v>
      </c>
      <c r="B443" s="44"/>
      <c r="C443" s="44"/>
      <c r="D443" s="45"/>
      <c r="E443" s="46"/>
      <c r="F443" s="45"/>
      <c r="G443" s="47"/>
      <c r="H443" s="70" t="s">
        <v>158</v>
      </c>
      <c r="I443" s="45"/>
    </row>
    <row r="445" customFormat="false" ht="15" hidden="false" customHeight="true" outlineLevel="0" collapsed="false">
      <c r="A445" s="43" t="s">
        <v>340</v>
      </c>
      <c r="B445" s="44" t="s">
        <v>47</v>
      </c>
      <c r="C445" s="44" t="s">
        <v>15</v>
      </c>
      <c r="D445" s="45" t="s">
        <v>22</v>
      </c>
      <c r="E445" s="46" t="s">
        <v>170</v>
      </c>
      <c r="F445" s="45"/>
      <c r="G445" s="47" t="s">
        <v>343</v>
      </c>
      <c r="H445" s="40" t="s">
        <v>59</v>
      </c>
      <c r="I445" s="45"/>
    </row>
    <row r="446" customFormat="false" ht="15" hidden="false" customHeight="false" outlineLevel="0" collapsed="false">
      <c r="A446" s="43"/>
      <c r="B446" s="44"/>
      <c r="C446" s="44"/>
      <c r="D446" s="45"/>
      <c r="E446" s="46"/>
      <c r="F446" s="45"/>
      <c r="G446" s="47"/>
      <c r="H446" s="70" t="s">
        <v>158</v>
      </c>
      <c r="I446" s="45"/>
    </row>
    <row r="447" customFormat="false" ht="15" hidden="false" customHeight="true" outlineLevel="0" collapsed="false">
      <c r="A447" s="43" t="s">
        <v>340</v>
      </c>
      <c r="B447" s="44" t="s">
        <v>47</v>
      </c>
      <c r="C447" s="44" t="s">
        <v>15</v>
      </c>
      <c r="D447" s="45" t="s">
        <v>22</v>
      </c>
      <c r="E447" s="46" t="s">
        <v>108</v>
      </c>
      <c r="F447" s="45"/>
      <c r="G447" s="47" t="s">
        <v>343</v>
      </c>
      <c r="H447" s="40" t="s">
        <v>59</v>
      </c>
      <c r="I447" s="45"/>
    </row>
    <row r="448" customFormat="false" ht="15" hidden="false" customHeight="false" outlineLevel="0" collapsed="false">
      <c r="A448" s="43"/>
      <c r="B448" s="44"/>
      <c r="C448" s="44"/>
      <c r="D448" s="45"/>
      <c r="E448" s="46"/>
      <c r="F448" s="45"/>
      <c r="G448" s="47"/>
      <c r="H448" s="70" t="s">
        <v>158</v>
      </c>
      <c r="I448" s="45"/>
    </row>
    <row r="449" customFormat="false" ht="30" hidden="false" customHeight="true" outlineLevel="0" collapsed="false">
      <c r="A449" s="38" t="s">
        <v>340</v>
      </c>
      <c r="B449" s="44" t="s">
        <v>53</v>
      </c>
      <c r="C449" s="44" t="s">
        <v>18</v>
      </c>
      <c r="D449" s="45" t="s">
        <v>22</v>
      </c>
      <c r="E449" s="46" t="s">
        <v>241</v>
      </c>
      <c r="F449" s="45" t="s">
        <v>344</v>
      </c>
      <c r="G449" s="47" t="s">
        <v>50</v>
      </c>
      <c r="H449" s="40" t="s">
        <v>51</v>
      </c>
      <c r="I449" s="45"/>
    </row>
    <row r="450" customFormat="false" ht="15" hidden="false" customHeight="false" outlineLevel="0" collapsed="false">
      <c r="A450" s="73" t="s">
        <v>1379</v>
      </c>
      <c r="B450" s="44"/>
      <c r="C450" s="44"/>
      <c r="D450" s="45"/>
      <c r="E450" s="46"/>
      <c r="F450" s="45"/>
      <c r="G450" s="47"/>
      <c r="H450" s="70" t="s">
        <v>158</v>
      </c>
      <c r="I450" s="45"/>
    </row>
    <row r="451" customFormat="false" ht="30" hidden="false" customHeight="true" outlineLevel="0" collapsed="false">
      <c r="A451" s="38" t="s">
        <v>340</v>
      </c>
      <c r="B451" s="44" t="s">
        <v>47</v>
      </c>
      <c r="C451" s="44" t="s">
        <v>15</v>
      </c>
      <c r="D451" s="45" t="s">
        <v>22</v>
      </c>
      <c r="E451" s="46" t="s">
        <v>341</v>
      </c>
      <c r="F451" s="45" t="s">
        <v>342</v>
      </c>
      <c r="G451" s="47" t="s">
        <v>50</v>
      </c>
      <c r="H451" s="40" t="s">
        <v>51</v>
      </c>
      <c r="I451" s="45"/>
    </row>
    <row r="452" customFormat="false" ht="15" hidden="false" customHeight="false" outlineLevel="0" collapsed="false">
      <c r="A452" s="73" t="s">
        <v>1379</v>
      </c>
      <c r="B452" s="44"/>
      <c r="C452" s="44"/>
      <c r="D452" s="45"/>
      <c r="E452" s="46"/>
      <c r="F452" s="45"/>
      <c r="G452" s="47"/>
      <c r="H452" s="70" t="s">
        <v>158</v>
      </c>
      <c r="I452" s="45"/>
    </row>
    <row r="453" customFormat="false" ht="30" hidden="false" customHeight="true" outlineLevel="0" collapsed="false">
      <c r="A453" s="38" t="s">
        <v>340</v>
      </c>
      <c r="B453" s="44" t="s">
        <v>47</v>
      </c>
      <c r="C453" s="44" t="s">
        <v>15</v>
      </c>
      <c r="D453" s="45" t="s">
        <v>22</v>
      </c>
      <c r="E453" s="46" t="s">
        <v>346</v>
      </c>
      <c r="F453" s="45" t="s">
        <v>347</v>
      </c>
      <c r="G453" s="47" t="s">
        <v>50</v>
      </c>
      <c r="H453" s="40" t="s">
        <v>51</v>
      </c>
      <c r="I453" s="45"/>
    </row>
    <row r="454" customFormat="false" ht="15" hidden="false" customHeight="false" outlineLevel="0" collapsed="false">
      <c r="A454" s="73" t="s">
        <v>1380</v>
      </c>
      <c r="B454" s="44"/>
      <c r="C454" s="44"/>
      <c r="D454" s="45"/>
      <c r="E454" s="46"/>
      <c r="F454" s="45"/>
      <c r="G454" s="47"/>
      <c r="H454" s="70" t="s">
        <v>158</v>
      </c>
      <c r="I454" s="45"/>
    </row>
    <row r="455" customFormat="false" ht="30" hidden="false" customHeight="true" outlineLevel="0" collapsed="false">
      <c r="A455" s="38" t="s">
        <v>340</v>
      </c>
      <c r="B455" s="44" t="s">
        <v>47</v>
      </c>
      <c r="C455" s="44" t="s">
        <v>16</v>
      </c>
      <c r="D455" s="45" t="s">
        <v>22</v>
      </c>
      <c r="E455" s="46" t="s">
        <v>104</v>
      </c>
      <c r="F455" s="45" t="s">
        <v>345</v>
      </c>
      <c r="G455" s="47" t="s">
        <v>50</v>
      </c>
      <c r="H455" s="40" t="s">
        <v>51</v>
      </c>
      <c r="I455" s="45"/>
    </row>
    <row r="456" customFormat="false" ht="15" hidden="false" customHeight="false" outlineLevel="0" collapsed="false">
      <c r="A456" s="73" t="s">
        <v>1379</v>
      </c>
      <c r="B456" s="44"/>
      <c r="C456" s="44"/>
      <c r="D456" s="45"/>
      <c r="E456" s="46"/>
      <c r="F456" s="45"/>
      <c r="G456" s="47"/>
      <c r="H456" s="70" t="s">
        <v>158</v>
      </c>
      <c r="I456" s="45"/>
    </row>
    <row r="458" customFormat="false" ht="15" hidden="false" customHeight="true" outlineLevel="0" collapsed="false">
      <c r="A458" s="38" t="s">
        <v>348</v>
      </c>
      <c r="B458" s="44" t="s">
        <v>47</v>
      </c>
      <c r="C458" s="44" t="s">
        <v>16</v>
      </c>
      <c r="D458" s="45" t="s">
        <v>33</v>
      </c>
      <c r="E458" s="46" t="s">
        <v>258</v>
      </c>
      <c r="F458" s="45"/>
      <c r="G458" s="47" t="s">
        <v>351</v>
      </c>
      <c r="H458" s="40" t="s">
        <v>59</v>
      </c>
      <c r="I458" s="45" t="s">
        <v>354</v>
      </c>
    </row>
    <row r="459" customFormat="false" ht="15" hidden="false" customHeight="false" outlineLevel="0" collapsed="false">
      <c r="A459" s="73" t="s">
        <v>1381</v>
      </c>
      <c r="B459" s="44"/>
      <c r="C459" s="44"/>
      <c r="D459" s="45"/>
      <c r="E459" s="46"/>
      <c r="F459" s="45"/>
      <c r="G459" s="47"/>
      <c r="H459" s="70" t="s">
        <v>158</v>
      </c>
      <c r="I459" s="45"/>
    </row>
    <row r="460" customFormat="false" ht="15" hidden="false" customHeight="true" outlineLevel="0" collapsed="false">
      <c r="A460" s="38" t="s">
        <v>348</v>
      </c>
      <c r="B460" s="44" t="s">
        <v>47</v>
      </c>
      <c r="C460" s="44" t="s">
        <v>16</v>
      </c>
      <c r="D460" s="45" t="s">
        <v>22</v>
      </c>
      <c r="E460" s="46" t="s">
        <v>368</v>
      </c>
      <c r="F460" s="45"/>
      <c r="G460" s="47" t="s">
        <v>351</v>
      </c>
      <c r="H460" s="40" t="s">
        <v>59</v>
      </c>
      <c r="I460" s="45" t="s">
        <v>354</v>
      </c>
    </row>
    <row r="461" customFormat="false" ht="15" hidden="false" customHeight="false" outlineLevel="0" collapsed="false">
      <c r="A461" s="73" t="s">
        <v>1381</v>
      </c>
      <c r="B461" s="44"/>
      <c r="C461" s="44"/>
      <c r="D461" s="45"/>
      <c r="E461" s="46"/>
      <c r="F461" s="45"/>
      <c r="G461" s="47"/>
      <c r="H461" s="70" t="s">
        <v>158</v>
      </c>
      <c r="I461" s="45"/>
    </row>
    <row r="462" customFormat="false" ht="15" hidden="false" customHeight="true" outlineLevel="0" collapsed="false">
      <c r="A462" s="38" t="s">
        <v>348</v>
      </c>
      <c r="B462" s="44" t="s">
        <v>47</v>
      </c>
      <c r="C462" s="44" t="s">
        <v>16</v>
      </c>
      <c r="D462" s="45" t="s">
        <v>33</v>
      </c>
      <c r="E462" s="46" t="s">
        <v>350</v>
      </c>
      <c r="F462" s="45"/>
      <c r="G462" s="47" t="s">
        <v>351</v>
      </c>
      <c r="H462" s="40" t="s">
        <v>59</v>
      </c>
      <c r="I462" s="45" t="s">
        <v>352</v>
      </c>
    </row>
    <row r="463" customFormat="false" ht="15" hidden="false" customHeight="false" outlineLevel="0" collapsed="false">
      <c r="A463" s="73" t="s">
        <v>1381</v>
      </c>
      <c r="B463" s="44"/>
      <c r="C463" s="44"/>
      <c r="D463" s="45"/>
      <c r="E463" s="46"/>
      <c r="F463" s="45"/>
      <c r="G463" s="47"/>
      <c r="H463" s="70" t="s">
        <v>158</v>
      </c>
      <c r="I463" s="45"/>
    </row>
    <row r="464" customFormat="false" ht="15" hidden="false" customHeight="true" outlineLevel="0" collapsed="false">
      <c r="A464" s="38" t="s">
        <v>348</v>
      </c>
      <c r="B464" s="44" t="s">
        <v>47</v>
      </c>
      <c r="C464" s="44" t="s">
        <v>16</v>
      </c>
      <c r="D464" s="45" t="s">
        <v>34</v>
      </c>
      <c r="E464" s="46" t="s">
        <v>355</v>
      </c>
      <c r="F464" s="45"/>
      <c r="G464" s="47" t="s">
        <v>351</v>
      </c>
      <c r="H464" s="40" t="s">
        <v>59</v>
      </c>
      <c r="I464" s="45" t="s">
        <v>354</v>
      </c>
    </row>
    <row r="465" customFormat="false" ht="15" hidden="false" customHeight="false" outlineLevel="0" collapsed="false">
      <c r="A465" s="73" t="s">
        <v>1381</v>
      </c>
      <c r="B465" s="44"/>
      <c r="C465" s="44"/>
      <c r="D465" s="45"/>
      <c r="E465" s="46"/>
      <c r="F465" s="45"/>
      <c r="G465" s="47"/>
      <c r="H465" s="70" t="s">
        <v>158</v>
      </c>
      <c r="I465" s="45"/>
    </row>
    <row r="466" customFormat="false" ht="15" hidden="false" customHeight="true" outlineLevel="0" collapsed="false">
      <c r="A466" s="38" t="s">
        <v>348</v>
      </c>
      <c r="B466" s="44" t="s">
        <v>47</v>
      </c>
      <c r="C466" s="44" t="s">
        <v>16</v>
      </c>
      <c r="D466" s="45" t="s">
        <v>29</v>
      </c>
      <c r="E466" s="46" t="s">
        <v>353</v>
      </c>
      <c r="F466" s="45"/>
      <c r="G466" s="47" t="s">
        <v>351</v>
      </c>
      <c r="H466" s="40" t="s">
        <v>59</v>
      </c>
      <c r="I466" s="45" t="s">
        <v>354</v>
      </c>
    </row>
    <row r="467" customFormat="false" ht="15" hidden="false" customHeight="false" outlineLevel="0" collapsed="false">
      <c r="A467" s="73" t="s">
        <v>1381</v>
      </c>
      <c r="B467" s="44"/>
      <c r="C467" s="44"/>
      <c r="D467" s="45"/>
      <c r="E467" s="46"/>
      <c r="F467" s="45"/>
      <c r="G467" s="47"/>
      <c r="H467" s="70" t="s">
        <v>158</v>
      </c>
      <c r="I467" s="45"/>
    </row>
    <row r="468" customFormat="false" ht="15" hidden="false" customHeight="true" outlineLevel="0" collapsed="false">
      <c r="A468" s="38" t="s">
        <v>348</v>
      </c>
      <c r="B468" s="44" t="s">
        <v>47</v>
      </c>
      <c r="C468" s="44" t="s">
        <v>16</v>
      </c>
      <c r="D468" s="45" t="s">
        <v>22</v>
      </c>
      <c r="E468" s="46" t="s">
        <v>366</v>
      </c>
      <c r="F468" s="45"/>
      <c r="G468" s="47" t="s">
        <v>351</v>
      </c>
      <c r="H468" s="40" t="s">
        <v>59</v>
      </c>
      <c r="I468" s="45" t="s">
        <v>367</v>
      </c>
    </row>
    <row r="469" customFormat="false" ht="15" hidden="false" customHeight="false" outlineLevel="0" collapsed="false">
      <c r="A469" s="73" t="s">
        <v>1381</v>
      </c>
      <c r="B469" s="44"/>
      <c r="C469" s="44"/>
      <c r="D469" s="45"/>
      <c r="E469" s="46"/>
      <c r="F469" s="45"/>
      <c r="G469" s="47"/>
      <c r="H469" s="70" t="s">
        <v>158</v>
      </c>
      <c r="I469" s="45"/>
    </row>
    <row r="470" customFormat="false" ht="30" hidden="false" customHeight="true" outlineLevel="0" collapsed="false">
      <c r="A470" s="38" t="s">
        <v>348</v>
      </c>
      <c r="B470" s="44" t="s">
        <v>47</v>
      </c>
      <c r="C470" s="44" t="s">
        <v>93</v>
      </c>
      <c r="D470" s="45" t="s">
        <v>22</v>
      </c>
      <c r="E470" s="46" t="s">
        <v>323</v>
      </c>
      <c r="F470" s="45" t="s">
        <v>356</v>
      </c>
      <c r="G470" s="47" t="s">
        <v>351</v>
      </c>
      <c r="H470" s="40" t="s">
        <v>51</v>
      </c>
      <c r="I470" s="45"/>
    </row>
    <row r="471" customFormat="false" ht="15" hidden="false" customHeight="false" outlineLevel="0" collapsed="false">
      <c r="A471" s="73" t="s">
        <v>1381</v>
      </c>
      <c r="B471" s="44"/>
      <c r="C471" s="44"/>
      <c r="D471" s="45"/>
      <c r="E471" s="46"/>
      <c r="F471" s="45"/>
      <c r="G471" s="47"/>
      <c r="H471" s="70" t="s">
        <v>158</v>
      </c>
      <c r="I471" s="45"/>
    </row>
    <row r="472" customFormat="false" ht="15" hidden="false" customHeight="true" outlineLevel="0" collapsed="false">
      <c r="A472" s="38" t="s">
        <v>348</v>
      </c>
      <c r="B472" s="44" t="s">
        <v>47</v>
      </c>
      <c r="C472" s="44" t="s">
        <v>15</v>
      </c>
      <c r="D472" s="45" t="s">
        <v>22</v>
      </c>
      <c r="E472" s="46" t="s">
        <v>323</v>
      </c>
      <c r="F472" s="45" t="s">
        <v>357</v>
      </c>
      <c r="G472" s="47" t="s">
        <v>358</v>
      </c>
      <c r="H472" s="40" t="s">
        <v>51</v>
      </c>
      <c r="I472" s="45" t="s">
        <v>359</v>
      </c>
    </row>
    <row r="473" customFormat="false" ht="15" hidden="false" customHeight="false" outlineLevel="0" collapsed="false">
      <c r="A473" s="73" t="s">
        <v>1381</v>
      </c>
      <c r="B473" s="44"/>
      <c r="C473" s="44"/>
      <c r="D473" s="45"/>
      <c r="E473" s="46"/>
      <c r="F473" s="45"/>
      <c r="G473" s="47"/>
      <c r="H473" s="70" t="s">
        <v>158</v>
      </c>
      <c r="I473" s="45"/>
    </row>
    <row r="474" customFormat="false" ht="45" hidden="false" customHeight="true" outlineLevel="0" collapsed="false">
      <c r="A474" s="38" t="s">
        <v>348</v>
      </c>
      <c r="B474" s="44" t="s">
        <v>47</v>
      </c>
      <c r="C474" s="44" t="s">
        <v>16</v>
      </c>
      <c r="D474" s="45" t="s">
        <v>22</v>
      </c>
      <c r="E474" s="46" t="s">
        <v>369</v>
      </c>
      <c r="F474" s="45" t="s">
        <v>365</v>
      </c>
      <c r="G474" s="47" t="s">
        <v>318</v>
      </c>
      <c r="H474" s="40" t="s">
        <v>51</v>
      </c>
      <c r="I474" s="45"/>
    </row>
    <row r="475" customFormat="false" ht="15" hidden="false" customHeight="false" outlineLevel="0" collapsed="false">
      <c r="A475" s="73" t="s">
        <v>1382</v>
      </c>
      <c r="B475" s="44"/>
      <c r="C475" s="44"/>
      <c r="D475" s="45"/>
      <c r="E475" s="46"/>
      <c r="F475" s="45"/>
      <c r="G475" s="47"/>
      <c r="H475" s="70" t="s">
        <v>158</v>
      </c>
      <c r="I475" s="45"/>
    </row>
    <row r="476" customFormat="false" ht="45" hidden="false" customHeight="true" outlineLevel="0" collapsed="false">
      <c r="A476" s="38" t="s">
        <v>348</v>
      </c>
      <c r="B476" s="44" t="s">
        <v>47</v>
      </c>
      <c r="C476" s="44" t="s">
        <v>16</v>
      </c>
      <c r="D476" s="45" t="s">
        <v>22</v>
      </c>
      <c r="E476" s="46" t="s">
        <v>364</v>
      </c>
      <c r="F476" s="45" t="s">
        <v>365</v>
      </c>
      <c r="G476" s="47" t="s">
        <v>318</v>
      </c>
      <c r="H476" s="40" t="s">
        <v>51</v>
      </c>
      <c r="I476" s="45"/>
    </row>
    <row r="477" customFormat="false" ht="15" hidden="false" customHeight="false" outlineLevel="0" collapsed="false">
      <c r="A477" s="73" t="s">
        <v>1382</v>
      </c>
      <c r="B477" s="44"/>
      <c r="C477" s="44"/>
      <c r="D477" s="45"/>
      <c r="E477" s="46"/>
      <c r="F477" s="45"/>
      <c r="G477" s="47"/>
      <c r="H477" s="70" t="s">
        <v>158</v>
      </c>
      <c r="I477" s="45"/>
    </row>
    <row r="478" customFormat="false" ht="30" hidden="false" customHeight="true" outlineLevel="0" collapsed="false">
      <c r="A478" s="38" t="s">
        <v>348</v>
      </c>
      <c r="B478" s="44" t="s">
        <v>47</v>
      </c>
      <c r="C478" s="44" t="s">
        <v>15</v>
      </c>
      <c r="D478" s="45" t="s">
        <v>22</v>
      </c>
      <c r="E478" s="46" t="s">
        <v>370</v>
      </c>
      <c r="F478" s="45" t="s">
        <v>371</v>
      </c>
      <c r="G478" s="47" t="s">
        <v>318</v>
      </c>
      <c r="H478" s="40" t="s">
        <v>51</v>
      </c>
      <c r="I478" s="45"/>
    </row>
    <row r="479" customFormat="false" ht="15" hidden="false" customHeight="false" outlineLevel="0" collapsed="false">
      <c r="A479" s="73" t="s">
        <v>1381</v>
      </c>
      <c r="B479" s="44"/>
      <c r="C479" s="44"/>
      <c r="D479" s="45"/>
      <c r="E479" s="46"/>
      <c r="F479" s="45"/>
      <c r="G479" s="47"/>
      <c r="H479" s="70" t="s">
        <v>158</v>
      </c>
      <c r="I479" s="45"/>
    </row>
    <row r="480" customFormat="false" ht="45" hidden="false" customHeight="true" outlineLevel="0" collapsed="false">
      <c r="A480" s="38" t="s">
        <v>348</v>
      </c>
      <c r="B480" s="44" t="s">
        <v>47</v>
      </c>
      <c r="C480" s="44" t="s">
        <v>16</v>
      </c>
      <c r="D480" s="45" t="s">
        <v>22</v>
      </c>
      <c r="E480" s="46" t="s">
        <v>362</v>
      </c>
      <c r="F480" s="45" t="s">
        <v>363</v>
      </c>
      <c r="G480" s="47" t="s">
        <v>318</v>
      </c>
      <c r="H480" s="40" t="s">
        <v>51</v>
      </c>
      <c r="I480" s="45"/>
    </row>
    <row r="481" customFormat="false" ht="15" hidden="false" customHeight="false" outlineLevel="0" collapsed="false">
      <c r="A481" s="73" t="s">
        <v>1383</v>
      </c>
      <c r="B481" s="44"/>
      <c r="C481" s="44"/>
      <c r="D481" s="45"/>
      <c r="E481" s="46"/>
      <c r="F481" s="45"/>
      <c r="G481" s="47"/>
      <c r="H481" s="70" t="s">
        <v>158</v>
      </c>
      <c r="I481" s="45"/>
    </row>
    <row r="482" customFormat="false" ht="30" hidden="false" customHeight="true" outlineLevel="0" collapsed="false">
      <c r="A482" s="38" t="s">
        <v>348</v>
      </c>
      <c r="B482" s="44" t="s">
        <v>47</v>
      </c>
      <c r="C482" s="44" t="s">
        <v>15</v>
      </c>
      <c r="D482" s="45" t="s">
        <v>22</v>
      </c>
      <c r="E482" s="46" t="s">
        <v>189</v>
      </c>
      <c r="F482" s="45" t="s">
        <v>349</v>
      </c>
      <c r="G482" s="47" t="s">
        <v>50</v>
      </c>
      <c r="H482" s="40" t="s">
        <v>51</v>
      </c>
      <c r="I482" s="45"/>
    </row>
    <row r="483" customFormat="false" ht="15" hidden="false" customHeight="false" outlineLevel="0" collapsed="false">
      <c r="A483" s="73" t="s">
        <v>1381</v>
      </c>
      <c r="B483" s="44"/>
      <c r="C483" s="44"/>
      <c r="D483" s="45"/>
      <c r="E483" s="46"/>
      <c r="F483" s="45"/>
      <c r="G483" s="47"/>
      <c r="H483" s="70" t="s">
        <v>158</v>
      </c>
      <c r="I483" s="45"/>
    </row>
    <row r="484" customFormat="false" ht="30" hidden="false" customHeight="true" outlineLevel="0" collapsed="false">
      <c r="A484" s="38" t="s">
        <v>348</v>
      </c>
      <c r="B484" s="44" t="s">
        <v>47</v>
      </c>
      <c r="C484" s="44" t="s">
        <v>16</v>
      </c>
      <c r="D484" s="45" t="s">
        <v>22</v>
      </c>
      <c r="E484" s="46" t="s">
        <v>360</v>
      </c>
      <c r="F484" s="45" t="s">
        <v>361</v>
      </c>
      <c r="G484" s="47" t="s">
        <v>50</v>
      </c>
      <c r="H484" s="40" t="s">
        <v>51</v>
      </c>
      <c r="I484" s="45"/>
    </row>
    <row r="485" customFormat="false" ht="15" hidden="false" customHeight="false" outlineLevel="0" collapsed="false">
      <c r="A485" s="73" t="s">
        <v>1381</v>
      </c>
      <c r="B485" s="44"/>
      <c r="C485" s="44"/>
      <c r="D485" s="45"/>
      <c r="E485" s="46"/>
      <c r="F485" s="45"/>
      <c r="G485" s="47"/>
      <c r="H485" s="70" t="s">
        <v>158</v>
      </c>
      <c r="I485" s="45"/>
    </row>
    <row r="487" customFormat="false" ht="15" hidden="false" customHeight="true" outlineLevel="0" collapsed="false">
      <c r="A487" s="38" t="s">
        <v>372</v>
      </c>
      <c r="B487" s="44" t="s">
        <v>47</v>
      </c>
      <c r="C487" s="44" t="s">
        <v>15</v>
      </c>
      <c r="D487" s="45" t="s">
        <v>22</v>
      </c>
      <c r="E487" s="46" t="s">
        <v>143</v>
      </c>
      <c r="F487" s="45" t="s">
        <v>374</v>
      </c>
      <c r="G487" s="47" t="s">
        <v>375</v>
      </c>
      <c r="H487" s="40" t="s">
        <v>51</v>
      </c>
      <c r="I487" s="45"/>
    </row>
    <row r="488" customFormat="false" ht="15" hidden="false" customHeight="false" outlineLevel="0" collapsed="false">
      <c r="A488" s="73" t="s">
        <v>1384</v>
      </c>
      <c r="B488" s="44"/>
      <c r="C488" s="44"/>
      <c r="D488" s="45"/>
      <c r="E488" s="46"/>
      <c r="F488" s="45"/>
      <c r="G488" s="47"/>
      <c r="H488" s="70" t="s">
        <v>158</v>
      </c>
      <c r="I488" s="45"/>
    </row>
    <row r="489" customFormat="false" ht="15" hidden="false" customHeight="true" outlineLevel="0" collapsed="false">
      <c r="A489" s="38" t="s">
        <v>372</v>
      </c>
      <c r="B489" s="44" t="s">
        <v>47</v>
      </c>
      <c r="C489" s="44" t="s">
        <v>18</v>
      </c>
      <c r="D489" s="45" t="s">
        <v>22</v>
      </c>
      <c r="E489" s="46" t="s">
        <v>376</v>
      </c>
      <c r="F489" s="45" t="s">
        <v>374</v>
      </c>
      <c r="G489" s="47" t="s">
        <v>375</v>
      </c>
      <c r="H489" s="40" t="s">
        <v>51</v>
      </c>
      <c r="I489" s="45"/>
    </row>
    <row r="490" customFormat="false" ht="15" hidden="false" customHeight="false" outlineLevel="0" collapsed="false">
      <c r="A490" s="73" t="s">
        <v>1384</v>
      </c>
      <c r="B490" s="44"/>
      <c r="C490" s="44"/>
      <c r="D490" s="45"/>
      <c r="E490" s="46"/>
      <c r="F490" s="45"/>
      <c r="G490" s="47"/>
      <c r="H490" s="70" t="s">
        <v>158</v>
      </c>
      <c r="I490" s="45"/>
    </row>
    <row r="491" customFormat="false" ht="15" hidden="false" customHeight="true" outlineLevel="0" collapsed="false">
      <c r="A491" s="38" t="s">
        <v>372</v>
      </c>
      <c r="B491" s="44" t="s">
        <v>47</v>
      </c>
      <c r="C491" s="44" t="s">
        <v>15</v>
      </c>
      <c r="D491" s="45" t="s">
        <v>22</v>
      </c>
      <c r="E491" s="46" t="s">
        <v>215</v>
      </c>
      <c r="F491" s="45" t="s">
        <v>374</v>
      </c>
      <c r="G491" s="47" t="s">
        <v>375</v>
      </c>
      <c r="H491" s="40" t="s">
        <v>51</v>
      </c>
      <c r="I491" s="45"/>
    </row>
    <row r="492" customFormat="false" ht="15" hidden="false" customHeight="false" outlineLevel="0" collapsed="false">
      <c r="A492" s="73" t="s">
        <v>1384</v>
      </c>
      <c r="B492" s="44"/>
      <c r="C492" s="44"/>
      <c r="D492" s="45"/>
      <c r="E492" s="46"/>
      <c r="F492" s="45"/>
      <c r="G492" s="47"/>
      <c r="H492" s="70" t="s">
        <v>158</v>
      </c>
      <c r="I492" s="45"/>
    </row>
    <row r="493" customFormat="false" ht="15" hidden="false" customHeight="true" outlineLevel="0" collapsed="false">
      <c r="A493" s="38" t="s">
        <v>372</v>
      </c>
      <c r="B493" s="44" t="s">
        <v>47</v>
      </c>
      <c r="C493" s="44" t="s">
        <v>18</v>
      </c>
      <c r="D493" s="45" t="s">
        <v>22</v>
      </c>
      <c r="E493" s="46" t="s">
        <v>373</v>
      </c>
      <c r="F493" s="45" t="s">
        <v>374</v>
      </c>
      <c r="G493" s="47" t="s">
        <v>375</v>
      </c>
      <c r="H493" s="40" t="s">
        <v>51</v>
      </c>
      <c r="I493" s="74"/>
    </row>
    <row r="494" customFormat="false" ht="15" hidden="false" customHeight="false" outlineLevel="0" collapsed="false">
      <c r="A494" s="73" t="s">
        <v>1384</v>
      </c>
      <c r="B494" s="44"/>
      <c r="C494" s="44"/>
      <c r="D494" s="45"/>
      <c r="E494" s="46"/>
      <c r="F494" s="45"/>
      <c r="G494" s="47"/>
      <c r="H494" s="70" t="s">
        <v>158</v>
      </c>
      <c r="I494" s="75"/>
    </row>
    <row r="496" customFormat="false" ht="45" hidden="false" customHeight="true" outlineLevel="0" collapsed="false">
      <c r="A496" s="38" t="s">
        <v>377</v>
      </c>
      <c r="B496" s="44" t="s">
        <v>47</v>
      </c>
      <c r="C496" s="44" t="s">
        <v>15</v>
      </c>
      <c r="D496" s="45" t="s">
        <v>22</v>
      </c>
      <c r="E496" s="46" t="s">
        <v>285</v>
      </c>
      <c r="F496" s="45" t="s">
        <v>378</v>
      </c>
      <c r="G496" s="47" t="s">
        <v>50</v>
      </c>
      <c r="H496" s="40" t="s">
        <v>51</v>
      </c>
      <c r="I496" s="45"/>
    </row>
    <row r="497" customFormat="false" ht="15" hidden="false" customHeight="false" outlineLevel="0" collapsed="false">
      <c r="A497" s="73" t="s">
        <v>1385</v>
      </c>
      <c r="B497" s="44"/>
      <c r="C497" s="44"/>
      <c r="D497" s="45"/>
      <c r="E497" s="46"/>
      <c r="F497" s="45"/>
      <c r="G497" s="47"/>
      <c r="H497" s="70" t="s">
        <v>158</v>
      </c>
      <c r="I497" s="45"/>
    </row>
    <row r="498" customFormat="false" ht="30" hidden="false" customHeight="true" outlineLevel="0" collapsed="false">
      <c r="A498" s="38" t="s">
        <v>377</v>
      </c>
      <c r="B498" s="44" t="s">
        <v>47</v>
      </c>
      <c r="C498" s="44" t="s">
        <v>16</v>
      </c>
      <c r="D498" s="45" t="s">
        <v>22</v>
      </c>
      <c r="E498" s="46" t="s">
        <v>379</v>
      </c>
      <c r="F498" s="45" t="s">
        <v>168</v>
      </c>
      <c r="G498" s="47" t="s">
        <v>50</v>
      </c>
      <c r="H498" s="40" t="s">
        <v>51</v>
      </c>
      <c r="I498" s="45"/>
    </row>
    <row r="499" customFormat="false" ht="15" hidden="false" customHeight="false" outlineLevel="0" collapsed="false">
      <c r="A499" s="73" t="s">
        <v>1385</v>
      </c>
      <c r="B499" s="44"/>
      <c r="C499" s="44"/>
      <c r="D499" s="45"/>
      <c r="E499" s="46"/>
      <c r="F499" s="45"/>
      <c r="G499" s="47"/>
      <c r="H499" s="70" t="s">
        <v>158</v>
      </c>
      <c r="I499" s="45"/>
    </row>
    <row r="500" customFormat="false" ht="30" hidden="false" customHeight="true" outlineLevel="0" collapsed="false">
      <c r="A500" s="38" t="s">
        <v>377</v>
      </c>
      <c r="B500" s="44" t="s">
        <v>47</v>
      </c>
      <c r="C500" s="44" t="s">
        <v>18</v>
      </c>
      <c r="D500" s="45" t="s">
        <v>22</v>
      </c>
      <c r="E500" s="46" t="s">
        <v>90</v>
      </c>
      <c r="F500" s="45" t="s">
        <v>221</v>
      </c>
      <c r="G500" s="47" t="s">
        <v>50</v>
      </c>
      <c r="H500" s="40" t="s">
        <v>51</v>
      </c>
      <c r="I500" s="45"/>
    </row>
    <row r="501" customFormat="false" ht="15" hidden="false" customHeight="false" outlineLevel="0" collapsed="false">
      <c r="A501" s="73" t="s">
        <v>1385</v>
      </c>
      <c r="B501" s="44"/>
      <c r="C501" s="44"/>
      <c r="D501" s="45"/>
      <c r="E501" s="46"/>
      <c r="F501" s="45"/>
      <c r="G501" s="47"/>
      <c r="H501" s="70" t="s">
        <v>158</v>
      </c>
      <c r="I501" s="45"/>
    </row>
    <row r="503" customFormat="false" ht="15" hidden="false" customHeight="true" outlineLevel="0" collapsed="false">
      <c r="A503" s="43" t="s">
        <v>380</v>
      </c>
      <c r="B503" s="44" t="s">
        <v>47</v>
      </c>
      <c r="C503" s="44" t="s">
        <v>15</v>
      </c>
      <c r="D503" s="45" t="s">
        <v>22</v>
      </c>
      <c r="E503" s="46" t="s">
        <v>381</v>
      </c>
      <c r="F503" s="45"/>
      <c r="G503" s="47" t="s">
        <v>343</v>
      </c>
      <c r="H503" s="40" t="s">
        <v>59</v>
      </c>
      <c r="I503" s="45"/>
    </row>
    <row r="504" customFormat="false" ht="15" hidden="false" customHeight="false" outlineLevel="0" collapsed="false">
      <c r="A504" s="43"/>
      <c r="B504" s="44"/>
      <c r="C504" s="44"/>
      <c r="D504" s="45"/>
      <c r="E504" s="46"/>
      <c r="F504" s="45"/>
      <c r="G504" s="47"/>
      <c r="H504" s="70" t="s">
        <v>158</v>
      </c>
      <c r="I504" s="45"/>
    </row>
    <row r="505" customFormat="false" ht="15" hidden="false" customHeight="true" outlineLevel="0" collapsed="false">
      <c r="A505" s="43" t="s">
        <v>380</v>
      </c>
      <c r="B505" s="44" t="s">
        <v>47</v>
      </c>
      <c r="C505" s="44" t="s">
        <v>15</v>
      </c>
      <c r="D505" s="45" t="s">
        <v>22</v>
      </c>
      <c r="E505" s="46" t="s">
        <v>390</v>
      </c>
      <c r="F505" s="45"/>
      <c r="G505" s="47" t="s">
        <v>343</v>
      </c>
      <c r="H505" s="40" t="s">
        <v>59</v>
      </c>
      <c r="I505" s="45"/>
    </row>
    <row r="506" customFormat="false" ht="15" hidden="false" customHeight="false" outlineLevel="0" collapsed="false">
      <c r="A506" s="43"/>
      <c r="B506" s="44"/>
      <c r="C506" s="44"/>
      <c r="D506" s="45"/>
      <c r="E506" s="46"/>
      <c r="F506" s="45"/>
      <c r="G506" s="47"/>
      <c r="H506" s="70" t="s">
        <v>158</v>
      </c>
      <c r="I506" s="45"/>
    </row>
    <row r="507" customFormat="false" ht="15" hidden="false" customHeight="true" outlineLevel="0" collapsed="false">
      <c r="A507" s="38" t="s">
        <v>380</v>
      </c>
      <c r="B507" s="44" t="s">
        <v>47</v>
      </c>
      <c r="C507" s="44" t="s">
        <v>15</v>
      </c>
      <c r="D507" s="45" t="s">
        <v>22</v>
      </c>
      <c r="E507" s="46" t="s">
        <v>386</v>
      </c>
      <c r="F507" s="45"/>
      <c r="G507" s="47" t="s">
        <v>76</v>
      </c>
      <c r="H507" s="40" t="s">
        <v>59</v>
      </c>
      <c r="I507" s="45" t="s">
        <v>387</v>
      </c>
    </row>
    <row r="508" customFormat="false" ht="15" hidden="false" customHeight="false" outlineLevel="0" collapsed="false">
      <c r="A508" s="73" t="s">
        <v>1386</v>
      </c>
      <c r="B508" s="44"/>
      <c r="C508" s="44"/>
      <c r="D508" s="45"/>
      <c r="E508" s="46"/>
      <c r="F508" s="45"/>
      <c r="G508" s="47"/>
      <c r="H508" s="70" t="s">
        <v>158</v>
      </c>
      <c r="I508" s="45"/>
    </row>
    <row r="509" customFormat="false" ht="15" hidden="false" customHeight="true" outlineLevel="0" collapsed="false">
      <c r="A509" s="38" t="s">
        <v>380</v>
      </c>
      <c r="B509" s="44" t="s">
        <v>47</v>
      </c>
      <c r="C509" s="44" t="s">
        <v>16</v>
      </c>
      <c r="D509" s="45" t="s">
        <v>22</v>
      </c>
      <c r="E509" s="46" t="s">
        <v>383</v>
      </c>
      <c r="F509" s="45"/>
      <c r="G509" s="47" t="s">
        <v>384</v>
      </c>
      <c r="H509" s="40" t="s">
        <v>59</v>
      </c>
      <c r="I509" s="45"/>
    </row>
    <row r="510" customFormat="false" ht="15" hidden="false" customHeight="false" outlineLevel="0" collapsed="false">
      <c r="A510" s="73" t="s">
        <v>1387</v>
      </c>
      <c r="B510" s="44"/>
      <c r="C510" s="44"/>
      <c r="D510" s="45"/>
      <c r="E510" s="46"/>
      <c r="F510" s="45"/>
      <c r="G510" s="47"/>
      <c r="H510" s="70" t="s">
        <v>158</v>
      </c>
      <c r="I510" s="45"/>
    </row>
    <row r="511" customFormat="false" ht="30" hidden="false" customHeight="true" outlineLevel="0" collapsed="false">
      <c r="A511" s="38" t="s">
        <v>380</v>
      </c>
      <c r="B511" s="44" t="s">
        <v>53</v>
      </c>
      <c r="C511" s="44" t="s">
        <v>15</v>
      </c>
      <c r="D511" s="45" t="s">
        <v>24</v>
      </c>
      <c r="E511" s="46" t="s">
        <v>171</v>
      </c>
      <c r="F511" s="45" t="s">
        <v>388</v>
      </c>
      <c r="G511" s="47" t="s">
        <v>50</v>
      </c>
      <c r="H511" s="40" t="s">
        <v>51</v>
      </c>
      <c r="I511" s="45"/>
    </row>
    <row r="512" customFormat="false" ht="15" hidden="false" customHeight="false" outlineLevel="0" collapsed="false">
      <c r="A512" s="73" t="s">
        <v>1388</v>
      </c>
      <c r="B512" s="44"/>
      <c r="C512" s="44"/>
      <c r="D512" s="45"/>
      <c r="E512" s="46"/>
      <c r="F512" s="45"/>
      <c r="G512" s="47"/>
      <c r="H512" s="70" t="s">
        <v>158</v>
      </c>
      <c r="I512" s="45"/>
    </row>
    <row r="513" customFormat="false" ht="30" hidden="false" customHeight="true" outlineLevel="0" collapsed="false">
      <c r="A513" s="38" t="s">
        <v>380</v>
      </c>
      <c r="B513" s="44" t="s">
        <v>53</v>
      </c>
      <c r="C513" s="44" t="s">
        <v>18</v>
      </c>
      <c r="D513" s="45" t="s">
        <v>28</v>
      </c>
      <c r="E513" s="46" t="s">
        <v>136</v>
      </c>
      <c r="F513" s="45" t="s">
        <v>388</v>
      </c>
      <c r="G513" s="47" t="s">
        <v>50</v>
      </c>
      <c r="H513" s="40" t="s">
        <v>51</v>
      </c>
      <c r="I513" s="45"/>
    </row>
    <row r="514" customFormat="false" ht="15" hidden="false" customHeight="false" outlineLevel="0" collapsed="false">
      <c r="A514" s="73" t="s">
        <v>1388</v>
      </c>
      <c r="B514" s="44"/>
      <c r="C514" s="44"/>
      <c r="D514" s="45"/>
      <c r="E514" s="46"/>
      <c r="F514" s="45"/>
      <c r="G514" s="47"/>
      <c r="H514" s="70" t="s">
        <v>158</v>
      </c>
      <c r="I514" s="45"/>
    </row>
    <row r="515" customFormat="false" ht="30" hidden="false" customHeight="true" outlineLevel="0" collapsed="false">
      <c r="A515" s="38" t="s">
        <v>380</v>
      </c>
      <c r="B515" s="44" t="s">
        <v>47</v>
      </c>
      <c r="C515" s="44" t="s">
        <v>18</v>
      </c>
      <c r="D515" s="45" t="s">
        <v>22</v>
      </c>
      <c r="E515" s="46" t="s">
        <v>389</v>
      </c>
      <c r="F515" s="45" t="s">
        <v>221</v>
      </c>
      <c r="G515" s="47" t="s">
        <v>50</v>
      </c>
      <c r="H515" s="40" t="s">
        <v>51</v>
      </c>
      <c r="I515" s="45"/>
    </row>
    <row r="516" customFormat="false" ht="15" hidden="false" customHeight="false" outlineLevel="0" collapsed="false">
      <c r="A516" s="73" t="s">
        <v>1386</v>
      </c>
      <c r="B516" s="44"/>
      <c r="C516" s="44"/>
      <c r="D516" s="45"/>
      <c r="E516" s="46"/>
      <c r="F516" s="45"/>
      <c r="G516" s="47"/>
      <c r="H516" s="70" t="s">
        <v>158</v>
      </c>
      <c r="I516" s="45"/>
    </row>
    <row r="517" customFormat="false" ht="30" hidden="false" customHeight="true" outlineLevel="0" collapsed="false">
      <c r="A517" s="38" t="s">
        <v>380</v>
      </c>
      <c r="B517" s="44" t="s">
        <v>47</v>
      </c>
      <c r="C517" s="44" t="s">
        <v>15</v>
      </c>
      <c r="D517" s="45" t="s">
        <v>22</v>
      </c>
      <c r="E517" s="46" t="s">
        <v>385</v>
      </c>
      <c r="F517" s="45" t="s">
        <v>78</v>
      </c>
      <c r="G517" s="47" t="s">
        <v>50</v>
      </c>
      <c r="H517" s="40" t="s">
        <v>51</v>
      </c>
      <c r="I517" s="45"/>
    </row>
    <row r="518" customFormat="false" ht="15" hidden="false" customHeight="false" outlineLevel="0" collapsed="false">
      <c r="A518" s="73" t="s">
        <v>1386</v>
      </c>
      <c r="B518" s="44"/>
      <c r="C518" s="44"/>
      <c r="D518" s="45"/>
      <c r="E518" s="46"/>
      <c r="F518" s="45"/>
      <c r="G518" s="47"/>
      <c r="H518" s="70" t="s">
        <v>158</v>
      </c>
      <c r="I518" s="45"/>
    </row>
    <row r="519" customFormat="false" ht="30" hidden="false" customHeight="true" outlineLevel="0" collapsed="false">
      <c r="A519" s="38" t="s">
        <v>380</v>
      </c>
      <c r="B519" s="44" t="s">
        <v>53</v>
      </c>
      <c r="C519" s="44" t="s">
        <v>15</v>
      </c>
      <c r="D519" s="45" t="s">
        <v>22</v>
      </c>
      <c r="E519" s="46" t="s">
        <v>66</v>
      </c>
      <c r="F519" s="45" t="s">
        <v>388</v>
      </c>
      <c r="G519" s="47" t="s">
        <v>50</v>
      </c>
      <c r="H519" s="40" t="s">
        <v>51</v>
      </c>
      <c r="I519" s="45"/>
    </row>
    <row r="520" customFormat="false" ht="15" hidden="false" customHeight="false" outlineLevel="0" collapsed="false">
      <c r="A520" s="73" t="s">
        <v>1388</v>
      </c>
      <c r="B520" s="44"/>
      <c r="C520" s="44"/>
      <c r="D520" s="45"/>
      <c r="E520" s="46"/>
      <c r="F520" s="45"/>
      <c r="G520" s="47"/>
      <c r="H520" s="70" t="s">
        <v>158</v>
      </c>
      <c r="I520" s="45"/>
    </row>
    <row r="521" customFormat="false" ht="30" hidden="false" customHeight="true" outlineLevel="0" collapsed="false">
      <c r="A521" s="38" t="s">
        <v>380</v>
      </c>
      <c r="B521" s="44" t="s">
        <v>53</v>
      </c>
      <c r="C521" s="44" t="s">
        <v>18</v>
      </c>
      <c r="D521" s="45" t="s">
        <v>24</v>
      </c>
      <c r="E521" s="46" t="s">
        <v>136</v>
      </c>
      <c r="F521" s="45" t="s">
        <v>388</v>
      </c>
      <c r="G521" s="47" t="s">
        <v>50</v>
      </c>
      <c r="H521" s="40" t="s">
        <v>51</v>
      </c>
      <c r="I521" s="45"/>
    </row>
    <row r="522" customFormat="false" ht="15" hidden="false" customHeight="false" outlineLevel="0" collapsed="false">
      <c r="A522" s="73" t="s">
        <v>1388</v>
      </c>
      <c r="B522" s="44"/>
      <c r="C522" s="44"/>
      <c r="D522" s="45"/>
      <c r="E522" s="46"/>
      <c r="F522" s="45"/>
      <c r="G522" s="47"/>
      <c r="H522" s="70" t="s">
        <v>158</v>
      </c>
      <c r="I522" s="45"/>
    </row>
    <row r="523" customFormat="false" ht="30" hidden="false" customHeight="true" outlineLevel="0" collapsed="false">
      <c r="A523" s="38" t="s">
        <v>380</v>
      </c>
      <c r="B523" s="44" t="s">
        <v>47</v>
      </c>
      <c r="C523" s="44" t="s">
        <v>14</v>
      </c>
      <c r="D523" s="45" t="s">
        <v>22</v>
      </c>
      <c r="E523" s="46" t="s">
        <v>382</v>
      </c>
      <c r="F523" s="45" t="s">
        <v>78</v>
      </c>
      <c r="G523" s="47" t="s">
        <v>50</v>
      </c>
      <c r="H523" s="40" t="s">
        <v>51</v>
      </c>
      <c r="I523" s="45"/>
    </row>
    <row r="524" customFormat="false" ht="15" hidden="false" customHeight="false" outlineLevel="0" collapsed="false">
      <c r="A524" s="73" t="s">
        <v>1386</v>
      </c>
      <c r="B524" s="44"/>
      <c r="C524" s="44"/>
      <c r="D524" s="45"/>
      <c r="E524" s="46"/>
      <c r="F524" s="45"/>
      <c r="G524" s="47"/>
      <c r="H524" s="70" t="s">
        <v>158</v>
      </c>
      <c r="I524" s="45"/>
    </row>
    <row r="525" customFormat="false" ht="30" hidden="false" customHeight="true" outlineLevel="0" collapsed="false">
      <c r="A525" s="38" t="s">
        <v>380</v>
      </c>
      <c r="B525" s="44" t="s">
        <v>53</v>
      </c>
      <c r="C525" s="44" t="s">
        <v>15</v>
      </c>
      <c r="D525" s="45" t="s">
        <v>28</v>
      </c>
      <c r="E525" s="46" t="s">
        <v>171</v>
      </c>
      <c r="F525" s="45" t="s">
        <v>388</v>
      </c>
      <c r="G525" s="47" t="s">
        <v>50</v>
      </c>
      <c r="H525" s="40" t="s">
        <v>51</v>
      </c>
      <c r="I525" s="45"/>
    </row>
    <row r="526" customFormat="false" ht="15" hidden="false" customHeight="false" outlineLevel="0" collapsed="false">
      <c r="A526" s="73" t="s">
        <v>1388</v>
      </c>
      <c r="B526" s="44"/>
      <c r="C526" s="44"/>
      <c r="D526" s="45"/>
      <c r="E526" s="46"/>
      <c r="F526" s="45"/>
      <c r="G526" s="47"/>
      <c r="H526" s="70" t="s">
        <v>158</v>
      </c>
      <c r="I526" s="45"/>
    </row>
    <row r="527" customFormat="false" ht="30" hidden="false" customHeight="true" outlineLevel="0" collapsed="false">
      <c r="A527" s="38" t="s">
        <v>380</v>
      </c>
      <c r="B527" s="44" t="s">
        <v>53</v>
      </c>
      <c r="C527" s="44" t="s">
        <v>18</v>
      </c>
      <c r="D527" s="45" t="s">
        <v>22</v>
      </c>
      <c r="E527" s="46" t="s">
        <v>66</v>
      </c>
      <c r="F527" s="45" t="s">
        <v>388</v>
      </c>
      <c r="G527" s="47" t="s">
        <v>50</v>
      </c>
      <c r="H527" s="40" t="s">
        <v>51</v>
      </c>
      <c r="I527" s="45"/>
    </row>
    <row r="528" customFormat="false" ht="15" hidden="false" customHeight="false" outlineLevel="0" collapsed="false">
      <c r="A528" s="73" t="s">
        <v>1388</v>
      </c>
      <c r="B528" s="44"/>
      <c r="C528" s="44"/>
      <c r="D528" s="45"/>
      <c r="E528" s="46"/>
      <c r="F528" s="45"/>
      <c r="G528" s="47"/>
      <c r="H528" s="70" t="s">
        <v>158</v>
      </c>
      <c r="I528" s="45"/>
    </row>
    <row r="529" customFormat="false" ht="30" hidden="false" customHeight="true" outlineLevel="0" collapsed="false">
      <c r="A529" s="38" t="s">
        <v>380</v>
      </c>
      <c r="B529" s="44" t="s">
        <v>47</v>
      </c>
      <c r="C529" s="44" t="s">
        <v>16</v>
      </c>
      <c r="D529" s="45" t="s">
        <v>22</v>
      </c>
      <c r="E529" s="46" t="s">
        <v>291</v>
      </c>
      <c r="F529" s="45" t="s">
        <v>168</v>
      </c>
      <c r="G529" s="47" t="s">
        <v>50</v>
      </c>
      <c r="H529" s="40" t="s">
        <v>51</v>
      </c>
      <c r="I529" s="45"/>
    </row>
    <row r="530" customFormat="false" ht="15" hidden="false" customHeight="false" outlineLevel="0" collapsed="false">
      <c r="A530" s="73" t="s">
        <v>1386</v>
      </c>
      <c r="B530" s="44"/>
      <c r="C530" s="44"/>
      <c r="D530" s="45"/>
      <c r="E530" s="46"/>
      <c r="F530" s="45"/>
      <c r="G530" s="47"/>
      <c r="H530" s="70" t="s">
        <v>158</v>
      </c>
      <c r="I530" s="45"/>
    </row>
    <row r="532" customFormat="false" ht="30" hidden="false" customHeight="true" outlineLevel="0" collapsed="false">
      <c r="A532" s="38" t="s">
        <v>391</v>
      </c>
      <c r="B532" s="44" t="s">
        <v>47</v>
      </c>
      <c r="C532" s="44" t="s">
        <v>15</v>
      </c>
      <c r="D532" s="45" t="s">
        <v>22</v>
      </c>
      <c r="E532" s="46" t="s">
        <v>218</v>
      </c>
      <c r="F532" s="45" t="s">
        <v>392</v>
      </c>
      <c r="G532" s="47" t="s">
        <v>50</v>
      </c>
      <c r="H532" s="40" t="s">
        <v>51</v>
      </c>
      <c r="I532" s="45"/>
    </row>
    <row r="533" customFormat="false" ht="15" hidden="false" customHeight="false" outlineLevel="0" collapsed="false">
      <c r="A533" s="73" t="s">
        <v>1389</v>
      </c>
      <c r="B533" s="44"/>
      <c r="C533" s="44"/>
      <c r="D533" s="45"/>
      <c r="E533" s="46"/>
      <c r="F533" s="45"/>
      <c r="G533" s="47"/>
      <c r="H533" s="70" t="s">
        <v>158</v>
      </c>
      <c r="I533" s="45"/>
    </row>
    <row r="534" customFormat="false" ht="30" hidden="false" customHeight="true" outlineLevel="0" collapsed="false">
      <c r="A534" s="38" t="s">
        <v>391</v>
      </c>
      <c r="B534" s="44" t="s">
        <v>47</v>
      </c>
      <c r="C534" s="44" t="s">
        <v>18</v>
      </c>
      <c r="D534" s="45" t="s">
        <v>22</v>
      </c>
      <c r="E534" s="46" t="s">
        <v>393</v>
      </c>
      <c r="F534" s="45" t="s">
        <v>394</v>
      </c>
      <c r="G534" s="47" t="s">
        <v>50</v>
      </c>
      <c r="H534" s="40" t="s">
        <v>51</v>
      </c>
      <c r="I534" s="45"/>
    </row>
    <row r="535" customFormat="false" ht="15" hidden="false" customHeight="false" outlineLevel="0" collapsed="false">
      <c r="A535" s="73" t="s">
        <v>1389</v>
      </c>
      <c r="B535" s="44"/>
      <c r="C535" s="44"/>
      <c r="D535" s="45"/>
      <c r="E535" s="46"/>
      <c r="F535" s="45"/>
      <c r="G535" s="47"/>
      <c r="H535" s="70" t="s">
        <v>158</v>
      </c>
      <c r="I535" s="45"/>
    </row>
    <row r="536" customFormat="false" ht="30" hidden="false" customHeight="true" outlineLevel="0" collapsed="false">
      <c r="A536" s="38" t="s">
        <v>391</v>
      </c>
      <c r="B536" s="44" t="s">
        <v>47</v>
      </c>
      <c r="C536" s="44" t="s">
        <v>17</v>
      </c>
      <c r="D536" s="45" t="s">
        <v>22</v>
      </c>
      <c r="E536" s="46" t="s">
        <v>218</v>
      </c>
      <c r="F536" s="45" t="s">
        <v>392</v>
      </c>
      <c r="G536" s="47" t="s">
        <v>50</v>
      </c>
      <c r="H536" s="40" t="s">
        <v>51</v>
      </c>
      <c r="I536" s="45"/>
    </row>
    <row r="537" customFormat="false" ht="15" hidden="false" customHeight="false" outlineLevel="0" collapsed="false">
      <c r="A537" s="73" t="s">
        <v>1389</v>
      </c>
      <c r="B537" s="44"/>
      <c r="C537" s="44"/>
      <c r="D537" s="45"/>
      <c r="E537" s="46"/>
      <c r="F537" s="45"/>
      <c r="G537" s="47"/>
      <c r="H537" s="70" t="s">
        <v>158</v>
      </c>
      <c r="I537" s="45"/>
    </row>
    <row r="539" customFormat="false" ht="30" hidden="false" customHeight="true" outlineLevel="0" collapsed="false">
      <c r="A539" s="38" t="s">
        <v>391</v>
      </c>
      <c r="B539" s="44" t="s">
        <v>47</v>
      </c>
      <c r="C539" s="44" t="s">
        <v>15</v>
      </c>
      <c r="D539" s="45" t="s">
        <v>22</v>
      </c>
      <c r="E539" s="46" t="s">
        <v>218</v>
      </c>
      <c r="F539" s="45" t="s">
        <v>392</v>
      </c>
      <c r="G539" s="47" t="s">
        <v>50</v>
      </c>
      <c r="H539" s="40" t="s">
        <v>51</v>
      </c>
      <c r="I539" s="45"/>
    </row>
    <row r="540" customFormat="false" ht="15" hidden="false" customHeight="false" outlineLevel="0" collapsed="false">
      <c r="A540" s="73" t="s">
        <v>1389</v>
      </c>
      <c r="B540" s="44"/>
      <c r="C540" s="44"/>
      <c r="D540" s="45"/>
      <c r="E540" s="46"/>
      <c r="F540" s="45"/>
      <c r="G540" s="47"/>
      <c r="H540" s="70" t="s">
        <v>158</v>
      </c>
      <c r="I540" s="45"/>
    </row>
    <row r="541" customFormat="false" ht="30" hidden="false" customHeight="true" outlineLevel="0" collapsed="false">
      <c r="A541" s="38" t="s">
        <v>391</v>
      </c>
      <c r="B541" s="44" t="s">
        <v>47</v>
      </c>
      <c r="C541" s="44" t="s">
        <v>18</v>
      </c>
      <c r="D541" s="45" t="s">
        <v>22</v>
      </c>
      <c r="E541" s="46" t="s">
        <v>393</v>
      </c>
      <c r="F541" s="45" t="s">
        <v>394</v>
      </c>
      <c r="G541" s="47" t="s">
        <v>50</v>
      </c>
      <c r="H541" s="40" t="s">
        <v>51</v>
      </c>
      <c r="I541" s="45"/>
    </row>
    <row r="542" customFormat="false" ht="15" hidden="false" customHeight="false" outlineLevel="0" collapsed="false">
      <c r="A542" s="73" t="s">
        <v>1389</v>
      </c>
      <c r="B542" s="44"/>
      <c r="C542" s="44"/>
      <c r="D542" s="45"/>
      <c r="E542" s="46"/>
      <c r="F542" s="45"/>
      <c r="G542" s="47"/>
      <c r="H542" s="70" t="s">
        <v>158</v>
      </c>
      <c r="I542" s="45"/>
    </row>
    <row r="543" customFormat="false" ht="30" hidden="false" customHeight="true" outlineLevel="0" collapsed="false">
      <c r="A543" s="38" t="s">
        <v>391</v>
      </c>
      <c r="B543" s="44" t="s">
        <v>47</v>
      </c>
      <c r="C543" s="44" t="s">
        <v>17</v>
      </c>
      <c r="D543" s="45" t="s">
        <v>22</v>
      </c>
      <c r="E543" s="46" t="s">
        <v>218</v>
      </c>
      <c r="F543" s="45" t="s">
        <v>392</v>
      </c>
      <c r="G543" s="47" t="s">
        <v>50</v>
      </c>
      <c r="H543" s="40" t="s">
        <v>51</v>
      </c>
      <c r="I543" s="45"/>
    </row>
    <row r="544" customFormat="false" ht="15" hidden="false" customHeight="false" outlineLevel="0" collapsed="false">
      <c r="A544" s="73" t="s">
        <v>1389</v>
      </c>
      <c r="B544" s="44"/>
      <c r="C544" s="44"/>
      <c r="D544" s="45"/>
      <c r="E544" s="46"/>
      <c r="F544" s="45"/>
      <c r="G544" s="47"/>
      <c r="H544" s="70" t="s">
        <v>158</v>
      </c>
      <c r="I544" s="45"/>
    </row>
    <row r="546" customFormat="false" ht="15" hidden="false" customHeight="true" outlineLevel="0" collapsed="false">
      <c r="A546" s="38" t="s">
        <v>395</v>
      </c>
      <c r="B546" s="44" t="s">
        <v>47</v>
      </c>
      <c r="C546" s="44" t="s">
        <v>15</v>
      </c>
      <c r="D546" s="45" t="s">
        <v>22</v>
      </c>
      <c r="E546" s="46" t="s">
        <v>408</v>
      </c>
      <c r="F546" s="45"/>
      <c r="G546" s="47" t="s">
        <v>76</v>
      </c>
      <c r="H546" s="40" t="s">
        <v>59</v>
      </c>
      <c r="I546" s="45" t="s">
        <v>409</v>
      </c>
    </row>
    <row r="547" customFormat="false" ht="15" hidden="false" customHeight="false" outlineLevel="0" collapsed="false">
      <c r="A547" s="73" t="s">
        <v>1390</v>
      </c>
      <c r="B547" s="44"/>
      <c r="C547" s="44"/>
      <c r="D547" s="45"/>
      <c r="E547" s="46"/>
      <c r="F547" s="45"/>
      <c r="G547" s="47"/>
      <c r="H547" s="70" t="s">
        <v>158</v>
      </c>
      <c r="I547" s="45"/>
    </row>
    <row r="548" customFormat="false" ht="15" hidden="false" customHeight="true" outlineLevel="0" collapsed="false">
      <c r="A548" s="38" t="s">
        <v>395</v>
      </c>
      <c r="B548" s="44" t="s">
        <v>47</v>
      </c>
      <c r="C548" s="44" t="s">
        <v>15</v>
      </c>
      <c r="D548" s="45" t="s">
        <v>22</v>
      </c>
      <c r="E548" s="46" t="s">
        <v>293</v>
      </c>
      <c r="F548" s="45"/>
      <c r="G548" s="47" t="s">
        <v>76</v>
      </c>
      <c r="H548" s="40" t="s">
        <v>59</v>
      </c>
      <c r="I548" s="45" t="s">
        <v>401</v>
      </c>
    </row>
    <row r="549" customFormat="false" ht="15" hidden="false" customHeight="false" outlineLevel="0" collapsed="false">
      <c r="A549" s="73" t="s">
        <v>1390</v>
      </c>
      <c r="B549" s="44"/>
      <c r="C549" s="44"/>
      <c r="D549" s="45"/>
      <c r="E549" s="46"/>
      <c r="F549" s="45"/>
      <c r="G549" s="47"/>
      <c r="H549" s="70" t="s">
        <v>158</v>
      </c>
      <c r="I549" s="45"/>
    </row>
    <row r="550" customFormat="false" ht="15" hidden="false" customHeight="true" outlineLevel="0" collapsed="false">
      <c r="A550" s="38" t="s">
        <v>395</v>
      </c>
      <c r="B550" s="44" t="s">
        <v>47</v>
      </c>
      <c r="C550" s="44" t="s">
        <v>15</v>
      </c>
      <c r="D550" s="45" t="s">
        <v>22</v>
      </c>
      <c r="E550" s="46" t="s">
        <v>406</v>
      </c>
      <c r="F550" s="45"/>
      <c r="G550" s="47" t="s">
        <v>76</v>
      </c>
      <c r="H550" s="40" t="s">
        <v>59</v>
      </c>
      <c r="I550" s="45" t="s">
        <v>407</v>
      </c>
    </row>
    <row r="551" customFormat="false" ht="15" hidden="false" customHeight="false" outlineLevel="0" collapsed="false">
      <c r="A551" s="73" t="s">
        <v>1390</v>
      </c>
      <c r="B551" s="44"/>
      <c r="C551" s="44"/>
      <c r="D551" s="45"/>
      <c r="E551" s="46"/>
      <c r="F551" s="45"/>
      <c r="G551" s="47"/>
      <c r="H551" s="70" t="s">
        <v>158</v>
      </c>
      <c r="I551" s="45"/>
    </row>
    <row r="552" customFormat="false" ht="15" hidden="false" customHeight="true" outlineLevel="0" collapsed="false">
      <c r="A552" s="38" t="s">
        <v>395</v>
      </c>
      <c r="B552" s="44" t="s">
        <v>47</v>
      </c>
      <c r="C552" s="44" t="s">
        <v>15</v>
      </c>
      <c r="D552" s="45" t="s">
        <v>22</v>
      </c>
      <c r="E552" s="46" t="s">
        <v>402</v>
      </c>
      <c r="F552" s="45"/>
      <c r="G552" s="47" t="s">
        <v>76</v>
      </c>
      <c r="H552" s="40" t="s">
        <v>59</v>
      </c>
      <c r="I552" s="45" t="s">
        <v>403</v>
      </c>
    </row>
    <row r="553" customFormat="false" ht="15" hidden="false" customHeight="false" outlineLevel="0" collapsed="false">
      <c r="A553" s="73" t="s">
        <v>1390</v>
      </c>
      <c r="B553" s="44"/>
      <c r="C553" s="44"/>
      <c r="D553" s="45"/>
      <c r="E553" s="46"/>
      <c r="F553" s="45"/>
      <c r="G553" s="47"/>
      <c r="H553" s="70" t="s">
        <v>158</v>
      </c>
      <c r="I553" s="45"/>
    </row>
    <row r="554" customFormat="false" ht="15" hidden="false" customHeight="true" outlineLevel="0" collapsed="false">
      <c r="A554" s="38" t="s">
        <v>395</v>
      </c>
      <c r="B554" s="44" t="s">
        <v>47</v>
      </c>
      <c r="C554" s="44" t="s">
        <v>15</v>
      </c>
      <c r="D554" s="45" t="s">
        <v>22</v>
      </c>
      <c r="E554" s="46" t="s">
        <v>180</v>
      </c>
      <c r="F554" s="45"/>
      <c r="G554" s="47" t="s">
        <v>76</v>
      </c>
      <c r="H554" s="40" t="s">
        <v>59</v>
      </c>
      <c r="I554" s="45" t="s">
        <v>413</v>
      </c>
    </row>
    <row r="555" customFormat="false" ht="15" hidden="false" customHeight="false" outlineLevel="0" collapsed="false">
      <c r="A555" s="73" t="s">
        <v>1390</v>
      </c>
      <c r="B555" s="44"/>
      <c r="C555" s="44"/>
      <c r="D555" s="45"/>
      <c r="E555" s="46"/>
      <c r="F555" s="45"/>
      <c r="G555" s="47"/>
      <c r="H555" s="70" t="s">
        <v>158</v>
      </c>
      <c r="I555" s="45"/>
    </row>
    <row r="556" customFormat="false" ht="15" hidden="false" customHeight="true" outlineLevel="0" collapsed="false">
      <c r="A556" s="38" t="s">
        <v>395</v>
      </c>
      <c r="B556" s="44" t="s">
        <v>47</v>
      </c>
      <c r="C556" s="44" t="s">
        <v>15</v>
      </c>
      <c r="D556" s="45" t="s">
        <v>22</v>
      </c>
      <c r="E556" s="46" t="s">
        <v>399</v>
      </c>
      <c r="F556" s="45"/>
      <c r="G556" s="47" t="s">
        <v>76</v>
      </c>
      <c r="H556" s="40" t="s">
        <v>59</v>
      </c>
      <c r="I556" s="45" t="s">
        <v>400</v>
      </c>
    </row>
    <row r="557" customFormat="false" ht="15" hidden="false" customHeight="false" outlineLevel="0" collapsed="false">
      <c r="A557" s="73" t="s">
        <v>1390</v>
      </c>
      <c r="B557" s="44"/>
      <c r="C557" s="44"/>
      <c r="D557" s="45"/>
      <c r="E557" s="46"/>
      <c r="F557" s="45"/>
      <c r="G557" s="47"/>
      <c r="H557" s="70" t="s">
        <v>158</v>
      </c>
      <c r="I557" s="45"/>
    </row>
    <row r="558" customFormat="false" ht="15" hidden="false" customHeight="true" outlineLevel="0" collapsed="false">
      <c r="A558" s="38" t="s">
        <v>395</v>
      </c>
      <c r="B558" s="44" t="s">
        <v>47</v>
      </c>
      <c r="C558" s="44" t="s">
        <v>15</v>
      </c>
      <c r="D558" s="45" t="s">
        <v>22</v>
      </c>
      <c r="E558" s="46" t="s">
        <v>414</v>
      </c>
      <c r="F558" s="45"/>
      <c r="G558" s="47" t="s">
        <v>76</v>
      </c>
      <c r="H558" s="40" t="s">
        <v>59</v>
      </c>
      <c r="I558" s="45" t="s">
        <v>415</v>
      </c>
    </row>
    <row r="559" customFormat="false" ht="15" hidden="false" customHeight="false" outlineLevel="0" collapsed="false">
      <c r="A559" s="73" t="s">
        <v>1390</v>
      </c>
      <c r="B559" s="44"/>
      <c r="C559" s="44"/>
      <c r="D559" s="45"/>
      <c r="E559" s="46"/>
      <c r="F559" s="45"/>
      <c r="G559" s="47"/>
      <c r="H559" s="70" t="s">
        <v>158</v>
      </c>
      <c r="I559" s="45"/>
    </row>
    <row r="560" customFormat="false" ht="15" hidden="false" customHeight="true" outlineLevel="0" collapsed="false">
      <c r="A560" s="38" t="s">
        <v>395</v>
      </c>
      <c r="B560" s="44" t="s">
        <v>47</v>
      </c>
      <c r="C560" s="44" t="s">
        <v>15</v>
      </c>
      <c r="D560" s="45" t="s">
        <v>22</v>
      </c>
      <c r="E560" s="46" t="s">
        <v>412</v>
      </c>
      <c r="F560" s="45"/>
      <c r="G560" s="47" t="s">
        <v>76</v>
      </c>
      <c r="H560" s="40" t="s">
        <v>59</v>
      </c>
      <c r="I560" s="45" t="s">
        <v>197</v>
      </c>
    </row>
    <row r="561" customFormat="false" ht="15" hidden="false" customHeight="false" outlineLevel="0" collapsed="false">
      <c r="A561" s="73" t="s">
        <v>1390</v>
      </c>
      <c r="B561" s="44"/>
      <c r="C561" s="44"/>
      <c r="D561" s="45"/>
      <c r="E561" s="46"/>
      <c r="F561" s="45"/>
      <c r="G561" s="47"/>
      <c r="H561" s="70" t="s">
        <v>158</v>
      </c>
      <c r="I561" s="45"/>
    </row>
    <row r="562" customFormat="false" ht="15" hidden="false" customHeight="true" outlineLevel="0" collapsed="false">
      <c r="A562" s="38" t="s">
        <v>395</v>
      </c>
      <c r="B562" s="44" t="s">
        <v>47</v>
      </c>
      <c r="C562" s="44" t="s">
        <v>15</v>
      </c>
      <c r="D562" s="45" t="s">
        <v>22</v>
      </c>
      <c r="E562" s="46" t="s">
        <v>410</v>
      </c>
      <c r="F562" s="45"/>
      <c r="G562" s="47" t="s">
        <v>76</v>
      </c>
      <c r="H562" s="40" t="s">
        <v>59</v>
      </c>
      <c r="I562" s="45" t="s">
        <v>411</v>
      </c>
    </row>
    <row r="563" customFormat="false" ht="15" hidden="false" customHeight="false" outlineLevel="0" collapsed="false">
      <c r="A563" s="73" t="s">
        <v>1390</v>
      </c>
      <c r="B563" s="44"/>
      <c r="C563" s="44"/>
      <c r="D563" s="45"/>
      <c r="E563" s="46"/>
      <c r="F563" s="45"/>
      <c r="G563" s="47"/>
      <c r="H563" s="70" t="s">
        <v>158</v>
      </c>
      <c r="I563" s="45"/>
    </row>
    <row r="564" customFormat="false" ht="15" hidden="false" customHeight="true" outlineLevel="0" collapsed="false">
      <c r="A564" s="38" t="s">
        <v>395</v>
      </c>
      <c r="B564" s="44" t="s">
        <v>47</v>
      </c>
      <c r="C564" s="44" t="s">
        <v>15</v>
      </c>
      <c r="D564" s="45" t="s">
        <v>22</v>
      </c>
      <c r="E564" s="46" t="s">
        <v>177</v>
      </c>
      <c r="F564" s="45"/>
      <c r="G564" s="47" t="s">
        <v>76</v>
      </c>
      <c r="H564" s="40" t="s">
        <v>59</v>
      </c>
      <c r="I564" s="45" t="s">
        <v>405</v>
      </c>
    </row>
    <row r="565" customFormat="false" ht="15" hidden="false" customHeight="false" outlineLevel="0" collapsed="false">
      <c r="A565" s="73" t="s">
        <v>1390</v>
      </c>
      <c r="B565" s="44"/>
      <c r="C565" s="44"/>
      <c r="D565" s="45"/>
      <c r="E565" s="46"/>
      <c r="F565" s="45"/>
      <c r="G565" s="47"/>
      <c r="H565" s="70" t="s">
        <v>158</v>
      </c>
      <c r="I565" s="45"/>
    </row>
    <row r="566" customFormat="false" ht="15" hidden="false" customHeight="true" outlineLevel="0" collapsed="false">
      <c r="A566" s="38" t="s">
        <v>395</v>
      </c>
      <c r="B566" s="44" t="s">
        <v>47</v>
      </c>
      <c r="C566" s="44" t="s">
        <v>15</v>
      </c>
      <c r="D566" s="45" t="s">
        <v>22</v>
      </c>
      <c r="E566" s="46" t="s">
        <v>404</v>
      </c>
      <c r="F566" s="45"/>
      <c r="G566" s="47" t="s">
        <v>192</v>
      </c>
      <c r="H566" s="40" t="s">
        <v>59</v>
      </c>
      <c r="I566" s="45"/>
    </row>
    <row r="567" customFormat="false" ht="15" hidden="false" customHeight="false" outlineLevel="0" collapsed="false">
      <c r="A567" s="73" t="s">
        <v>1390</v>
      </c>
      <c r="B567" s="44"/>
      <c r="C567" s="44"/>
      <c r="D567" s="45"/>
      <c r="E567" s="46"/>
      <c r="F567" s="45"/>
      <c r="G567" s="47"/>
      <c r="H567" s="70" t="s">
        <v>158</v>
      </c>
      <c r="I567" s="45"/>
    </row>
    <row r="568" customFormat="false" ht="30" hidden="false" customHeight="true" outlineLevel="0" collapsed="false">
      <c r="A568" s="38" t="s">
        <v>395</v>
      </c>
      <c r="B568" s="44" t="s">
        <v>47</v>
      </c>
      <c r="C568" s="44" t="s">
        <v>15</v>
      </c>
      <c r="D568" s="45" t="s">
        <v>25</v>
      </c>
      <c r="E568" s="46" t="s">
        <v>257</v>
      </c>
      <c r="F568" s="45" t="s">
        <v>79</v>
      </c>
      <c r="G568" s="47" t="s">
        <v>50</v>
      </c>
      <c r="H568" s="40" t="s">
        <v>51</v>
      </c>
      <c r="I568" s="45"/>
    </row>
    <row r="569" customFormat="false" ht="15" hidden="false" customHeight="false" outlineLevel="0" collapsed="false">
      <c r="A569" s="73" t="s">
        <v>1391</v>
      </c>
      <c r="B569" s="44"/>
      <c r="C569" s="44"/>
      <c r="D569" s="45"/>
      <c r="E569" s="46"/>
      <c r="F569" s="45"/>
      <c r="G569" s="47"/>
      <c r="H569" s="70" t="s">
        <v>158</v>
      </c>
      <c r="I569" s="45"/>
    </row>
    <row r="570" customFormat="false" ht="30" hidden="false" customHeight="true" outlineLevel="0" collapsed="false">
      <c r="A570" s="38" t="s">
        <v>395</v>
      </c>
      <c r="B570" s="44" t="s">
        <v>47</v>
      </c>
      <c r="C570" s="44" t="s">
        <v>16</v>
      </c>
      <c r="D570" s="45" t="s">
        <v>22</v>
      </c>
      <c r="E570" s="46" t="s">
        <v>219</v>
      </c>
      <c r="F570" s="45" t="s">
        <v>142</v>
      </c>
      <c r="G570" s="47" t="s">
        <v>50</v>
      </c>
      <c r="H570" s="40" t="s">
        <v>51</v>
      </c>
      <c r="I570" s="45"/>
    </row>
    <row r="571" customFormat="false" ht="15" hidden="false" customHeight="false" outlineLevel="0" collapsed="false">
      <c r="A571" s="73" t="s">
        <v>1391</v>
      </c>
      <c r="B571" s="44"/>
      <c r="C571" s="44"/>
      <c r="D571" s="45"/>
      <c r="E571" s="46"/>
      <c r="F571" s="45"/>
      <c r="G571" s="47"/>
      <c r="H571" s="70" t="s">
        <v>158</v>
      </c>
      <c r="I571" s="45"/>
    </row>
    <row r="572" customFormat="false" ht="30" hidden="false" customHeight="true" outlineLevel="0" collapsed="false">
      <c r="A572" s="38" t="s">
        <v>395</v>
      </c>
      <c r="B572" s="44" t="s">
        <v>53</v>
      </c>
      <c r="C572" s="44" t="s">
        <v>15</v>
      </c>
      <c r="D572" s="45" t="s">
        <v>24</v>
      </c>
      <c r="E572" s="46" t="s">
        <v>134</v>
      </c>
      <c r="F572" s="45" t="s">
        <v>137</v>
      </c>
      <c r="G572" s="47" t="s">
        <v>50</v>
      </c>
      <c r="H572" s="40" t="s">
        <v>51</v>
      </c>
      <c r="I572" s="45"/>
    </row>
    <row r="573" customFormat="false" ht="15" hidden="false" customHeight="false" outlineLevel="0" collapsed="false">
      <c r="A573" s="73" t="s">
        <v>1391</v>
      </c>
      <c r="B573" s="44"/>
      <c r="C573" s="44"/>
      <c r="D573" s="45"/>
      <c r="E573" s="46"/>
      <c r="F573" s="45"/>
      <c r="G573" s="47"/>
      <c r="H573" s="70" t="s">
        <v>158</v>
      </c>
      <c r="I573" s="45"/>
    </row>
    <row r="574" customFormat="false" ht="45" hidden="false" customHeight="true" outlineLevel="0" collapsed="false">
      <c r="A574" s="38" t="s">
        <v>395</v>
      </c>
      <c r="B574" s="44" t="s">
        <v>47</v>
      </c>
      <c r="C574" s="44" t="s">
        <v>18</v>
      </c>
      <c r="D574" s="45" t="s">
        <v>26</v>
      </c>
      <c r="E574" s="46" t="s">
        <v>416</v>
      </c>
      <c r="F574" s="45" t="s">
        <v>417</v>
      </c>
      <c r="G574" s="47" t="s">
        <v>50</v>
      </c>
      <c r="H574" s="40" t="s">
        <v>51</v>
      </c>
      <c r="I574" s="45"/>
    </row>
    <row r="575" customFormat="false" ht="15" hidden="false" customHeight="false" outlineLevel="0" collapsed="false">
      <c r="A575" s="73" t="s">
        <v>1391</v>
      </c>
      <c r="B575" s="44"/>
      <c r="C575" s="44"/>
      <c r="D575" s="45"/>
      <c r="E575" s="46"/>
      <c r="F575" s="45"/>
      <c r="G575" s="47"/>
      <c r="H575" s="70" t="s">
        <v>158</v>
      </c>
      <c r="I575" s="45"/>
    </row>
    <row r="576" customFormat="false" ht="30" hidden="false" customHeight="true" outlineLevel="0" collapsed="false">
      <c r="A576" s="38" t="s">
        <v>395</v>
      </c>
      <c r="B576" s="44" t="s">
        <v>47</v>
      </c>
      <c r="C576" s="44" t="s">
        <v>15</v>
      </c>
      <c r="D576" s="45" t="s">
        <v>22</v>
      </c>
      <c r="E576" s="46" t="s">
        <v>218</v>
      </c>
      <c r="F576" s="45" t="s">
        <v>397</v>
      </c>
      <c r="G576" s="47" t="s">
        <v>50</v>
      </c>
      <c r="H576" s="40" t="s">
        <v>51</v>
      </c>
      <c r="I576" s="45"/>
    </row>
    <row r="577" customFormat="false" ht="15" hidden="false" customHeight="false" outlineLevel="0" collapsed="false">
      <c r="A577" s="73" t="s">
        <v>1391</v>
      </c>
      <c r="B577" s="44"/>
      <c r="C577" s="44"/>
      <c r="D577" s="45"/>
      <c r="E577" s="46"/>
      <c r="F577" s="45"/>
      <c r="G577" s="47"/>
      <c r="H577" s="70" t="s">
        <v>158</v>
      </c>
      <c r="I577" s="45"/>
    </row>
    <row r="578" customFormat="false" ht="30" hidden="false" customHeight="true" outlineLevel="0" collapsed="false">
      <c r="A578" s="38" t="s">
        <v>395</v>
      </c>
      <c r="B578" s="44" t="s">
        <v>53</v>
      </c>
      <c r="C578" s="44" t="s">
        <v>15</v>
      </c>
      <c r="D578" s="45" t="s">
        <v>27</v>
      </c>
      <c r="E578" s="46" t="s">
        <v>134</v>
      </c>
      <c r="F578" s="45" t="s">
        <v>396</v>
      </c>
      <c r="G578" s="47" t="s">
        <v>50</v>
      </c>
      <c r="H578" s="40" t="s">
        <v>51</v>
      </c>
      <c r="I578" s="45"/>
    </row>
    <row r="579" customFormat="false" ht="15" hidden="false" customHeight="false" outlineLevel="0" collapsed="false">
      <c r="A579" s="73" t="s">
        <v>1391</v>
      </c>
      <c r="B579" s="44"/>
      <c r="C579" s="44"/>
      <c r="D579" s="45"/>
      <c r="E579" s="46"/>
      <c r="F579" s="45"/>
      <c r="G579" s="47"/>
      <c r="H579" s="70" t="s">
        <v>158</v>
      </c>
      <c r="I579" s="45"/>
    </row>
    <row r="580" customFormat="false" ht="30" hidden="false" customHeight="true" outlineLevel="0" collapsed="false">
      <c r="A580" s="38" t="s">
        <v>395</v>
      </c>
      <c r="B580" s="44" t="s">
        <v>47</v>
      </c>
      <c r="C580" s="44" t="s">
        <v>14</v>
      </c>
      <c r="D580" s="45" t="s">
        <v>22</v>
      </c>
      <c r="E580" s="46" t="s">
        <v>398</v>
      </c>
      <c r="F580" s="45" t="s">
        <v>78</v>
      </c>
      <c r="G580" s="47" t="s">
        <v>50</v>
      </c>
      <c r="H580" s="40" t="s">
        <v>51</v>
      </c>
      <c r="I580" s="45"/>
    </row>
    <row r="581" customFormat="false" ht="15" hidden="false" customHeight="false" outlineLevel="0" collapsed="false">
      <c r="A581" s="73" t="s">
        <v>1391</v>
      </c>
      <c r="B581" s="44"/>
      <c r="C581" s="44"/>
      <c r="D581" s="45"/>
      <c r="E581" s="46"/>
      <c r="F581" s="45"/>
      <c r="G581" s="47"/>
      <c r="H581" s="70" t="s">
        <v>158</v>
      </c>
      <c r="I581" s="45"/>
    </row>
    <row r="582" customFormat="false" ht="30" hidden="false" customHeight="true" outlineLevel="0" collapsed="false">
      <c r="A582" s="38" t="s">
        <v>395</v>
      </c>
      <c r="B582" s="44" t="s">
        <v>47</v>
      </c>
      <c r="C582" s="44" t="s">
        <v>18</v>
      </c>
      <c r="D582" s="45" t="s">
        <v>22</v>
      </c>
      <c r="E582" s="46" t="s">
        <v>418</v>
      </c>
      <c r="F582" s="45" t="s">
        <v>419</v>
      </c>
      <c r="G582" s="47" t="s">
        <v>50</v>
      </c>
      <c r="H582" s="40" t="s">
        <v>51</v>
      </c>
      <c r="I582" s="45"/>
    </row>
    <row r="583" customFormat="false" ht="15" hidden="false" customHeight="false" outlineLevel="0" collapsed="false">
      <c r="A583" s="73" t="s">
        <v>1391</v>
      </c>
      <c r="B583" s="44"/>
      <c r="C583" s="44"/>
      <c r="D583" s="45"/>
      <c r="E583" s="46"/>
      <c r="F583" s="45"/>
      <c r="G583" s="47"/>
      <c r="H583" s="70" t="s">
        <v>158</v>
      </c>
      <c r="I583" s="45"/>
    </row>
    <row r="585" customFormat="false" ht="15" hidden="false" customHeight="true" outlineLevel="0" collapsed="false">
      <c r="A585" s="76" t="s">
        <v>1392</v>
      </c>
      <c r="B585" s="44" t="s">
        <v>47</v>
      </c>
      <c r="C585" s="44" t="s">
        <v>18</v>
      </c>
      <c r="D585" s="45" t="s">
        <v>22</v>
      </c>
      <c r="E585" s="46" t="s">
        <v>427</v>
      </c>
      <c r="F585" s="45" t="s">
        <v>57</v>
      </c>
      <c r="G585" s="47" t="s">
        <v>58</v>
      </c>
      <c r="H585" s="40" t="s">
        <v>59</v>
      </c>
      <c r="I585" s="45" t="s">
        <v>60</v>
      </c>
    </row>
    <row r="586" customFormat="false" ht="15" hidden="false" customHeight="false" outlineLevel="0" collapsed="false">
      <c r="A586" s="76"/>
      <c r="B586" s="44"/>
      <c r="C586" s="44"/>
      <c r="D586" s="45"/>
      <c r="E586" s="46"/>
      <c r="F586" s="45"/>
      <c r="G586" s="47"/>
      <c r="H586" s="70" t="s">
        <v>158</v>
      </c>
      <c r="I586" s="45"/>
    </row>
    <row r="587" customFormat="false" ht="15" hidden="false" customHeight="true" outlineLevel="0" collapsed="false">
      <c r="A587" s="38" t="s">
        <v>420</v>
      </c>
      <c r="B587" s="44" t="s">
        <v>47</v>
      </c>
      <c r="C587" s="44" t="s">
        <v>18</v>
      </c>
      <c r="D587" s="45" t="s">
        <v>22</v>
      </c>
      <c r="E587" s="46" t="s">
        <v>322</v>
      </c>
      <c r="F587" s="45" t="s">
        <v>57</v>
      </c>
      <c r="G587" s="47" t="s">
        <v>58</v>
      </c>
      <c r="H587" s="40" t="s">
        <v>59</v>
      </c>
      <c r="I587" s="45" t="s">
        <v>63</v>
      </c>
    </row>
    <row r="588" customFormat="false" ht="15" hidden="false" customHeight="false" outlineLevel="0" collapsed="false">
      <c r="A588" s="73" t="s">
        <v>1392</v>
      </c>
      <c r="B588" s="44"/>
      <c r="C588" s="44"/>
      <c r="D588" s="45"/>
      <c r="E588" s="46"/>
      <c r="F588" s="45"/>
      <c r="G588" s="47"/>
      <c r="H588" s="70" t="s">
        <v>158</v>
      </c>
      <c r="I588" s="45"/>
    </row>
    <row r="589" customFormat="false" ht="30" hidden="false" customHeight="false" outlineLevel="0" collapsed="false">
      <c r="A589" s="43" t="s">
        <v>420</v>
      </c>
      <c r="B589" s="44" t="s">
        <v>47</v>
      </c>
      <c r="C589" s="44" t="s">
        <v>16</v>
      </c>
      <c r="D589" s="45" t="s">
        <v>22</v>
      </c>
      <c r="E589" s="46" t="s">
        <v>422</v>
      </c>
      <c r="F589" s="45"/>
      <c r="G589" s="47" t="s">
        <v>423</v>
      </c>
      <c r="H589" s="45" t="s">
        <v>158</v>
      </c>
      <c r="I589" s="45"/>
    </row>
    <row r="590" customFormat="false" ht="15" hidden="false" customHeight="true" outlineLevel="0" collapsed="false">
      <c r="A590" s="38" t="s">
        <v>420</v>
      </c>
      <c r="B590" s="44" t="s">
        <v>47</v>
      </c>
      <c r="C590" s="44" t="s">
        <v>15</v>
      </c>
      <c r="D590" s="45" t="s">
        <v>22</v>
      </c>
      <c r="E590" s="46" t="s">
        <v>287</v>
      </c>
      <c r="F590" s="45" t="s">
        <v>421</v>
      </c>
      <c r="G590" s="47" t="s">
        <v>50</v>
      </c>
      <c r="H590" s="40" t="s">
        <v>51</v>
      </c>
      <c r="I590" s="45"/>
    </row>
    <row r="591" customFormat="false" ht="15" hidden="false" customHeight="false" outlineLevel="0" collapsed="false">
      <c r="A591" s="73" t="s">
        <v>1392</v>
      </c>
      <c r="B591" s="44"/>
      <c r="C591" s="44"/>
      <c r="D591" s="45"/>
      <c r="E591" s="46"/>
      <c r="F591" s="45"/>
      <c r="G591" s="47"/>
      <c r="H591" s="70" t="s">
        <v>158</v>
      </c>
      <c r="I591" s="45"/>
    </row>
    <row r="592" customFormat="false" ht="30" hidden="false" customHeight="true" outlineLevel="0" collapsed="false">
      <c r="A592" s="38" t="s">
        <v>420</v>
      </c>
      <c r="B592" s="44" t="s">
        <v>53</v>
      </c>
      <c r="C592" s="44" t="s">
        <v>15</v>
      </c>
      <c r="D592" s="45" t="s">
        <v>27</v>
      </c>
      <c r="E592" s="46" t="s">
        <v>153</v>
      </c>
      <c r="F592" s="45" t="s">
        <v>139</v>
      </c>
      <c r="G592" s="47" t="s">
        <v>50</v>
      </c>
      <c r="H592" s="40" t="s">
        <v>51</v>
      </c>
      <c r="I592" s="45"/>
    </row>
    <row r="593" customFormat="false" ht="15" hidden="false" customHeight="false" outlineLevel="0" collapsed="false">
      <c r="A593" s="73" t="s">
        <v>1392</v>
      </c>
      <c r="B593" s="44"/>
      <c r="C593" s="44"/>
      <c r="D593" s="45"/>
      <c r="E593" s="46"/>
      <c r="F593" s="45"/>
      <c r="G593" s="47"/>
      <c r="H593" s="70" t="s">
        <v>158</v>
      </c>
      <c r="I593" s="45"/>
    </row>
    <row r="594" customFormat="false" ht="45" hidden="false" customHeight="true" outlineLevel="0" collapsed="false">
      <c r="A594" s="38" t="s">
        <v>420</v>
      </c>
      <c r="B594" s="44" t="s">
        <v>47</v>
      </c>
      <c r="C594" s="44" t="s">
        <v>16</v>
      </c>
      <c r="D594" s="45" t="s">
        <v>22</v>
      </c>
      <c r="E594" s="46" t="s">
        <v>422</v>
      </c>
      <c r="F594" s="45" t="s">
        <v>424</v>
      </c>
      <c r="G594" s="47" t="s">
        <v>50</v>
      </c>
      <c r="H594" s="40" t="s">
        <v>51</v>
      </c>
      <c r="I594" s="45"/>
    </row>
    <row r="595" customFormat="false" ht="15" hidden="false" customHeight="false" outlineLevel="0" collapsed="false">
      <c r="A595" s="73" t="s">
        <v>1392</v>
      </c>
      <c r="B595" s="44"/>
      <c r="C595" s="44"/>
      <c r="D595" s="45"/>
      <c r="E595" s="46"/>
      <c r="F595" s="45"/>
      <c r="G595" s="47"/>
      <c r="H595" s="70" t="s">
        <v>158</v>
      </c>
      <c r="I595" s="45"/>
    </row>
    <row r="596" customFormat="false" ht="30" hidden="false" customHeight="true" outlineLevel="0" collapsed="false">
      <c r="A596" s="38" t="s">
        <v>420</v>
      </c>
      <c r="B596" s="44" t="s">
        <v>47</v>
      </c>
      <c r="C596" s="44" t="s">
        <v>18</v>
      </c>
      <c r="D596" s="45" t="s">
        <v>22</v>
      </c>
      <c r="E596" s="46" t="s">
        <v>426</v>
      </c>
      <c r="F596" s="45" t="s">
        <v>61</v>
      </c>
      <c r="G596" s="47" t="s">
        <v>50</v>
      </c>
      <c r="H596" s="40" t="s">
        <v>51</v>
      </c>
      <c r="I596" s="45"/>
    </row>
    <row r="597" customFormat="false" ht="15" hidden="false" customHeight="false" outlineLevel="0" collapsed="false">
      <c r="A597" s="73" t="s">
        <v>1392</v>
      </c>
      <c r="B597" s="44"/>
      <c r="C597" s="44"/>
      <c r="D597" s="45"/>
      <c r="E597" s="46"/>
      <c r="F597" s="45"/>
      <c r="G597" s="47"/>
      <c r="H597" s="70" t="s">
        <v>158</v>
      </c>
      <c r="I597" s="45"/>
    </row>
    <row r="598" customFormat="false" ht="45" hidden="false" customHeight="true" outlineLevel="0" collapsed="false">
      <c r="A598" s="38" t="s">
        <v>420</v>
      </c>
      <c r="B598" s="44" t="s">
        <v>47</v>
      </c>
      <c r="C598" s="44" t="s">
        <v>16</v>
      </c>
      <c r="D598" s="45" t="s">
        <v>22</v>
      </c>
      <c r="E598" s="46" t="s">
        <v>254</v>
      </c>
      <c r="F598" s="45" t="s">
        <v>428</v>
      </c>
      <c r="G598" s="47" t="s">
        <v>50</v>
      </c>
      <c r="H598" s="40" t="s">
        <v>51</v>
      </c>
      <c r="I598" s="45"/>
    </row>
    <row r="599" customFormat="false" ht="15" hidden="false" customHeight="false" outlineLevel="0" collapsed="false">
      <c r="A599" s="73" t="s">
        <v>1393</v>
      </c>
      <c r="B599" s="44"/>
      <c r="C599" s="44"/>
      <c r="D599" s="45"/>
      <c r="E599" s="46"/>
      <c r="F599" s="45"/>
      <c r="G599" s="47"/>
      <c r="H599" s="70" t="s">
        <v>158</v>
      </c>
      <c r="I599" s="45"/>
    </row>
    <row r="600" customFormat="false" ht="30" hidden="false" customHeight="true" outlineLevel="0" collapsed="false">
      <c r="A600" s="38" t="s">
        <v>420</v>
      </c>
      <c r="B600" s="44" t="s">
        <v>47</v>
      </c>
      <c r="C600" s="44" t="s">
        <v>15</v>
      </c>
      <c r="D600" s="45" t="s">
        <v>22</v>
      </c>
      <c r="E600" s="46" t="s">
        <v>425</v>
      </c>
      <c r="F600" s="45" t="s">
        <v>217</v>
      </c>
      <c r="G600" s="47" t="s">
        <v>50</v>
      </c>
      <c r="H600" s="40" t="s">
        <v>51</v>
      </c>
      <c r="I600" s="45"/>
    </row>
    <row r="601" customFormat="false" ht="15" hidden="false" customHeight="false" outlineLevel="0" collapsed="false">
      <c r="A601" s="73" t="s">
        <v>1393</v>
      </c>
      <c r="B601" s="44"/>
      <c r="C601" s="44"/>
      <c r="D601" s="45"/>
      <c r="E601" s="46"/>
      <c r="F601" s="45"/>
      <c r="G601" s="47"/>
      <c r="H601" s="70" t="s">
        <v>158</v>
      </c>
      <c r="I601" s="45"/>
    </row>
    <row r="603" customFormat="false" ht="30" hidden="false" customHeight="true" outlineLevel="0" collapsed="false">
      <c r="A603" s="38" t="s">
        <v>429</v>
      </c>
      <c r="B603" s="44" t="s">
        <v>47</v>
      </c>
      <c r="C603" s="44" t="s">
        <v>16</v>
      </c>
      <c r="D603" s="45" t="s">
        <v>22</v>
      </c>
      <c r="E603" s="46" t="s">
        <v>433</v>
      </c>
      <c r="F603" s="45" t="s">
        <v>434</v>
      </c>
      <c r="G603" s="47" t="s">
        <v>50</v>
      </c>
      <c r="H603" s="40" t="s">
        <v>51</v>
      </c>
      <c r="I603" s="45"/>
    </row>
    <row r="604" customFormat="false" ht="15" hidden="false" customHeight="false" outlineLevel="0" collapsed="false">
      <c r="A604" s="73" t="s">
        <v>1394</v>
      </c>
      <c r="B604" s="44"/>
      <c r="C604" s="44"/>
      <c r="D604" s="45"/>
      <c r="E604" s="46"/>
      <c r="F604" s="45"/>
      <c r="G604" s="47"/>
      <c r="H604" s="70" t="s">
        <v>158</v>
      </c>
      <c r="I604" s="45"/>
    </row>
    <row r="605" customFormat="false" ht="30" hidden="false" customHeight="true" outlineLevel="0" collapsed="false">
      <c r="A605" s="38" t="s">
        <v>429</v>
      </c>
      <c r="B605" s="44" t="s">
        <v>47</v>
      </c>
      <c r="C605" s="44" t="s">
        <v>93</v>
      </c>
      <c r="D605" s="45" t="s">
        <v>25</v>
      </c>
      <c r="E605" s="46" t="s">
        <v>241</v>
      </c>
      <c r="F605" s="45" t="s">
        <v>431</v>
      </c>
      <c r="G605" s="47" t="s">
        <v>50</v>
      </c>
      <c r="H605" s="40" t="s">
        <v>51</v>
      </c>
      <c r="I605" s="45" t="s">
        <v>432</v>
      </c>
    </row>
    <row r="606" customFormat="false" ht="15" hidden="false" customHeight="false" outlineLevel="0" collapsed="false">
      <c r="A606" s="73" t="s">
        <v>1395</v>
      </c>
      <c r="B606" s="44"/>
      <c r="C606" s="44"/>
      <c r="D606" s="45"/>
      <c r="E606" s="46"/>
      <c r="F606" s="45"/>
      <c r="G606" s="47"/>
      <c r="H606" s="70" t="s">
        <v>158</v>
      </c>
      <c r="I606" s="45"/>
    </row>
    <row r="607" customFormat="false" ht="30" hidden="false" customHeight="true" outlineLevel="0" collapsed="false">
      <c r="A607" s="38" t="s">
        <v>429</v>
      </c>
      <c r="B607" s="44" t="s">
        <v>47</v>
      </c>
      <c r="C607" s="44" t="s">
        <v>16</v>
      </c>
      <c r="D607" s="45" t="s">
        <v>22</v>
      </c>
      <c r="E607" s="46" t="s">
        <v>129</v>
      </c>
      <c r="F607" s="45" t="s">
        <v>435</v>
      </c>
      <c r="G607" s="47" t="s">
        <v>50</v>
      </c>
      <c r="H607" s="40" t="s">
        <v>51</v>
      </c>
      <c r="I607" s="45"/>
    </row>
    <row r="608" customFormat="false" ht="15" hidden="false" customHeight="false" outlineLevel="0" collapsed="false">
      <c r="A608" s="73" t="s">
        <v>1395</v>
      </c>
      <c r="B608" s="44"/>
      <c r="C608" s="44"/>
      <c r="D608" s="45"/>
      <c r="E608" s="46"/>
      <c r="F608" s="45"/>
      <c r="G608" s="47"/>
      <c r="H608" s="70" t="s">
        <v>158</v>
      </c>
      <c r="I608" s="45"/>
    </row>
    <row r="609" customFormat="false" ht="30" hidden="false" customHeight="true" outlineLevel="0" collapsed="false">
      <c r="A609" s="38" t="s">
        <v>429</v>
      </c>
      <c r="B609" s="44" t="s">
        <v>47</v>
      </c>
      <c r="C609" s="44" t="s">
        <v>15</v>
      </c>
      <c r="D609" s="45" t="s">
        <v>22</v>
      </c>
      <c r="E609" s="46" t="s">
        <v>287</v>
      </c>
      <c r="F609" s="45" t="s">
        <v>430</v>
      </c>
      <c r="G609" s="47" t="s">
        <v>50</v>
      </c>
      <c r="H609" s="40" t="s">
        <v>51</v>
      </c>
      <c r="I609" s="45"/>
    </row>
    <row r="610" customFormat="false" ht="15" hidden="false" customHeight="false" outlineLevel="0" collapsed="false">
      <c r="A610" s="73" t="s">
        <v>1394</v>
      </c>
      <c r="B610" s="44"/>
      <c r="C610" s="44"/>
      <c r="D610" s="45"/>
      <c r="E610" s="46"/>
      <c r="F610" s="45"/>
      <c r="G610" s="47"/>
      <c r="H610" s="70" t="s">
        <v>158</v>
      </c>
      <c r="I610" s="45"/>
    </row>
    <row r="612" customFormat="false" ht="15" hidden="false" customHeight="true" outlineLevel="0" collapsed="false">
      <c r="A612" s="38" t="s">
        <v>436</v>
      </c>
      <c r="B612" s="44" t="s">
        <v>47</v>
      </c>
      <c r="C612" s="44" t="s">
        <v>15</v>
      </c>
      <c r="D612" s="45" t="s">
        <v>22</v>
      </c>
      <c r="E612" s="46" t="s">
        <v>441</v>
      </c>
      <c r="F612" s="45"/>
      <c r="G612" s="47" t="s">
        <v>76</v>
      </c>
      <c r="H612" s="40" t="s">
        <v>59</v>
      </c>
      <c r="I612" s="45" t="s">
        <v>442</v>
      </c>
    </row>
    <row r="613" customFormat="false" ht="15" hidden="false" customHeight="false" outlineLevel="0" collapsed="false">
      <c r="A613" s="73" t="s">
        <v>1396</v>
      </c>
      <c r="B613" s="44"/>
      <c r="C613" s="44"/>
      <c r="D613" s="45"/>
      <c r="E613" s="46"/>
      <c r="F613" s="45"/>
      <c r="G613" s="47"/>
      <c r="H613" s="70" t="s">
        <v>158</v>
      </c>
      <c r="I613" s="45"/>
    </row>
    <row r="614" customFormat="false" ht="105" hidden="false" customHeight="true" outlineLevel="0" collapsed="false">
      <c r="A614" s="38" t="s">
        <v>436</v>
      </c>
      <c r="B614" s="44" t="s">
        <v>47</v>
      </c>
      <c r="C614" s="44" t="s">
        <v>15</v>
      </c>
      <c r="D614" s="45" t="s">
        <v>22</v>
      </c>
      <c r="E614" s="46" t="s">
        <v>439</v>
      </c>
      <c r="F614" s="45" t="s">
        <v>440</v>
      </c>
      <c r="G614" s="47" t="s">
        <v>318</v>
      </c>
      <c r="H614" s="40" t="s">
        <v>51</v>
      </c>
      <c r="I614" s="45"/>
    </row>
    <row r="615" customFormat="false" ht="15" hidden="false" customHeight="false" outlineLevel="0" collapsed="false">
      <c r="A615" s="73" t="s">
        <v>1396</v>
      </c>
      <c r="B615" s="44"/>
      <c r="C615" s="44"/>
      <c r="D615" s="45"/>
      <c r="E615" s="46"/>
      <c r="F615" s="45"/>
      <c r="G615" s="47"/>
      <c r="H615" s="70" t="s">
        <v>158</v>
      </c>
      <c r="I615" s="45"/>
    </row>
    <row r="616" customFormat="false" ht="105" hidden="false" customHeight="true" outlineLevel="0" collapsed="false">
      <c r="A616" s="38" t="s">
        <v>436</v>
      </c>
      <c r="B616" s="44" t="s">
        <v>47</v>
      </c>
      <c r="C616" s="44" t="s">
        <v>15</v>
      </c>
      <c r="D616" s="45" t="s">
        <v>22</v>
      </c>
      <c r="E616" s="46" t="s">
        <v>211</v>
      </c>
      <c r="F616" s="45" t="s">
        <v>438</v>
      </c>
      <c r="G616" s="47" t="s">
        <v>318</v>
      </c>
      <c r="H616" s="40" t="s">
        <v>51</v>
      </c>
      <c r="I616" s="45"/>
    </row>
    <row r="617" customFormat="false" ht="15" hidden="false" customHeight="false" outlineLevel="0" collapsed="false">
      <c r="A617" s="73" t="s">
        <v>1396</v>
      </c>
      <c r="B617" s="44"/>
      <c r="C617" s="44"/>
      <c r="D617" s="45"/>
      <c r="E617" s="46"/>
      <c r="F617" s="45"/>
      <c r="G617" s="47"/>
      <c r="H617" s="70" t="s">
        <v>158</v>
      </c>
      <c r="I617" s="45"/>
    </row>
    <row r="618" customFormat="false" ht="30" hidden="false" customHeight="true" outlineLevel="0" collapsed="false">
      <c r="A618" s="38" t="s">
        <v>436</v>
      </c>
      <c r="B618" s="44" t="s">
        <v>47</v>
      </c>
      <c r="C618" s="44" t="s">
        <v>15</v>
      </c>
      <c r="D618" s="45" t="s">
        <v>22</v>
      </c>
      <c r="E618" s="46" t="s">
        <v>287</v>
      </c>
      <c r="F618" s="45" t="s">
        <v>437</v>
      </c>
      <c r="G618" s="47" t="s">
        <v>50</v>
      </c>
      <c r="H618" s="40" t="s">
        <v>51</v>
      </c>
      <c r="I618" s="45"/>
    </row>
    <row r="619" customFormat="false" ht="15" hidden="false" customHeight="false" outlineLevel="0" collapsed="false">
      <c r="A619" s="73" t="s">
        <v>1396</v>
      </c>
      <c r="B619" s="44"/>
      <c r="C619" s="44"/>
      <c r="D619" s="45"/>
      <c r="E619" s="46"/>
      <c r="F619" s="45"/>
      <c r="G619" s="47"/>
      <c r="H619" s="70" t="s">
        <v>158</v>
      </c>
      <c r="I619" s="45"/>
    </row>
    <row r="621" customFormat="false" ht="30" hidden="false" customHeight="false" outlineLevel="0" collapsed="false">
      <c r="A621" s="43" t="s">
        <v>443</v>
      </c>
      <c r="B621" s="44" t="s">
        <v>47</v>
      </c>
      <c r="C621" s="44" t="s">
        <v>15</v>
      </c>
      <c r="D621" s="45" t="s">
        <v>22</v>
      </c>
      <c r="E621" s="46" t="s">
        <v>211</v>
      </c>
      <c r="F621" s="45"/>
      <c r="G621" s="47" t="s">
        <v>157</v>
      </c>
      <c r="H621" s="45" t="s">
        <v>158</v>
      </c>
      <c r="I621" s="45"/>
    </row>
    <row r="622" customFormat="false" ht="30" hidden="false" customHeight="true" outlineLevel="0" collapsed="false">
      <c r="A622" s="38" t="s">
        <v>443</v>
      </c>
      <c r="B622" s="44" t="s">
        <v>47</v>
      </c>
      <c r="C622" s="44" t="s">
        <v>18</v>
      </c>
      <c r="D622" s="45" t="s">
        <v>22</v>
      </c>
      <c r="E622" s="46" t="s">
        <v>446</v>
      </c>
      <c r="F622" s="45" t="s">
        <v>394</v>
      </c>
      <c r="G622" s="47" t="s">
        <v>50</v>
      </c>
      <c r="H622" s="40" t="s">
        <v>51</v>
      </c>
      <c r="I622" s="45"/>
    </row>
    <row r="623" customFormat="false" ht="15" hidden="false" customHeight="false" outlineLevel="0" collapsed="false">
      <c r="A623" s="73" t="s">
        <v>1397</v>
      </c>
      <c r="B623" s="44"/>
      <c r="C623" s="44"/>
      <c r="D623" s="45"/>
      <c r="E623" s="46"/>
      <c r="F623" s="45"/>
      <c r="G623" s="47"/>
      <c r="H623" s="70" t="s">
        <v>158</v>
      </c>
      <c r="I623" s="45"/>
    </row>
    <row r="624" customFormat="false" ht="45" hidden="false" customHeight="true" outlineLevel="0" collapsed="false">
      <c r="A624" s="38" t="s">
        <v>443</v>
      </c>
      <c r="B624" s="44" t="s">
        <v>53</v>
      </c>
      <c r="C624" s="44" t="s">
        <v>15</v>
      </c>
      <c r="D624" s="45" t="s">
        <v>22</v>
      </c>
      <c r="E624" s="46" t="s">
        <v>287</v>
      </c>
      <c r="F624" s="45" t="s">
        <v>444</v>
      </c>
      <c r="G624" s="47" t="s">
        <v>50</v>
      </c>
      <c r="H624" s="40" t="s">
        <v>51</v>
      </c>
      <c r="I624" s="45"/>
    </row>
    <row r="625" customFormat="false" ht="15" hidden="false" customHeight="false" outlineLevel="0" collapsed="false">
      <c r="A625" s="73" t="s">
        <v>1397</v>
      </c>
      <c r="B625" s="44"/>
      <c r="C625" s="44"/>
      <c r="D625" s="45"/>
      <c r="E625" s="46"/>
      <c r="F625" s="45"/>
      <c r="G625" s="47"/>
      <c r="H625" s="70" t="s">
        <v>158</v>
      </c>
      <c r="I625" s="45"/>
    </row>
    <row r="626" customFormat="false" ht="30" hidden="false" customHeight="true" outlineLevel="0" collapsed="false">
      <c r="A626" s="38" t="s">
        <v>443</v>
      </c>
      <c r="B626" s="44" t="s">
        <v>53</v>
      </c>
      <c r="C626" s="44" t="s">
        <v>1336</v>
      </c>
      <c r="D626" s="45" t="s">
        <v>22</v>
      </c>
      <c r="E626" s="46" t="s">
        <v>287</v>
      </c>
      <c r="F626" s="45" t="s">
        <v>445</v>
      </c>
      <c r="G626" s="47" t="s">
        <v>50</v>
      </c>
      <c r="H626" s="40" t="s">
        <v>51</v>
      </c>
      <c r="I626" s="45"/>
    </row>
    <row r="627" customFormat="false" ht="15" hidden="false" customHeight="false" outlineLevel="0" collapsed="false">
      <c r="A627" s="73" t="s">
        <v>1397</v>
      </c>
      <c r="B627" s="44"/>
      <c r="C627" s="44"/>
      <c r="D627" s="45"/>
      <c r="E627" s="46"/>
      <c r="F627" s="45"/>
      <c r="G627" s="47"/>
      <c r="H627" s="70" t="s">
        <v>158</v>
      </c>
      <c r="I627" s="45"/>
    </row>
    <row r="628" customFormat="false" ht="30" hidden="false" customHeight="true" outlineLevel="0" collapsed="false">
      <c r="A628" s="38" t="s">
        <v>443</v>
      </c>
      <c r="B628" s="44" t="s">
        <v>53</v>
      </c>
      <c r="C628" s="44" t="s">
        <v>15</v>
      </c>
      <c r="D628" s="45" t="s">
        <v>22</v>
      </c>
      <c r="E628" s="46" t="s">
        <v>211</v>
      </c>
      <c r="F628" s="45" t="s">
        <v>392</v>
      </c>
      <c r="G628" s="47" t="s">
        <v>50</v>
      </c>
      <c r="H628" s="40" t="s">
        <v>51</v>
      </c>
      <c r="I628" s="45"/>
    </row>
    <row r="629" customFormat="false" ht="15" hidden="false" customHeight="false" outlineLevel="0" collapsed="false">
      <c r="A629" s="73" t="s">
        <v>1398</v>
      </c>
      <c r="B629" s="44"/>
      <c r="C629" s="44"/>
      <c r="D629" s="45"/>
      <c r="E629" s="46"/>
      <c r="F629" s="45"/>
      <c r="G629" s="47"/>
      <c r="H629" s="70" t="s">
        <v>158</v>
      </c>
      <c r="I629" s="45"/>
    </row>
    <row r="631" customFormat="false" ht="15" hidden="false" customHeight="true" outlineLevel="0" collapsed="false">
      <c r="A631" s="38" t="s">
        <v>447</v>
      </c>
      <c r="B631" s="44" t="s">
        <v>47</v>
      </c>
      <c r="C631" s="44" t="s">
        <v>18</v>
      </c>
      <c r="D631" s="45" t="s">
        <v>22</v>
      </c>
      <c r="E631" s="46" t="s">
        <v>467</v>
      </c>
      <c r="F631" s="45" t="s">
        <v>57</v>
      </c>
      <c r="G631" s="47" t="s">
        <v>58</v>
      </c>
      <c r="H631" s="40" t="s">
        <v>59</v>
      </c>
      <c r="I631" s="45" t="s">
        <v>63</v>
      </c>
    </row>
    <row r="632" customFormat="false" ht="15" hidden="false" customHeight="false" outlineLevel="0" collapsed="false">
      <c r="A632" s="73" t="s">
        <v>1399</v>
      </c>
      <c r="B632" s="44"/>
      <c r="C632" s="44"/>
      <c r="D632" s="45"/>
      <c r="E632" s="46"/>
      <c r="F632" s="45"/>
      <c r="G632" s="47"/>
      <c r="H632" s="70" t="s">
        <v>158</v>
      </c>
      <c r="I632" s="45"/>
    </row>
    <row r="633" customFormat="false" ht="15" hidden="false" customHeight="true" outlineLevel="0" collapsed="false">
      <c r="A633" s="38" t="s">
        <v>447</v>
      </c>
      <c r="B633" s="44" t="s">
        <v>47</v>
      </c>
      <c r="C633" s="44" t="s">
        <v>18</v>
      </c>
      <c r="D633" s="45" t="s">
        <v>22</v>
      </c>
      <c r="E633" s="46" t="s">
        <v>66</v>
      </c>
      <c r="F633" s="45" t="s">
        <v>57</v>
      </c>
      <c r="G633" s="47" t="s">
        <v>58</v>
      </c>
      <c r="H633" s="40" t="s">
        <v>59</v>
      </c>
      <c r="I633" s="45" t="s">
        <v>60</v>
      </c>
    </row>
    <row r="634" customFormat="false" ht="15" hidden="false" customHeight="false" outlineLevel="0" collapsed="false">
      <c r="A634" s="73" t="s">
        <v>1399</v>
      </c>
      <c r="B634" s="44"/>
      <c r="C634" s="44"/>
      <c r="D634" s="45"/>
      <c r="E634" s="46"/>
      <c r="F634" s="45"/>
      <c r="G634" s="47"/>
      <c r="H634" s="70" t="s">
        <v>158</v>
      </c>
      <c r="I634" s="45"/>
    </row>
    <row r="635" customFormat="false" ht="15" hidden="false" customHeight="true" outlineLevel="0" collapsed="false">
      <c r="A635" s="38" t="s">
        <v>447</v>
      </c>
      <c r="B635" s="44" t="s">
        <v>47</v>
      </c>
      <c r="C635" s="44" t="s">
        <v>17</v>
      </c>
      <c r="D635" s="45" t="s">
        <v>22</v>
      </c>
      <c r="E635" s="46" t="s">
        <v>250</v>
      </c>
      <c r="F635" s="45"/>
      <c r="G635" s="47" t="s">
        <v>474</v>
      </c>
      <c r="H635" s="40" t="s">
        <v>59</v>
      </c>
      <c r="I635" s="45"/>
    </row>
    <row r="636" customFormat="false" ht="15" hidden="false" customHeight="false" outlineLevel="0" collapsed="false">
      <c r="A636" s="73" t="s">
        <v>1400</v>
      </c>
      <c r="B636" s="44"/>
      <c r="C636" s="44"/>
      <c r="D636" s="45"/>
      <c r="E636" s="46"/>
      <c r="F636" s="45"/>
      <c r="G636" s="47"/>
      <c r="H636" s="70" t="s">
        <v>158</v>
      </c>
      <c r="I636" s="45"/>
    </row>
    <row r="637" customFormat="false" ht="15" hidden="false" customHeight="true" outlineLevel="0" collapsed="false">
      <c r="A637" s="38" t="s">
        <v>447</v>
      </c>
      <c r="B637" s="44" t="s">
        <v>47</v>
      </c>
      <c r="C637" s="44" t="s">
        <v>16</v>
      </c>
      <c r="D637" s="45" t="s">
        <v>26</v>
      </c>
      <c r="E637" s="46" t="s">
        <v>80</v>
      </c>
      <c r="F637" s="45"/>
      <c r="G637" s="47" t="s">
        <v>450</v>
      </c>
      <c r="H637" s="40" t="s">
        <v>59</v>
      </c>
      <c r="I637" s="45"/>
    </row>
    <row r="638" customFormat="false" ht="15" hidden="false" customHeight="false" outlineLevel="0" collapsed="false">
      <c r="A638" s="73" t="s">
        <v>1401</v>
      </c>
      <c r="B638" s="44"/>
      <c r="C638" s="44"/>
      <c r="D638" s="45"/>
      <c r="E638" s="46"/>
      <c r="F638" s="45"/>
      <c r="G638" s="47"/>
      <c r="H638" s="70" t="s">
        <v>158</v>
      </c>
      <c r="I638" s="45"/>
    </row>
    <row r="639" customFormat="false" ht="15" hidden="false" customHeight="true" outlineLevel="0" collapsed="false">
      <c r="A639" s="38" t="s">
        <v>447</v>
      </c>
      <c r="B639" s="44" t="s">
        <v>47</v>
      </c>
      <c r="C639" s="44" t="s">
        <v>16</v>
      </c>
      <c r="D639" s="45" t="s">
        <v>26</v>
      </c>
      <c r="E639" s="46" t="s">
        <v>80</v>
      </c>
      <c r="F639" s="45"/>
      <c r="G639" s="47" t="s">
        <v>451</v>
      </c>
      <c r="H639" s="40" t="s">
        <v>59</v>
      </c>
      <c r="I639" s="45"/>
    </row>
    <row r="640" customFormat="false" ht="15" hidden="false" customHeight="false" outlineLevel="0" collapsed="false">
      <c r="A640" s="73" t="s">
        <v>1399</v>
      </c>
      <c r="B640" s="44"/>
      <c r="C640" s="44"/>
      <c r="D640" s="45"/>
      <c r="E640" s="46"/>
      <c r="F640" s="45"/>
      <c r="G640" s="47"/>
      <c r="H640" s="70" t="s">
        <v>158</v>
      </c>
      <c r="I640" s="45"/>
    </row>
    <row r="641" customFormat="false" ht="15" hidden="false" customHeight="true" outlineLevel="0" collapsed="false">
      <c r="A641" s="38" t="s">
        <v>447</v>
      </c>
      <c r="B641" s="44" t="s">
        <v>47</v>
      </c>
      <c r="C641" s="44" t="s">
        <v>16</v>
      </c>
      <c r="D641" s="45" t="s">
        <v>22</v>
      </c>
      <c r="E641" s="46" t="s">
        <v>373</v>
      </c>
      <c r="F641" s="45"/>
      <c r="G641" s="47" t="s">
        <v>452</v>
      </c>
      <c r="H641" s="40" t="s">
        <v>59</v>
      </c>
      <c r="I641" s="45"/>
    </row>
    <row r="642" customFormat="false" ht="15" hidden="false" customHeight="false" outlineLevel="0" collapsed="false">
      <c r="A642" s="73" t="s">
        <v>1399</v>
      </c>
      <c r="B642" s="44"/>
      <c r="C642" s="44"/>
      <c r="D642" s="45"/>
      <c r="E642" s="46"/>
      <c r="F642" s="45"/>
      <c r="G642" s="47"/>
      <c r="H642" s="70" t="s">
        <v>158</v>
      </c>
      <c r="I642" s="45"/>
    </row>
    <row r="643" customFormat="false" ht="15" hidden="false" customHeight="true" outlineLevel="0" collapsed="false">
      <c r="A643" s="38" t="s">
        <v>447</v>
      </c>
      <c r="B643" s="44" t="s">
        <v>47</v>
      </c>
      <c r="C643" s="44" t="s">
        <v>15</v>
      </c>
      <c r="D643" s="45" t="s">
        <v>22</v>
      </c>
      <c r="E643" s="46" t="s">
        <v>470</v>
      </c>
      <c r="F643" s="45"/>
      <c r="G643" s="47" t="s">
        <v>76</v>
      </c>
      <c r="H643" s="40" t="s">
        <v>59</v>
      </c>
      <c r="I643" s="45" t="s">
        <v>471</v>
      </c>
    </row>
    <row r="644" customFormat="false" ht="15" hidden="false" customHeight="false" outlineLevel="0" collapsed="false">
      <c r="A644" s="73" t="s">
        <v>1402</v>
      </c>
      <c r="B644" s="44"/>
      <c r="C644" s="44"/>
      <c r="D644" s="45"/>
      <c r="E644" s="46"/>
      <c r="F644" s="45"/>
      <c r="G644" s="47"/>
      <c r="H644" s="70" t="s">
        <v>158</v>
      </c>
      <c r="I644" s="45"/>
    </row>
    <row r="645" customFormat="false" ht="15" hidden="false" customHeight="true" outlineLevel="0" collapsed="false">
      <c r="A645" s="38" t="s">
        <v>447</v>
      </c>
      <c r="B645" s="44" t="s">
        <v>47</v>
      </c>
      <c r="C645" s="44" t="s">
        <v>15</v>
      </c>
      <c r="D645" s="45" t="s">
        <v>22</v>
      </c>
      <c r="E645" s="46" t="s">
        <v>469</v>
      </c>
      <c r="F645" s="45"/>
      <c r="G645" s="47" t="s">
        <v>192</v>
      </c>
      <c r="H645" s="40" t="s">
        <v>59</v>
      </c>
      <c r="I645" s="45"/>
    </row>
    <row r="646" customFormat="false" ht="15" hidden="false" customHeight="false" outlineLevel="0" collapsed="false">
      <c r="A646" s="73" t="s">
        <v>1399</v>
      </c>
      <c r="B646" s="44"/>
      <c r="C646" s="44"/>
      <c r="D646" s="45"/>
      <c r="E646" s="46"/>
      <c r="F646" s="45"/>
      <c r="G646" s="47"/>
      <c r="H646" s="70" t="s">
        <v>158</v>
      </c>
      <c r="I646" s="45"/>
    </row>
    <row r="647" customFormat="false" ht="30" hidden="false" customHeight="true" outlineLevel="0" collapsed="false">
      <c r="A647" s="38" t="s">
        <v>447</v>
      </c>
      <c r="B647" s="44" t="s">
        <v>53</v>
      </c>
      <c r="C647" s="44" t="s">
        <v>17</v>
      </c>
      <c r="D647" s="45" t="s">
        <v>30</v>
      </c>
      <c r="E647" s="46" t="s">
        <v>136</v>
      </c>
      <c r="F647" s="45" t="s">
        <v>453</v>
      </c>
      <c r="G647" s="47" t="s">
        <v>50</v>
      </c>
      <c r="H647" s="40" t="s">
        <v>51</v>
      </c>
      <c r="I647" s="45"/>
    </row>
    <row r="648" customFormat="false" ht="15" hidden="false" customHeight="false" outlineLevel="0" collapsed="false">
      <c r="A648" s="73" t="s">
        <v>1399</v>
      </c>
      <c r="B648" s="44"/>
      <c r="C648" s="44"/>
      <c r="D648" s="45"/>
      <c r="E648" s="46"/>
      <c r="F648" s="45"/>
      <c r="G648" s="47"/>
      <c r="H648" s="70" t="s">
        <v>158</v>
      </c>
      <c r="I648" s="45"/>
    </row>
    <row r="649" customFormat="false" ht="45" hidden="false" customHeight="true" outlineLevel="0" collapsed="false">
      <c r="A649" s="38" t="s">
        <v>447</v>
      </c>
      <c r="B649" s="44" t="s">
        <v>53</v>
      </c>
      <c r="C649" s="44" t="s">
        <v>1336</v>
      </c>
      <c r="D649" s="45" t="s">
        <v>22</v>
      </c>
      <c r="E649" s="46" t="s">
        <v>462</v>
      </c>
      <c r="F649" s="45" t="s">
        <v>463</v>
      </c>
      <c r="G649" s="47" t="s">
        <v>50</v>
      </c>
      <c r="H649" s="40" t="s">
        <v>51</v>
      </c>
      <c r="I649" s="45"/>
    </row>
    <row r="650" customFormat="false" ht="15" hidden="false" customHeight="false" outlineLevel="0" collapsed="false">
      <c r="A650" s="73" t="s">
        <v>1399</v>
      </c>
      <c r="B650" s="44"/>
      <c r="C650" s="44"/>
      <c r="D650" s="45"/>
      <c r="E650" s="46"/>
      <c r="F650" s="45"/>
      <c r="G650" s="47"/>
      <c r="H650" s="70" t="s">
        <v>158</v>
      </c>
      <c r="I650" s="45"/>
    </row>
    <row r="651" customFormat="false" ht="30" hidden="false" customHeight="true" outlineLevel="0" collapsed="false">
      <c r="A651" s="38" t="s">
        <v>447</v>
      </c>
      <c r="B651" s="44" t="s">
        <v>47</v>
      </c>
      <c r="C651" s="44" t="s">
        <v>16</v>
      </c>
      <c r="D651" s="45" t="s">
        <v>26</v>
      </c>
      <c r="E651" s="46" t="s">
        <v>462</v>
      </c>
      <c r="F651" s="45" t="s">
        <v>183</v>
      </c>
      <c r="G651" s="47" t="s">
        <v>50</v>
      </c>
      <c r="H651" s="40" t="s">
        <v>51</v>
      </c>
      <c r="I651" s="45"/>
    </row>
    <row r="652" customFormat="false" ht="15" hidden="false" customHeight="false" outlineLevel="0" collapsed="false">
      <c r="A652" s="73" t="s">
        <v>1399</v>
      </c>
      <c r="B652" s="44"/>
      <c r="C652" s="44"/>
      <c r="D652" s="45"/>
      <c r="E652" s="46"/>
      <c r="F652" s="45"/>
      <c r="G652" s="47"/>
      <c r="H652" s="70" t="s">
        <v>158</v>
      </c>
      <c r="I652" s="45"/>
    </row>
    <row r="653" customFormat="false" ht="30" hidden="false" customHeight="true" outlineLevel="0" collapsed="false">
      <c r="A653" s="38" t="s">
        <v>447</v>
      </c>
      <c r="B653" s="44" t="s">
        <v>47</v>
      </c>
      <c r="C653" s="44" t="s">
        <v>15</v>
      </c>
      <c r="D653" s="45" t="s">
        <v>25</v>
      </c>
      <c r="E653" s="46" t="s">
        <v>198</v>
      </c>
      <c r="F653" s="45" t="s">
        <v>79</v>
      </c>
      <c r="G653" s="47" t="s">
        <v>50</v>
      </c>
      <c r="H653" s="40" t="s">
        <v>51</v>
      </c>
      <c r="I653" s="45"/>
    </row>
    <row r="654" customFormat="false" ht="15" hidden="false" customHeight="false" outlineLevel="0" collapsed="false">
      <c r="A654" s="73" t="s">
        <v>1399</v>
      </c>
      <c r="B654" s="44"/>
      <c r="C654" s="44"/>
      <c r="D654" s="45"/>
      <c r="E654" s="46"/>
      <c r="F654" s="45"/>
      <c r="G654" s="47"/>
      <c r="H654" s="70" t="s">
        <v>158</v>
      </c>
      <c r="I654" s="45"/>
    </row>
    <row r="655" customFormat="false" ht="30" hidden="false" customHeight="true" outlineLevel="0" collapsed="false">
      <c r="A655" s="38" t="s">
        <v>447</v>
      </c>
      <c r="B655" s="44" t="s">
        <v>53</v>
      </c>
      <c r="C655" s="44" t="s">
        <v>18</v>
      </c>
      <c r="D655" s="45" t="s">
        <v>24</v>
      </c>
      <c r="E655" s="46" t="s">
        <v>66</v>
      </c>
      <c r="F655" s="45" t="s">
        <v>139</v>
      </c>
      <c r="G655" s="47" t="s">
        <v>50</v>
      </c>
      <c r="H655" s="40" t="s">
        <v>51</v>
      </c>
      <c r="I655" s="45"/>
    </row>
    <row r="656" customFormat="false" ht="15" hidden="false" customHeight="false" outlineLevel="0" collapsed="false">
      <c r="A656" s="73" t="s">
        <v>1399</v>
      </c>
      <c r="B656" s="44"/>
      <c r="C656" s="44"/>
      <c r="D656" s="45"/>
      <c r="E656" s="46"/>
      <c r="F656" s="45"/>
      <c r="G656" s="47"/>
      <c r="H656" s="70" t="s">
        <v>158</v>
      </c>
      <c r="I656" s="45"/>
    </row>
    <row r="657" customFormat="false" ht="30" hidden="false" customHeight="true" outlineLevel="0" collapsed="false">
      <c r="A657" s="38" t="s">
        <v>447</v>
      </c>
      <c r="B657" s="44" t="s">
        <v>53</v>
      </c>
      <c r="C657" s="44" t="s">
        <v>15</v>
      </c>
      <c r="D657" s="45" t="s">
        <v>24</v>
      </c>
      <c r="E657" s="46" t="s">
        <v>171</v>
      </c>
      <c r="F657" s="45" t="s">
        <v>137</v>
      </c>
      <c r="G657" s="47" t="s">
        <v>50</v>
      </c>
      <c r="H657" s="40" t="s">
        <v>51</v>
      </c>
      <c r="I657" s="45"/>
    </row>
    <row r="658" customFormat="false" ht="15" hidden="false" customHeight="false" outlineLevel="0" collapsed="false">
      <c r="A658" s="73" t="s">
        <v>1399</v>
      </c>
      <c r="B658" s="44"/>
      <c r="C658" s="44"/>
      <c r="D658" s="45"/>
      <c r="E658" s="46"/>
      <c r="F658" s="45"/>
      <c r="G658" s="47"/>
      <c r="H658" s="70" t="s">
        <v>158</v>
      </c>
      <c r="I658" s="45"/>
    </row>
    <row r="659" customFormat="false" ht="30" hidden="false" customHeight="true" outlineLevel="0" collapsed="false">
      <c r="A659" s="38" t="s">
        <v>447</v>
      </c>
      <c r="B659" s="44" t="s">
        <v>53</v>
      </c>
      <c r="C659" s="44" t="s">
        <v>93</v>
      </c>
      <c r="D659" s="45" t="s">
        <v>24</v>
      </c>
      <c r="E659" s="46" t="s">
        <v>480</v>
      </c>
      <c r="F659" s="45" t="s">
        <v>454</v>
      </c>
      <c r="G659" s="47" t="s">
        <v>50</v>
      </c>
      <c r="H659" s="40" t="s">
        <v>51</v>
      </c>
      <c r="I659" s="45" t="s">
        <v>481</v>
      </c>
    </row>
    <row r="660" customFormat="false" ht="15" hidden="false" customHeight="false" outlineLevel="0" collapsed="false">
      <c r="A660" s="73" t="s">
        <v>1399</v>
      </c>
      <c r="B660" s="44"/>
      <c r="C660" s="44"/>
      <c r="D660" s="45"/>
      <c r="E660" s="46"/>
      <c r="F660" s="45"/>
      <c r="G660" s="47"/>
      <c r="H660" s="70" t="s">
        <v>158</v>
      </c>
      <c r="I660" s="45"/>
    </row>
    <row r="661" customFormat="false" ht="30" hidden="false" customHeight="true" outlineLevel="0" collapsed="false">
      <c r="A661" s="38" t="s">
        <v>447</v>
      </c>
      <c r="B661" s="44" t="s">
        <v>53</v>
      </c>
      <c r="C661" s="44" t="s">
        <v>18</v>
      </c>
      <c r="D661" s="45" t="s">
        <v>26</v>
      </c>
      <c r="E661" s="46" t="s">
        <v>468</v>
      </c>
      <c r="F661" s="45" t="s">
        <v>139</v>
      </c>
      <c r="G661" s="47" t="s">
        <v>50</v>
      </c>
      <c r="H661" s="40" t="s">
        <v>51</v>
      </c>
      <c r="I661" s="45"/>
    </row>
    <row r="662" customFormat="false" ht="15" hidden="false" customHeight="false" outlineLevel="0" collapsed="false">
      <c r="A662" s="73" t="s">
        <v>1399</v>
      </c>
      <c r="B662" s="44"/>
      <c r="C662" s="44"/>
      <c r="D662" s="45"/>
      <c r="E662" s="46"/>
      <c r="F662" s="45"/>
      <c r="G662" s="47"/>
      <c r="H662" s="70" t="s">
        <v>158</v>
      </c>
      <c r="I662" s="45"/>
    </row>
    <row r="663" customFormat="false" ht="45" hidden="false" customHeight="true" outlineLevel="0" collapsed="false">
      <c r="A663" s="38" t="s">
        <v>447</v>
      </c>
      <c r="B663" s="44" t="s">
        <v>53</v>
      </c>
      <c r="C663" s="44" t="s">
        <v>15</v>
      </c>
      <c r="D663" s="45" t="s">
        <v>27</v>
      </c>
      <c r="E663" s="46" t="s">
        <v>458</v>
      </c>
      <c r="F663" s="45" t="s">
        <v>190</v>
      </c>
      <c r="G663" s="47" t="s">
        <v>50</v>
      </c>
      <c r="H663" s="40" t="s">
        <v>51</v>
      </c>
      <c r="I663" s="45"/>
    </row>
    <row r="664" customFormat="false" ht="15" hidden="false" customHeight="false" outlineLevel="0" collapsed="false">
      <c r="A664" s="73" t="s">
        <v>1399</v>
      </c>
      <c r="B664" s="44"/>
      <c r="C664" s="44"/>
      <c r="D664" s="45"/>
      <c r="E664" s="46"/>
      <c r="F664" s="45"/>
      <c r="G664" s="47"/>
      <c r="H664" s="70" t="s">
        <v>158</v>
      </c>
      <c r="I664" s="45"/>
    </row>
    <row r="665" customFormat="false" ht="30" hidden="false" customHeight="true" outlineLevel="0" collapsed="false">
      <c r="A665" s="38" t="s">
        <v>447</v>
      </c>
      <c r="B665" s="44" t="s">
        <v>47</v>
      </c>
      <c r="C665" s="44" t="s">
        <v>16</v>
      </c>
      <c r="D665" s="45" t="s">
        <v>25</v>
      </c>
      <c r="E665" s="46" t="s">
        <v>198</v>
      </c>
      <c r="F665" s="45" t="s">
        <v>79</v>
      </c>
      <c r="G665" s="47" t="s">
        <v>50</v>
      </c>
      <c r="H665" s="40" t="s">
        <v>51</v>
      </c>
      <c r="I665" s="45"/>
    </row>
    <row r="666" customFormat="false" ht="15" hidden="false" customHeight="false" outlineLevel="0" collapsed="false">
      <c r="A666" s="73" t="s">
        <v>1399</v>
      </c>
      <c r="B666" s="44"/>
      <c r="C666" s="44"/>
      <c r="D666" s="45"/>
      <c r="E666" s="46"/>
      <c r="F666" s="45"/>
      <c r="G666" s="47"/>
      <c r="H666" s="70" t="s">
        <v>158</v>
      </c>
      <c r="I666" s="45"/>
    </row>
    <row r="667" customFormat="false" ht="30" hidden="false" customHeight="true" outlineLevel="0" collapsed="false">
      <c r="A667" s="38" t="s">
        <v>447</v>
      </c>
      <c r="B667" s="44" t="s">
        <v>53</v>
      </c>
      <c r="C667" s="44" t="s">
        <v>93</v>
      </c>
      <c r="D667" s="45" t="s">
        <v>26</v>
      </c>
      <c r="E667" s="46" t="s">
        <v>177</v>
      </c>
      <c r="F667" s="45" t="s">
        <v>454</v>
      </c>
      <c r="G667" s="47" t="s">
        <v>50</v>
      </c>
      <c r="H667" s="40" t="s">
        <v>51</v>
      </c>
      <c r="I667" s="45"/>
    </row>
    <row r="668" customFormat="false" ht="15" hidden="false" customHeight="false" outlineLevel="0" collapsed="false">
      <c r="A668" s="73" t="s">
        <v>1399</v>
      </c>
      <c r="B668" s="44"/>
      <c r="C668" s="44"/>
      <c r="D668" s="45"/>
      <c r="E668" s="46"/>
      <c r="F668" s="45"/>
      <c r="G668" s="47"/>
      <c r="H668" s="70" t="s">
        <v>158</v>
      </c>
      <c r="I668" s="45"/>
    </row>
    <row r="669" customFormat="false" ht="30" hidden="false" customHeight="true" outlineLevel="0" collapsed="false">
      <c r="A669" s="38" t="s">
        <v>447</v>
      </c>
      <c r="B669" s="44" t="s">
        <v>53</v>
      </c>
      <c r="C669" s="44" t="s">
        <v>18</v>
      </c>
      <c r="D669" s="45" t="s">
        <v>31</v>
      </c>
      <c r="E669" s="46" t="s">
        <v>323</v>
      </c>
      <c r="F669" s="45" t="s">
        <v>139</v>
      </c>
      <c r="G669" s="47" t="s">
        <v>50</v>
      </c>
      <c r="H669" s="40" t="s">
        <v>51</v>
      </c>
      <c r="I669" s="45"/>
    </row>
    <row r="670" customFormat="false" ht="15" hidden="false" customHeight="false" outlineLevel="0" collapsed="false">
      <c r="A670" s="73" t="s">
        <v>1399</v>
      </c>
      <c r="B670" s="44"/>
      <c r="C670" s="44"/>
      <c r="D670" s="45"/>
      <c r="E670" s="46"/>
      <c r="F670" s="45"/>
      <c r="G670" s="47"/>
      <c r="H670" s="70" t="s">
        <v>158</v>
      </c>
      <c r="I670" s="45"/>
    </row>
    <row r="671" customFormat="false" ht="30" hidden="false" customHeight="true" outlineLevel="0" collapsed="false">
      <c r="A671" s="38" t="s">
        <v>447</v>
      </c>
      <c r="B671" s="44" t="s">
        <v>47</v>
      </c>
      <c r="C671" s="44" t="s">
        <v>18</v>
      </c>
      <c r="D671" s="45" t="s">
        <v>22</v>
      </c>
      <c r="E671" s="46" t="s">
        <v>460</v>
      </c>
      <c r="F671" s="45" t="s">
        <v>221</v>
      </c>
      <c r="G671" s="47" t="s">
        <v>50</v>
      </c>
      <c r="H671" s="40" t="s">
        <v>51</v>
      </c>
      <c r="I671" s="45"/>
    </row>
    <row r="672" customFormat="false" ht="15" hidden="false" customHeight="false" outlineLevel="0" collapsed="false">
      <c r="A672" s="73" t="s">
        <v>1399</v>
      </c>
      <c r="B672" s="44"/>
      <c r="C672" s="44"/>
      <c r="D672" s="45"/>
      <c r="E672" s="46"/>
      <c r="F672" s="45"/>
      <c r="G672" s="47"/>
      <c r="H672" s="70" t="s">
        <v>158</v>
      </c>
      <c r="I672" s="45"/>
    </row>
    <row r="673" customFormat="false" ht="30" hidden="false" customHeight="true" outlineLevel="0" collapsed="false">
      <c r="A673" s="38" t="s">
        <v>447</v>
      </c>
      <c r="B673" s="44" t="s">
        <v>47</v>
      </c>
      <c r="C673" s="44" t="s">
        <v>17</v>
      </c>
      <c r="D673" s="45" t="s">
        <v>22</v>
      </c>
      <c r="E673" s="46" t="s">
        <v>475</v>
      </c>
      <c r="F673" s="45" t="s">
        <v>183</v>
      </c>
      <c r="G673" s="47" t="s">
        <v>50</v>
      </c>
      <c r="H673" s="40" t="s">
        <v>51</v>
      </c>
      <c r="I673" s="45"/>
    </row>
    <row r="674" customFormat="false" ht="15" hidden="false" customHeight="false" outlineLevel="0" collapsed="false">
      <c r="A674" s="73" t="s">
        <v>1399</v>
      </c>
      <c r="B674" s="44"/>
      <c r="C674" s="44"/>
      <c r="D674" s="45"/>
      <c r="E674" s="46"/>
      <c r="F674" s="45"/>
      <c r="G674" s="47"/>
      <c r="H674" s="70" t="s">
        <v>158</v>
      </c>
      <c r="I674" s="45"/>
    </row>
    <row r="675" customFormat="false" ht="30" hidden="false" customHeight="true" outlineLevel="0" collapsed="false">
      <c r="A675" s="38" t="s">
        <v>447</v>
      </c>
      <c r="B675" s="44" t="s">
        <v>53</v>
      </c>
      <c r="C675" s="44" t="s">
        <v>93</v>
      </c>
      <c r="D675" s="45" t="s">
        <v>35</v>
      </c>
      <c r="E675" s="46" t="s">
        <v>476</v>
      </c>
      <c r="F675" s="45" t="s">
        <v>454</v>
      </c>
      <c r="G675" s="47" t="s">
        <v>50</v>
      </c>
      <c r="H675" s="40" t="s">
        <v>51</v>
      </c>
      <c r="I675" s="45" t="s">
        <v>477</v>
      </c>
    </row>
    <row r="676" customFormat="false" ht="15" hidden="false" customHeight="false" outlineLevel="0" collapsed="false">
      <c r="A676" s="73" t="s">
        <v>1399</v>
      </c>
      <c r="B676" s="44"/>
      <c r="C676" s="44"/>
      <c r="D676" s="45"/>
      <c r="E676" s="46"/>
      <c r="F676" s="45"/>
      <c r="G676" s="47"/>
      <c r="H676" s="70" t="s">
        <v>158</v>
      </c>
      <c r="I676" s="45"/>
    </row>
    <row r="677" customFormat="false" ht="30" hidden="false" customHeight="true" outlineLevel="0" collapsed="false">
      <c r="A677" s="38" t="s">
        <v>447</v>
      </c>
      <c r="B677" s="44" t="s">
        <v>47</v>
      </c>
      <c r="C677" s="44" t="s">
        <v>15</v>
      </c>
      <c r="D677" s="45" t="s">
        <v>22</v>
      </c>
      <c r="E677" s="46" t="s">
        <v>211</v>
      </c>
      <c r="F677" s="45" t="s">
        <v>455</v>
      </c>
      <c r="G677" s="47" t="s">
        <v>50</v>
      </c>
      <c r="H677" s="40" t="s">
        <v>51</v>
      </c>
      <c r="I677" s="45"/>
    </row>
    <row r="678" customFormat="false" ht="15" hidden="false" customHeight="false" outlineLevel="0" collapsed="false">
      <c r="A678" s="73" t="s">
        <v>1399</v>
      </c>
      <c r="B678" s="44"/>
      <c r="C678" s="44"/>
      <c r="D678" s="45"/>
      <c r="E678" s="46"/>
      <c r="F678" s="45"/>
      <c r="G678" s="47"/>
      <c r="H678" s="70" t="s">
        <v>158</v>
      </c>
      <c r="I678" s="45"/>
    </row>
    <row r="679" customFormat="false" ht="30" hidden="false" customHeight="true" outlineLevel="0" collapsed="false">
      <c r="A679" s="38" t="s">
        <v>447</v>
      </c>
      <c r="B679" s="44" t="s">
        <v>53</v>
      </c>
      <c r="C679" s="44" t="s">
        <v>18</v>
      </c>
      <c r="D679" s="45" t="s">
        <v>30</v>
      </c>
      <c r="E679" s="46" t="s">
        <v>104</v>
      </c>
      <c r="F679" s="45" t="s">
        <v>139</v>
      </c>
      <c r="G679" s="47" t="s">
        <v>50</v>
      </c>
      <c r="H679" s="40" t="s">
        <v>51</v>
      </c>
      <c r="I679" s="45"/>
    </row>
    <row r="680" customFormat="false" ht="15" hidden="false" customHeight="false" outlineLevel="0" collapsed="false">
      <c r="A680" s="73" t="s">
        <v>1399</v>
      </c>
      <c r="B680" s="44"/>
      <c r="C680" s="44"/>
      <c r="D680" s="45"/>
      <c r="E680" s="46"/>
      <c r="F680" s="45"/>
      <c r="G680" s="47"/>
      <c r="H680" s="70" t="s">
        <v>158</v>
      </c>
      <c r="I680" s="45"/>
    </row>
    <row r="681" customFormat="false" ht="30" hidden="false" customHeight="true" outlineLevel="0" collapsed="false">
      <c r="A681" s="38" t="s">
        <v>447</v>
      </c>
      <c r="B681" s="44" t="s">
        <v>53</v>
      </c>
      <c r="C681" s="44" t="s">
        <v>15</v>
      </c>
      <c r="D681" s="45" t="s">
        <v>32</v>
      </c>
      <c r="E681" s="46" t="s">
        <v>129</v>
      </c>
      <c r="F681" s="45" t="s">
        <v>472</v>
      </c>
      <c r="G681" s="47" t="s">
        <v>50</v>
      </c>
      <c r="H681" s="40" t="s">
        <v>51</v>
      </c>
      <c r="I681" s="45"/>
    </row>
    <row r="682" customFormat="false" ht="15" hidden="false" customHeight="false" outlineLevel="0" collapsed="false">
      <c r="A682" s="73" t="s">
        <v>1399</v>
      </c>
      <c r="B682" s="44"/>
      <c r="C682" s="44"/>
      <c r="D682" s="45"/>
      <c r="E682" s="46"/>
      <c r="F682" s="45"/>
      <c r="G682" s="47"/>
      <c r="H682" s="70" t="s">
        <v>158</v>
      </c>
      <c r="I682" s="45"/>
    </row>
    <row r="683" customFormat="false" ht="30" hidden="false" customHeight="true" outlineLevel="0" collapsed="false">
      <c r="A683" s="38" t="s">
        <v>447</v>
      </c>
      <c r="B683" s="44" t="s">
        <v>53</v>
      </c>
      <c r="C683" s="44" t="s">
        <v>93</v>
      </c>
      <c r="D683" s="45" t="s">
        <v>30</v>
      </c>
      <c r="E683" s="46" t="s">
        <v>218</v>
      </c>
      <c r="F683" s="45" t="s">
        <v>454</v>
      </c>
      <c r="G683" s="47" t="s">
        <v>50</v>
      </c>
      <c r="H683" s="40" t="s">
        <v>51</v>
      </c>
      <c r="I683" s="45"/>
    </row>
    <row r="684" customFormat="false" ht="15" hidden="false" customHeight="false" outlineLevel="0" collapsed="false">
      <c r="A684" s="73" t="s">
        <v>1399</v>
      </c>
      <c r="B684" s="44"/>
      <c r="C684" s="44"/>
      <c r="D684" s="45"/>
      <c r="E684" s="46"/>
      <c r="F684" s="45"/>
      <c r="G684" s="47"/>
      <c r="H684" s="70" t="s">
        <v>158</v>
      </c>
      <c r="I684" s="45"/>
    </row>
    <row r="685" customFormat="false" ht="30" hidden="false" customHeight="true" outlineLevel="0" collapsed="false">
      <c r="A685" s="38" t="s">
        <v>447</v>
      </c>
      <c r="B685" s="44" t="s">
        <v>47</v>
      </c>
      <c r="C685" s="44" t="s">
        <v>16</v>
      </c>
      <c r="D685" s="45" t="s">
        <v>22</v>
      </c>
      <c r="E685" s="46" t="s">
        <v>171</v>
      </c>
      <c r="F685" s="45" t="s">
        <v>449</v>
      </c>
      <c r="G685" s="47" t="s">
        <v>50</v>
      </c>
      <c r="H685" s="40" t="s">
        <v>51</v>
      </c>
      <c r="I685" s="45"/>
    </row>
    <row r="686" customFormat="false" ht="15" hidden="false" customHeight="false" outlineLevel="0" collapsed="false">
      <c r="A686" s="73" t="s">
        <v>1402</v>
      </c>
      <c r="B686" s="44"/>
      <c r="C686" s="44"/>
      <c r="D686" s="45"/>
      <c r="E686" s="46"/>
      <c r="F686" s="45"/>
      <c r="G686" s="47"/>
      <c r="H686" s="70" t="s">
        <v>158</v>
      </c>
      <c r="I686" s="45"/>
    </row>
    <row r="687" customFormat="false" ht="30" hidden="false" customHeight="true" outlineLevel="0" collapsed="false">
      <c r="A687" s="38" t="s">
        <v>447</v>
      </c>
      <c r="B687" s="44" t="s">
        <v>53</v>
      </c>
      <c r="C687" s="44" t="s">
        <v>14</v>
      </c>
      <c r="D687" s="45" t="s">
        <v>26</v>
      </c>
      <c r="E687" s="46" t="s">
        <v>185</v>
      </c>
      <c r="F687" s="45" t="s">
        <v>448</v>
      </c>
      <c r="G687" s="47" t="s">
        <v>50</v>
      </c>
      <c r="H687" s="40" t="s">
        <v>51</v>
      </c>
      <c r="I687" s="45"/>
    </row>
    <row r="688" customFormat="false" ht="15" hidden="false" customHeight="false" outlineLevel="0" collapsed="false">
      <c r="A688" s="73" t="s">
        <v>1399</v>
      </c>
      <c r="B688" s="44"/>
      <c r="C688" s="44"/>
      <c r="D688" s="45"/>
      <c r="E688" s="46"/>
      <c r="F688" s="45"/>
      <c r="G688" s="47"/>
      <c r="H688" s="70" t="s">
        <v>158</v>
      </c>
      <c r="I688" s="45"/>
    </row>
    <row r="689" customFormat="false" ht="30" hidden="false" customHeight="true" outlineLevel="0" collapsed="false">
      <c r="A689" s="38" t="s">
        <v>447</v>
      </c>
      <c r="B689" s="44" t="s">
        <v>53</v>
      </c>
      <c r="C689" s="44" t="s">
        <v>93</v>
      </c>
      <c r="D689" s="45" t="s">
        <v>1403</v>
      </c>
      <c r="E689" s="46" t="s">
        <v>1404</v>
      </c>
      <c r="F689" s="45" t="s">
        <v>454</v>
      </c>
      <c r="G689" s="47" t="s">
        <v>50</v>
      </c>
      <c r="H689" s="40" t="s">
        <v>51</v>
      </c>
      <c r="I689" s="45" t="s">
        <v>1405</v>
      </c>
    </row>
    <row r="690" customFormat="false" ht="15" hidden="false" customHeight="false" outlineLevel="0" collapsed="false">
      <c r="A690" s="73" t="s">
        <v>1399</v>
      </c>
      <c r="B690" s="44"/>
      <c r="C690" s="44"/>
      <c r="D690" s="45"/>
      <c r="E690" s="46"/>
      <c r="F690" s="45"/>
      <c r="G690" s="47"/>
      <c r="H690" s="70" t="s">
        <v>158</v>
      </c>
      <c r="I690" s="45"/>
    </row>
    <row r="691" customFormat="false" ht="30" hidden="false" customHeight="true" outlineLevel="0" collapsed="false">
      <c r="A691" s="38" t="s">
        <v>447</v>
      </c>
      <c r="B691" s="44" t="s">
        <v>53</v>
      </c>
      <c r="C691" s="44" t="s">
        <v>1336</v>
      </c>
      <c r="D691" s="45" t="s">
        <v>28</v>
      </c>
      <c r="E691" s="46" t="s">
        <v>465</v>
      </c>
      <c r="F691" s="45" t="s">
        <v>466</v>
      </c>
      <c r="G691" s="47" t="s">
        <v>50</v>
      </c>
      <c r="H691" s="40" t="s">
        <v>51</v>
      </c>
      <c r="I691" s="45"/>
    </row>
    <row r="692" customFormat="false" ht="15" hidden="false" customHeight="false" outlineLevel="0" collapsed="false">
      <c r="A692" s="73" t="s">
        <v>1399</v>
      </c>
      <c r="B692" s="44"/>
      <c r="C692" s="44"/>
      <c r="D692" s="45"/>
      <c r="E692" s="46"/>
      <c r="F692" s="45"/>
      <c r="G692" s="47"/>
      <c r="H692" s="70" t="s">
        <v>158</v>
      </c>
      <c r="I692" s="45"/>
    </row>
    <row r="693" customFormat="false" ht="45" hidden="false" customHeight="true" outlineLevel="0" collapsed="false">
      <c r="A693" s="38" t="s">
        <v>447</v>
      </c>
      <c r="B693" s="44" t="s">
        <v>47</v>
      </c>
      <c r="C693" s="44" t="s">
        <v>16</v>
      </c>
      <c r="D693" s="45" t="s">
        <v>22</v>
      </c>
      <c r="E693" s="46" t="s">
        <v>456</v>
      </c>
      <c r="F693" s="45" t="s">
        <v>457</v>
      </c>
      <c r="G693" s="47" t="s">
        <v>50</v>
      </c>
      <c r="H693" s="40" t="s">
        <v>51</v>
      </c>
      <c r="I693" s="45"/>
    </row>
    <row r="694" customFormat="false" ht="15" hidden="false" customHeight="false" outlineLevel="0" collapsed="false">
      <c r="A694" s="73" t="s">
        <v>1399</v>
      </c>
      <c r="B694" s="44"/>
      <c r="C694" s="44"/>
      <c r="D694" s="45"/>
      <c r="E694" s="46"/>
      <c r="F694" s="45"/>
      <c r="G694" s="47"/>
      <c r="H694" s="70" t="s">
        <v>158</v>
      </c>
      <c r="I694" s="45"/>
    </row>
    <row r="695" customFormat="false" ht="30" hidden="false" customHeight="true" outlineLevel="0" collapsed="false">
      <c r="A695" s="38" t="s">
        <v>447</v>
      </c>
      <c r="B695" s="44" t="s">
        <v>53</v>
      </c>
      <c r="C695" s="44" t="s">
        <v>18</v>
      </c>
      <c r="D695" s="45" t="s">
        <v>28</v>
      </c>
      <c r="E695" s="46" t="s">
        <v>198</v>
      </c>
      <c r="F695" s="45" t="s">
        <v>139</v>
      </c>
      <c r="G695" s="47" t="s">
        <v>50</v>
      </c>
      <c r="H695" s="40" t="s">
        <v>51</v>
      </c>
      <c r="I695" s="45"/>
    </row>
    <row r="696" customFormat="false" ht="15" hidden="false" customHeight="false" outlineLevel="0" collapsed="false">
      <c r="A696" s="73" t="s">
        <v>1399</v>
      </c>
      <c r="B696" s="44"/>
      <c r="C696" s="44"/>
      <c r="D696" s="45"/>
      <c r="E696" s="46"/>
      <c r="F696" s="45"/>
      <c r="G696" s="47"/>
      <c r="H696" s="70" t="s">
        <v>158</v>
      </c>
      <c r="I696" s="45"/>
    </row>
    <row r="697" customFormat="false" ht="30" hidden="false" customHeight="true" outlineLevel="0" collapsed="false">
      <c r="A697" s="38" t="s">
        <v>447</v>
      </c>
      <c r="B697" s="44" t="s">
        <v>47</v>
      </c>
      <c r="C697" s="44" t="s">
        <v>17</v>
      </c>
      <c r="D697" s="45" t="s">
        <v>26</v>
      </c>
      <c r="E697" s="46" t="s">
        <v>464</v>
      </c>
      <c r="F697" s="45" t="s">
        <v>183</v>
      </c>
      <c r="G697" s="47" t="s">
        <v>50</v>
      </c>
      <c r="H697" s="40" t="s">
        <v>51</v>
      </c>
      <c r="I697" s="45"/>
    </row>
    <row r="698" customFormat="false" ht="15" hidden="false" customHeight="false" outlineLevel="0" collapsed="false">
      <c r="A698" s="73" t="s">
        <v>1399</v>
      </c>
      <c r="B698" s="44"/>
      <c r="C698" s="44"/>
      <c r="D698" s="45"/>
      <c r="E698" s="46"/>
      <c r="F698" s="45"/>
      <c r="G698" s="47"/>
      <c r="H698" s="70" t="s">
        <v>158</v>
      </c>
      <c r="I698" s="45"/>
    </row>
    <row r="699" customFormat="false" ht="30" hidden="false" customHeight="true" outlineLevel="0" collapsed="false">
      <c r="A699" s="38" t="s">
        <v>447</v>
      </c>
      <c r="B699" s="44" t="s">
        <v>53</v>
      </c>
      <c r="C699" s="44" t="s">
        <v>15</v>
      </c>
      <c r="D699" s="45" t="s">
        <v>24</v>
      </c>
      <c r="E699" s="46" t="s">
        <v>185</v>
      </c>
      <c r="F699" s="45" t="s">
        <v>449</v>
      </c>
      <c r="G699" s="47" t="s">
        <v>50</v>
      </c>
      <c r="H699" s="40" t="s">
        <v>51</v>
      </c>
      <c r="I699" s="45"/>
    </row>
    <row r="700" customFormat="false" ht="15" hidden="false" customHeight="false" outlineLevel="0" collapsed="false">
      <c r="A700" s="73" t="s">
        <v>1402</v>
      </c>
      <c r="B700" s="44"/>
      <c r="C700" s="44"/>
      <c r="D700" s="45"/>
      <c r="E700" s="46"/>
      <c r="F700" s="45"/>
      <c r="G700" s="47"/>
      <c r="H700" s="70" t="s">
        <v>158</v>
      </c>
      <c r="I700" s="45"/>
    </row>
    <row r="701" customFormat="false" ht="30" hidden="false" customHeight="true" outlineLevel="0" collapsed="false">
      <c r="A701" s="38" t="s">
        <v>447</v>
      </c>
      <c r="B701" s="44" t="s">
        <v>53</v>
      </c>
      <c r="C701" s="44" t="s">
        <v>93</v>
      </c>
      <c r="D701" s="45" t="s">
        <v>28</v>
      </c>
      <c r="E701" s="46" t="s">
        <v>478</v>
      </c>
      <c r="F701" s="45" t="s">
        <v>454</v>
      </c>
      <c r="G701" s="47" t="s">
        <v>50</v>
      </c>
      <c r="H701" s="40" t="s">
        <v>51</v>
      </c>
      <c r="I701" s="45" t="s">
        <v>479</v>
      </c>
    </row>
    <row r="702" customFormat="false" ht="15" hidden="false" customHeight="false" outlineLevel="0" collapsed="false">
      <c r="A702" s="73" t="s">
        <v>1399</v>
      </c>
      <c r="B702" s="44"/>
      <c r="C702" s="44"/>
      <c r="D702" s="45"/>
      <c r="E702" s="46"/>
      <c r="F702" s="45"/>
      <c r="G702" s="47"/>
      <c r="H702" s="70" t="s">
        <v>158</v>
      </c>
      <c r="I702" s="45"/>
    </row>
    <row r="703" customFormat="false" ht="30" hidden="false" customHeight="true" outlineLevel="0" collapsed="false">
      <c r="A703" s="38" t="s">
        <v>447</v>
      </c>
      <c r="B703" s="44" t="s">
        <v>47</v>
      </c>
      <c r="C703" s="44" t="s">
        <v>15</v>
      </c>
      <c r="D703" s="45" t="s">
        <v>26</v>
      </c>
      <c r="E703" s="46" t="s">
        <v>170</v>
      </c>
      <c r="F703" s="45" t="s">
        <v>183</v>
      </c>
      <c r="G703" s="47" t="s">
        <v>50</v>
      </c>
      <c r="H703" s="40" t="s">
        <v>51</v>
      </c>
      <c r="I703" s="45"/>
    </row>
    <row r="704" customFormat="false" ht="15" hidden="false" customHeight="false" outlineLevel="0" collapsed="false">
      <c r="A704" s="73" t="s">
        <v>1399</v>
      </c>
      <c r="B704" s="44"/>
      <c r="C704" s="44"/>
      <c r="D704" s="45"/>
      <c r="E704" s="46"/>
      <c r="F704" s="45"/>
      <c r="G704" s="47"/>
      <c r="H704" s="70" t="s">
        <v>158</v>
      </c>
      <c r="I704" s="45"/>
    </row>
    <row r="705" customFormat="false" ht="30" hidden="false" customHeight="true" outlineLevel="0" collapsed="false">
      <c r="A705" s="38" t="s">
        <v>447</v>
      </c>
      <c r="B705" s="44" t="s">
        <v>47</v>
      </c>
      <c r="C705" s="44" t="s">
        <v>15</v>
      </c>
      <c r="D705" s="45" t="s">
        <v>32</v>
      </c>
      <c r="E705" s="46" t="s">
        <v>129</v>
      </c>
      <c r="F705" s="45" t="s">
        <v>473</v>
      </c>
      <c r="G705" s="47" t="s">
        <v>50</v>
      </c>
      <c r="H705" s="40" t="s">
        <v>51</v>
      </c>
      <c r="I705" s="45"/>
    </row>
    <row r="706" customFormat="false" ht="15" hidden="false" customHeight="false" outlineLevel="0" collapsed="false">
      <c r="A706" s="73" t="s">
        <v>1406</v>
      </c>
      <c r="B706" s="44"/>
      <c r="C706" s="44"/>
      <c r="D706" s="45"/>
      <c r="E706" s="46"/>
      <c r="F706" s="45"/>
      <c r="G706" s="47"/>
      <c r="H706" s="70" t="s">
        <v>158</v>
      </c>
      <c r="I706" s="45"/>
    </row>
    <row r="707" customFormat="false" ht="15" hidden="false" customHeight="true" outlineLevel="0" collapsed="false">
      <c r="A707" s="38" t="s">
        <v>447</v>
      </c>
      <c r="B707" s="44" t="s">
        <v>53</v>
      </c>
      <c r="C707" s="44" t="s">
        <v>18</v>
      </c>
      <c r="D707" s="45" t="s">
        <v>22</v>
      </c>
      <c r="E707" s="46" t="s">
        <v>136</v>
      </c>
      <c r="F707" s="45" t="s">
        <v>461</v>
      </c>
      <c r="G707" s="47" t="s">
        <v>50</v>
      </c>
      <c r="H707" s="40" t="s">
        <v>51</v>
      </c>
      <c r="I707" s="45"/>
    </row>
    <row r="708" customFormat="false" ht="15" hidden="false" customHeight="false" outlineLevel="0" collapsed="false">
      <c r="A708" s="73" t="s">
        <v>1407</v>
      </c>
      <c r="B708" s="44"/>
      <c r="C708" s="44"/>
      <c r="D708" s="45"/>
      <c r="E708" s="46"/>
      <c r="F708" s="45"/>
      <c r="G708" s="47"/>
      <c r="H708" s="70" t="s">
        <v>158</v>
      </c>
      <c r="I708" s="45"/>
    </row>
    <row r="709" customFormat="false" ht="30" hidden="false" customHeight="true" outlineLevel="0" collapsed="false">
      <c r="A709" s="38" t="s">
        <v>447</v>
      </c>
      <c r="B709" s="44" t="s">
        <v>53</v>
      </c>
      <c r="C709" s="44" t="s">
        <v>18</v>
      </c>
      <c r="D709" s="45" t="s">
        <v>27</v>
      </c>
      <c r="E709" s="46" t="s">
        <v>124</v>
      </c>
      <c r="F709" s="45" t="s">
        <v>139</v>
      </c>
      <c r="G709" s="47" t="s">
        <v>50</v>
      </c>
      <c r="H709" s="40" t="s">
        <v>51</v>
      </c>
      <c r="I709" s="45"/>
    </row>
    <row r="710" customFormat="false" ht="15" hidden="false" customHeight="false" outlineLevel="0" collapsed="false">
      <c r="A710" s="73" t="s">
        <v>1399</v>
      </c>
      <c r="B710" s="44"/>
      <c r="C710" s="44"/>
      <c r="D710" s="45"/>
      <c r="E710" s="46"/>
      <c r="F710" s="45"/>
      <c r="G710" s="47"/>
      <c r="H710" s="70" t="s">
        <v>158</v>
      </c>
      <c r="I710" s="45"/>
    </row>
    <row r="711" customFormat="false" ht="30" hidden="false" customHeight="true" outlineLevel="0" collapsed="false">
      <c r="A711" s="38" t="s">
        <v>447</v>
      </c>
      <c r="B711" s="44" t="s">
        <v>53</v>
      </c>
      <c r="C711" s="44" t="s">
        <v>15</v>
      </c>
      <c r="D711" s="45" t="s">
        <v>30</v>
      </c>
      <c r="E711" s="46" t="s">
        <v>134</v>
      </c>
      <c r="F711" s="45" t="s">
        <v>453</v>
      </c>
      <c r="G711" s="47" t="s">
        <v>50</v>
      </c>
      <c r="H711" s="40" t="s">
        <v>51</v>
      </c>
      <c r="I711" s="45"/>
    </row>
    <row r="712" customFormat="false" ht="15" hidden="false" customHeight="false" outlineLevel="0" collapsed="false">
      <c r="A712" s="73" t="s">
        <v>1399</v>
      </c>
      <c r="B712" s="44"/>
      <c r="C712" s="44"/>
      <c r="D712" s="45"/>
      <c r="E712" s="46"/>
      <c r="F712" s="45"/>
      <c r="G712" s="47"/>
      <c r="H712" s="70" t="s">
        <v>158</v>
      </c>
      <c r="I712" s="45"/>
    </row>
    <row r="713" customFormat="false" ht="30" hidden="false" customHeight="true" outlineLevel="0" collapsed="false">
      <c r="A713" s="38" t="s">
        <v>447</v>
      </c>
      <c r="B713" s="44" t="s">
        <v>47</v>
      </c>
      <c r="C713" s="44" t="s">
        <v>15</v>
      </c>
      <c r="D713" s="45" t="s">
        <v>22</v>
      </c>
      <c r="E713" s="46" t="s">
        <v>459</v>
      </c>
      <c r="F713" s="45" t="s">
        <v>168</v>
      </c>
      <c r="G713" s="47" t="s">
        <v>50</v>
      </c>
      <c r="H713" s="40" t="s">
        <v>51</v>
      </c>
      <c r="I713" s="45"/>
    </row>
    <row r="714" customFormat="false" ht="15" hidden="false" customHeight="false" outlineLevel="0" collapsed="false">
      <c r="A714" s="73" t="s">
        <v>1402</v>
      </c>
      <c r="B714" s="44"/>
      <c r="C714" s="44"/>
      <c r="D714" s="45"/>
      <c r="E714" s="46"/>
      <c r="F714" s="45"/>
      <c r="G714" s="47"/>
      <c r="H714" s="70" t="s">
        <v>158</v>
      </c>
      <c r="I714" s="45"/>
    </row>
    <row r="715" customFormat="false" ht="30" hidden="false" customHeight="true" outlineLevel="0" collapsed="false">
      <c r="A715" s="38" t="s">
        <v>447</v>
      </c>
      <c r="B715" s="44" t="s">
        <v>53</v>
      </c>
      <c r="C715" s="44" t="s">
        <v>93</v>
      </c>
      <c r="D715" s="45" t="s">
        <v>27</v>
      </c>
      <c r="E715" s="46" t="s">
        <v>124</v>
      </c>
      <c r="F715" s="45" t="s">
        <v>454</v>
      </c>
      <c r="G715" s="47" t="s">
        <v>50</v>
      </c>
      <c r="H715" s="40" t="s">
        <v>51</v>
      </c>
      <c r="I715" s="45"/>
    </row>
    <row r="716" customFormat="false" ht="15" hidden="false" customHeight="false" outlineLevel="0" collapsed="false">
      <c r="A716" s="73" t="s">
        <v>1399</v>
      </c>
      <c r="B716" s="44"/>
      <c r="C716" s="44"/>
      <c r="D716" s="45"/>
      <c r="E716" s="46"/>
      <c r="F716" s="45"/>
      <c r="G716" s="47"/>
      <c r="H716" s="70" t="s">
        <v>158</v>
      </c>
      <c r="I716" s="45"/>
    </row>
    <row r="718" customFormat="false" ht="30" hidden="false" customHeight="true" outlineLevel="0" collapsed="false">
      <c r="A718" s="38" t="s">
        <v>482</v>
      </c>
      <c r="B718" s="44" t="s">
        <v>47</v>
      </c>
      <c r="C718" s="44" t="s">
        <v>16</v>
      </c>
      <c r="D718" s="45" t="s">
        <v>22</v>
      </c>
      <c r="E718" s="46" t="s">
        <v>483</v>
      </c>
      <c r="F718" s="45" t="s">
        <v>484</v>
      </c>
      <c r="G718" s="47" t="s">
        <v>50</v>
      </c>
      <c r="H718" s="40" t="s">
        <v>51</v>
      </c>
      <c r="I718" s="45"/>
    </row>
    <row r="719" customFormat="false" ht="15" hidden="false" customHeight="false" outlineLevel="0" collapsed="false">
      <c r="A719" s="73" t="s">
        <v>1408</v>
      </c>
      <c r="B719" s="44"/>
      <c r="C719" s="44"/>
      <c r="D719" s="45"/>
      <c r="E719" s="46"/>
      <c r="F719" s="45"/>
      <c r="G719" s="47"/>
      <c r="H719" s="70" t="s">
        <v>158</v>
      </c>
      <c r="I719" s="45"/>
    </row>
    <row r="720" customFormat="false" ht="30" hidden="false" customHeight="true" outlineLevel="0" collapsed="false">
      <c r="A720" s="38" t="s">
        <v>482</v>
      </c>
      <c r="B720" s="44" t="s">
        <v>47</v>
      </c>
      <c r="C720" s="44" t="s">
        <v>14</v>
      </c>
      <c r="D720" s="45" t="s">
        <v>22</v>
      </c>
      <c r="E720" s="46" t="s">
        <v>90</v>
      </c>
      <c r="F720" s="45" t="s">
        <v>78</v>
      </c>
      <c r="G720" s="47" t="s">
        <v>50</v>
      </c>
      <c r="H720" s="40" t="s">
        <v>51</v>
      </c>
      <c r="I720" s="45"/>
    </row>
    <row r="721" customFormat="false" ht="15" hidden="false" customHeight="false" outlineLevel="0" collapsed="false">
      <c r="A721" s="73" t="s">
        <v>1408</v>
      </c>
      <c r="B721" s="44"/>
      <c r="C721" s="44"/>
      <c r="D721" s="45"/>
      <c r="E721" s="46"/>
      <c r="F721" s="45"/>
      <c r="G721" s="47"/>
      <c r="H721" s="70" t="s">
        <v>158</v>
      </c>
      <c r="I721" s="45"/>
    </row>
    <row r="722" customFormat="false" ht="30" hidden="false" customHeight="true" outlineLevel="0" collapsed="false">
      <c r="A722" s="38" t="s">
        <v>482</v>
      </c>
      <c r="B722" s="44" t="s">
        <v>47</v>
      </c>
      <c r="C722" s="44" t="s">
        <v>15</v>
      </c>
      <c r="D722" s="45" t="s">
        <v>22</v>
      </c>
      <c r="E722" s="46" t="s">
        <v>456</v>
      </c>
      <c r="F722" s="45" t="s">
        <v>78</v>
      </c>
      <c r="G722" s="47" t="s">
        <v>50</v>
      </c>
      <c r="H722" s="40" t="s">
        <v>51</v>
      </c>
      <c r="I722" s="45"/>
    </row>
    <row r="723" customFormat="false" ht="15" hidden="false" customHeight="false" outlineLevel="0" collapsed="false">
      <c r="A723" s="73" t="s">
        <v>1408</v>
      </c>
      <c r="B723" s="44"/>
      <c r="C723" s="44"/>
      <c r="D723" s="45"/>
      <c r="E723" s="46"/>
      <c r="F723" s="45"/>
      <c r="G723" s="47"/>
      <c r="H723" s="70" t="s">
        <v>158</v>
      </c>
      <c r="I723" s="45"/>
    </row>
    <row r="724" customFormat="false" ht="30" hidden="false" customHeight="true" outlineLevel="0" collapsed="false">
      <c r="A724" s="38" t="s">
        <v>482</v>
      </c>
      <c r="B724" s="44" t="s">
        <v>47</v>
      </c>
      <c r="C724" s="44" t="s">
        <v>18</v>
      </c>
      <c r="D724" s="45" t="s">
        <v>22</v>
      </c>
      <c r="E724" s="46" t="s">
        <v>485</v>
      </c>
      <c r="F724" s="45" t="s">
        <v>294</v>
      </c>
      <c r="G724" s="47" t="s">
        <v>50</v>
      </c>
      <c r="H724" s="40" t="s">
        <v>51</v>
      </c>
      <c r="I724" s="45"/>
    </row>
    <row r="725" customFormat="false" ht="15" hidden="false" customHeight="false" outlineLevel="0" collapsed="false">
      <c r="A725" s="73" t="s">
        <v>1408</v>
      </c>
      <c r="B725" s="44"/>
      <c r="C725" s="44"/>
      <c r="D725" s="45"/>
      <c r="E725" s="46"/>
      <c r="F725" s="45"/>
      <c r="G725" s="47"/>
      <c r="H725" s="70" t="s">
        <v>158</v>
      </c>
      <c r="I725" s="45"/>
    </row>
    <row r="727" customFormat="false" ht="30" hidden="false" customHeight="true" outlineLevel="0" collapsed="false">
      <c r="A727" s="38" t="s">
        <v>486</v>
      </c>
      <c r="B727" s="44" t="s">
        <v>47</v>
      </c>
      <c r="C727" s="44" t="s">
        <v>15</v>
      </c>
      <c r="D727" s="45" t="s">
        <v>22</v>
      </c>
      <c r="E727" s="46" t="s">
        <v>173</v>
      </c>
      <c r="F727" s="45" t="s">
        <v>392</v>
      </c>
      <c r="G727" s="47" t="s">
        <v>50</v>
      </c>
      <c r="H727" s="40" t="s">
        <v>51</v>
      </c>
      <c r="I727" s="45"/>
    </row>
    <row r="728" customFormat="false" ht="15" hidden="false" customHeight="false" outlineLevel="0" collapsed="false">
      <c r="A728" s="73" t="s">
        <v>1409</v>
      </c>
      <c r="B728" s="44"/>
      <c r="C728" s="44"/>
      <c r="D728" s="45"/>
      <c r="E728" s="46"/>
      <c r="F728" s="45"/>
      <c r="G728" s="47"/>
      <c r="H728" s="70" t="s">
        <v>158</v>
      </c>
      <c r="I728" s="45"/>
    </row>
    <row r="729" customFormat="false" ht="30" hidden="false" customHeight="true" outlineLevel="0" collapsed="false">
      <c r="A729" s="38" t="s">
        <v>486</v>
      </c>
      <c r="B729" s="44" t="s">
        <v>47</v>
      </c>
      <c r="C729" s="44" t="s">
        <v>15</v>
      </c>
      <c r="D729" s="45" t="s">
        <v>22</v>
      </c>
      <c r="E729" s="46" t="s">
        <v>487</v>
      </c>
      <c r="F729" s="45" t="s">
        <v>394</v>
      </c>
      <c r="G729" s="47" t="s">
        <v>50</v>
      </c>
      <c r="H729" s="40" t="s">
        <v>51</v>
      </c>
      <c r="I729" s="45"/>
    </row>
    <row r="730" customFormat="false" ht="15" hidden="false" customHeight="false" outlineLevel="0" collapsed="false">
      <c r="A730" s="73" t="s">
        <v>1410</v>
      </c>
      <c r="B730" s="44"/>
      <c r="C730" s="44"/>
      <c r="D730" s="45"/>
      <c r="E730" s="46"/>
      <c r="F730" s="45"/>
      <c r="G730" s="47"/>
      <c r="H730" s="70" t="s">
        <v>158</v>
      </c>
      <c r="I730" s="45"/>
    </row>
    <row r="731" customFormat="false" ht="30" hidden="false" customHeight="true" outlineLevel="0" collapsed="false">
      <c r="A731" s="38" t="s">
        <v>486</v>
      </c>
      <c r="B731" s="44" t="s">
        <v>47</v>
      </c>
      <c r="C731" s="44" t="s">
        <v>18</v>
      </c>
      <c r="D731" s="45" t="s">
        <v>22</v>
      </c>
      <c r="E731" s="46" t="s">
        <v>89</v>
      </c>
      <c r="F731" s="45" t="s">
        <v>394</v>
      </c>
      <c r="G731" s="47" t="s">
        <v>50</v>
      </c>
      <c r="H731" s="40" t="s">
        <v>51</v>
      </c>
      <c r="I731" s="45"/>
    </row>
    <row r="732" customFormat="false" ht="15" hidden="false" customHeight="false" outlineLevel="0" collapsed="false">
      <c r="A732" s="73" t="s">
        <v>1410</v>
      </c>
      <c r="B732" s="44"/>
      <c r="C732" s="44"/>
      <c r="D732" s="45"/>
      <c r="E732" s="46"/>
      <c r="F732" s="45"/>
      <c r="G732" s="47"/>
      <c r="H732" s="70" t="s">
        <v>158</v>
      </c>
      <c r="I732" s="45"/>
    </row>
    <row r="734" customFormat="false" ht="15" hidden="false" customHeight="true" outlineLevel="0" collapsed="false">
      <c r="A734" s="38" t="s">
        <v>488</v>
      </c>
      <c r="B734" s="44" t="s">
        <v>47</v>
      </c>
      <c r="C734" s="44" t="s">
        <v>18</v>
      </c>
      <c r="D734" s="45" t="s">
        <v>22</v>
      </c>
      <c r="E734" s="46" t="s">
        <v>220</v>
      </c>
      <c r="F734" s="45" t="s">
        <v>374</v>
      </c>
      <c r="G734" s="47" t="s">
        <v>375</v>
      </c>
      <c r="H734" s="40" t="s">
        <v>51</v>
      </c>
      <c r="I734" s="45"/>
    </row>
    <row r="735" customFormat="false" ht="15" hidden="false" customHeight="false" outlineLevel="0" collapsed="false">
      <c r="A735" s="73" t="s">
        <v>1411</v>
      </c>
      <c r="B735" s="44"/>
      <c r="C735" s="44"/>
      <c r="D735" s="45"/>
      <c r="E735" s="46"/>
      <c r="F735" s="45"/>
      <c r="G735" s="47"/>
      <c r="H735" s="70" t="s">
        <v>158</v>
      </c>
      <c r="I735" s="45"/>
    </row>
    <row r="736" customFormat="false" ht="15" hidden="false" customHeight="true" outlineLevel="0" collapsed="false">
      <c r="A736" s="38" t="s">
        <v>488</v>
      </c>
      <c r="B736" s="44" t="s">
        <v>47</v>
      </c>
      <c r="C736" s="44" t="s">
        <v>17</v>
      </c>
      <c r="D736" s="45" t="s">
        <v>22</v>
      </c>
      <c r="E736" s="46" t="s">
        <v>211</v>
      </c>
      <c r="F736" s="45" t="s">
        <v>374</v>
      </c>
      <c r="G736" s="47" t="s">
        <v>375</v>
      </c>
      <c r="H736" s="40" t="s">
        <v>51</v>
      </c>
      <c r="I736" s="45"/>
    </row>
    <row r="737" customFormat="false" ht="15" hidden="false" customHeight="false" outlineLevel="0" collapsed="false">
      <c r="A737" s="73" t="s">
        <v>1411</v>
      </c>
      <c r="B737" s="44"/>
      <c r="C737" s="44"/>
      <c r="D737" s="45"/>
      <c r="E737" s="46"/>
      <c r="F737" s="45"/>
      <c r="G737" s="47"/>
      <c r="H737" s="70" t="s">
        <v>158</v>
      </c>
      <c r="I737" s="45"/>
    </row>
    <row r="738" customFormat="false" ht="15" hidden="false" customHeight="true" outlineLevel="0" collapsed="false">
      <c r="A738" s="38" t="s">
        <v>488</v>
      </c>
      <c r="B738" s="44" t="s">
        <v>47</v>
      </c>
      <c r="C738" s="44" t="s">
        <v>18</v>
      </c>
      <c r="D738" s="45" t="s">
        <v>22</v>
      </c>
      <c r="E738" s="46" t="s">
        <v>489</v>
      </c>
      <c r="F738" s="45" t="s">
        <v>374</v>
      </c>
      <c r="G738" s="47" t="s">
        <v>375</v>
      </c>
      <c r="H738" s="40" t="s">
        <v>51</v>
      </c>
      <c r="I738" s="45"/>
    </row>
    <row r="739" customFormat="false" ht="15" hidden="false" customHeight="false" outlineLevel="0" collapsed="false">
      <c r="A739" s="73" t="s">
        <v>1411</v>
      </c>
      <c r="B739" s="44"/>
      <c r="C739" s="44"/>
      <c r="D739" s="45"/>
      <c r="E739" s="46"/>
      <c r="F739" s="45"/>
      <c r="G739" s="47"/>
      <c r="H739" s="70" t="s">
        <v>158</v>
      </c>
      <c r="I739" s="45"/>
    </row>
    <row r="740" customFormat="false" ht="15" hidden="false" customHeight="true" outlineLevel="0" collapsed="false">
      <c r="A740" s="38" t="s">
        <v>488</v>
      </c>
      <c r="B740" s="44" t="s">
        <v>47</v>
      </c>
      <c r="C740" s="44" t="s">
        <v>15</v>
      </c>
      <c r="D740" s="45" t="s">
        <v>22</v>
      </c>
      <c r="E740" s="46" t="s">
        <v>458</v>
      </c>
      <c r="F740" s="45"/>
      <c r="G740" s="47" t="s">
        <v>491</v>
      </c>
      <c r="H740" s="40" t="s">
        <v>59</v>
      </c>
      <c r="I740" s="45" t="s">
        <v>492</v>
      </c>
    </row>
    <row r="741" customFormat="false" ht="15" hidden="false" customHeight="false" outlineLevel="0" collapsed="false">
      <c r="A741" s="73" t="s">
        <v>1411</v>
      </c>
      <c r="B741" s="44"/>
      <c r="C741" s="44"/>
      <c r="D741" s="45"/>
      <c r="E741" s="46"/>
      <c r="F741" s="45"/>
      <c r="G741" s="47"/>
      <c r="H741" s="70" t="s">
        <v>158</v>
      </c>
      <c r="I741" s="45"/>
    </row>
    <row r="742" customFormat="false" ht="15" hidden="false" customHeight="true" outlineLevel="0" collapsed="false">
      <c r="A742" s="38" t="s">
        <v>488</v>
      </c>
      <c r="B742" s="44" t="s">
        <v>47</v>
      </c>
      <c r="C742" s="44" t="s">
        <v>18</v>
      </c>
      <c r="D742" s="45" t="s">
        <v>22</v>
      </c>
      <c r="E742" s="46" t="s">
        <v>393</v>
      </c>
      <c r="F742" s="45" t="s">
        <v>394</v>
      </c>
      <c r="G742" s="47" t="s">
        <v>50</v>
      </c>
      <c r="H742" s="40" t="s">
        <v>51</v>
      </c>
      <c r="I742" s="45"/>
    </row>
    <row r="743" customFormat="false" ht="15" hidden="false" customHeight="false" outlineLevel="0" collapsed="false">
      <c r="A743" s="73" t="s">
        <v>1411</v>
      </c>
      <c r="B743" s="44"/>
      <c r="C743" s="44"/>
      <c r="D743" s="45"/>
      <c r="E743" s="46"/>
      <c r="F743" s="45"/>
      <c r="G743" s="47"/>
      <c r="H743" s="70" t="s">
        <v>158</v>
      </c>
      <c r="I743" s="45"/>
    </row>
    <row r="744" customFormat="false" ht="15" hidden="false" customHeight="true" outlineLevel="0" collapsed="false">
      <c r="A744" s="38" t="s">
        <v>488</v>
      </c>
      <c r="B744" s="44" t="s">
        <v>47</v>
      </c>
      <c r="C744" s="44" t="s">
        <v>15</v>
      </c>
      <c r="D744" s="45" t="s">
        <v>22</v>
      </c>
      <c r="E744" s="46" t="s">
        <v>493</v>
      </c>
      <c r="F744" s="45" t="s">
        <v>394</v>
      </c>
      <c r="G744" s="47" t="s">
        <v>50</v>
      </c>
      <c r="H744" s="40" t="s">
        <v>51</v>
      </c>
      <c r="I744" s="45"/>
    </row>
    <row r="745" customFormat="false" ht="15" hidden="false" customHeight="false" outlineLevel="0" collapsed="false">
      <c r="A745" s="73" t="s">
        <v>1411</v>
      </c>
      <c r="B745" s="44"/>
      <c r="C745" s="44"/>
      <c r="D745" s="45"/>
      <c r="E745" s="46"/>
      <c r="F745" s="45"/>
      <c r="G745" s="47"/>
      <c r="H745" s="70" t="s">
        <v>158</v>
      </c>
      <c r="I745" s="45"/>
    </row>
    <row r="746" customFormat="false" ht="15" hidden="false" customHeight="true" outlineLevel="0" collapsed="false">
      <c r="A746" s="38" t="s">
        <v>488</v>
      </c>
      <c r="B746" s="44" t="s">
        <v>47</v>
      </c>
      <c r="C746" s="44" t="s">
        <v>17</v>
      </c>
      <c r="D746" s="45" t="s">
        <v>22</v>
      </c>
      <c r="E746" s="46" t="s">
        <v>215</v>
      </c>
      <c r="F746" s="45" t="s">
        <v>490</v>
      </c>
      <c r="G746" s="47" t="s">
        <v>50</v>
      </c>
      <c r="H746" s="40" t="s">
        <v>51</v>
      </c>
      <c r="I746" s="45"/>
    </row>
    <row r="747" customFormat="false" ht="15" hidden="false" customHeight="false" outlineLevel="0" collapsed="false">
      <c r="A747" s="73" t="s">
        <v>1411</v>
      </c>
      <c r="B747" s="44"/>
      <c r="C747" s="44"/>
      <c r="D747" s="45"/>
      <c r="E747" s="46"/>
      <c r="F747" s="45"/>
      <c r="G747" s="47"/>
      <c r="H747" s="70" t="s">
        <v>158</v>
      </c>
      <c r="I747" s="45"/>
    </row>
    <row r="749" customFormat="false" ht="15" hidden="false" customHeight="true" outlineLevel="0" collapsed="false">
      <c r="A749" s="38" t="s">
        <v>494</v>
      </c>
      <c r="B749" s="44" t="s">
        <v>47</v>
      </c>
      <c r="C749" s="44" t="s">
        <v>18</v>
      </c>
      <c r="D749" s="45" t="s">
        <v>22</v>
      </c>
      <c r="E749" s="46" t="s">
        <v>82</v>
      </c>
      <c r="F749" s="45" t="s">
        <v>57</v>
      </c>
      <c r="G749" s="47" t="s">
        <v>58</v>
      </c>
      <c r="H749" s="40" t="s">
        <v>59</v>
      </c>
      <c r="I749" s="45" t="s">
        <v>63</v>
      </c>
    </row>
    <row r="750" customFormat="false" ht="15" hidden="false" customHeight="false" outlineLevel="0" collapsed="false">
      <c r="A750" s="73" t="s">
        <v>1412</v>
      </c>
      <c r="B750" s="44"/>
      <c r="C750" s="44"/>
      <c r="D750" s="45"/>
      <c r="E750" s="46"/>
      <c r="F750" s="45"/>
      <c r="G750" s="47"/>
      <c r="H750" s="70" t="s">
        <v>158</v>
      </c>
      <c r="I750" s="45"/>
    </row>
    <row r="751" customFormat="false" ht="15" hidden="false" customHeight="true" outlineLevel="0" collapsed="false">
      <c r="A751" s="38" t="s">
        <v>494</v>
      </c>
      <c r="B751" s="44" t="s">
        <v>47</v>
      </c>
      <c r="C751" s="44" t="s">
        <v>18</v>
      </c>
      <c r="D751" s="45" t="s">
        <v>22</v>
      </c>
      <c r="E751" s="46" t="s">
        <v>228</v>
      </c>
      <c r="F751" s="45" t="s">
        <v>57</v>
      </c>
      <c r="G751" s="47" t="s">
        <v>58</v>
      </c>
      <c r="H751" s="40" t="s">
        <v>51</v>
      </c>
      <c r="I751" s="45" t="s">
        <v>60</v>
      </c>
    </row>
    <row r="752" customFormat="false" ht="15" hidden="false" customHeight="false" outlineLevel="0" collapsed="false">
      <c r="A752" s="73" t="s">
        <v>1412</v>
      </c>
      <c r="B752" s="44"/>
      <c r="C752" s="44"/>
      <c r="D752" s="45"/>
      <c r="E752" s="46"/>
      <c r="F752" s="45"/>
      <c r="G752" s="47"/>
      <c r="H752" s="70" t="s">
        <v>158</v>
      </c>
      <c r="I752" s="45"/>
    </row>
    <row r="753" customFormat="false" ht="15" hidden="false" customHeight="true" outlineLevel="0" collapsed="false">
      <c r="A753" s="38" t="s">
        <v>494</v>
      </c>
      <c r="B753" s="44" t="s">
        <v>47</v>
      </c>
      <c r="C753" s="44" t="s">
        <v>15</v>
      </c>
      <c r="D753" s="45" t="s">
        <v>22</v>
      </c>
      <c r="E753" s="46" t="s">
        <v>493</v>
      </c>
      <c r="F753" s="45"/>
      <c r="G753" s="47" t="s">
        <v>76</v>
      </c>
      <c r="H753" s="40" t="s">
        <v>59</v>
      </c>
      <c r="I753" s="45" t="s">
        <v>91</v>
      </c>
    </row>
    <row r="754" customFormat="false" ht="15" hidden="false" customHeight="false" outlineLevel="0" collapsed="false">
      <c r="A754" s="73" t="s">
        <v>1412</v>
      </c>
      <c r="B754" s="44"/>
      <c r="C754" s="44"/>
      <c r="D754" s="45"/>
      <c r="E754" s="46"/>
      <c r="F754" s="45"/>
      <c r="G754" s="47"/>
      <c r="H754" s="70" t="s">
        <v>158</v>
      </c>
      <c r="I754" s="45"/>
    </row>
    <row r="755" customFormat="false" ht="15" hidden="false" customHeight="true" outlineLevel="0" collapsed="false">
      <c r="A755" s="38" t="s">
        <v>494</v>
      </c>
      <c r="B755" s="44" t="s">
        <v>47</v>
      </c>
      <c r="C755" s="44" t="s">
        <v>16</v>
      </c>
      <c r="D755" s="45" t="s">
        <v>22</v>
      </c>
      <c r="E755" s="46" t="s">
        <v>495</v>
      </c>
      <c r="F755" s="45" t="s">
        <v>496</v>
      </c>
      <c r="G755" s="47" t="s">
        <v>50</v>
      </c>
      <c r="H755" s="40" t="s">
        <v>51</v>
      </c>
      <c r="I755" s="45" t="s">
        <v>497</v>
      </c>
    </row>
    <row r="756" customFormat="false" ht="15" hidden="false" customHeight="false" outlineLevel="0" collapsed="false">
      <c r="A756" s="73" t="s">
        <v>1413</v>
      </c>
      <c r="B756" s="44"/>
      <c r="C756" s="44"/>
      <c r="D756" s="45"/>
      <c r="E756" s="46"/>
      <c r="F756" s="45"/>
      <c r="G756" s="47"/>
      <c r="H756" s="70" t="s">
        <v>158</v>
      </c>
      <c r="I756" s="45"/>
    </row>
    <row r="757" customFormat="false" ht="15" hidden="false" customHeight="true" outlineLevel="0" collapsed="false">
      <c r="A757" s="38" t="s">
        <v>494</v>
      </c>
      <c r="B757" s="44" t="s">
        <v>47</v>
      </c>
      <c r="C757" s="44" t="s">
        <v>18</v>
      </c>
      <c r="D757" s="45" t="s">
        <v>22</v>
      </c>
      <c r="E757" s="46" t="s">
        <v>228</v>
      </c>
      <c r="F757" s="45" t="s">
        <v>61</v>
      </c>
      <c r="G757" s="47" t="s">
        <v>50</v>
      </c>
      <c r="H757" s="40" t="s">
        <v>51</v>
      </c>
      <c r="I757" s="45"/>
    </row>
    <row r="758" customFormat="false" ht="15" hidden="false" customHeight="false" outlineLevel="0" collapsed="false">
      <c r="A758" s="73" t="s">
        <v>1414</v>
      </c>
      <c r="B758" s="44"/>
      <c r="C758" s="44"/>
      <c r="D758" s="45"/>
      <c r="E758" s="46"/>
      <c r="F758" s="45"/>
      <c r="G758" s="47"/>
      <c r="H758" s="70" t="s">
        <v>158</v>
      </c>
      <c r="I758" s="45"/>
    </row>
    <row r="759" customFormat="false" ht="15" hidden="false" customHeight="true" outlineLevel="0" collapsed="false">
      <c r="A759" s="38" t="s">
        <v>494</v>
      </c>
      <c r="B759" s="44" t="s">
        <v>53</v>
      </c>
      <c r="C759" s="44" t="s">
        <v>18</v>
      </c>
      <c r="D759" s="45" t="s">
        <v>28</v>
      </c>
      <c r="E759" s="46" t="s">
        <v>185</v>
      </c>
      <c r="F759" s="45" t="s">
        <v>55</v>
      </c>
      <c r="G759" s="47" t="s">
        <v>50</v>
      </c>
      <c r="H759" s="40" t="s">
        <v>51</v>
      </c>
      <c r="I759" s="45"/>
    </row>
    <row r="760" customFormat="false" ht="15" hidden="false" customHeight="false" outlineLevel="0" collapsed="false">
      <c r="A760" s="73" t="s">
        <v>1414</v>
      </c>
      <c r="B760" s="44"/>
      <c r="C760" s="44"/>
      <c r="D760" s="45"/>
      <c r="E760" s="46"/>
      <c r="F760" s="45"/>
      <c r="G760" s="47"/>
      <c r="H760" s="70" t="s">
        <v>158</v>
      </c>
      <c r="I760" s="45"/>
    </row>
    <row r="761" customFormat="false" ht="15" hidden="false" customHeight="true" outlineLevel="0" collapsed="false">
      <c r="A761" s="38" t="s">
        <v>494</v>
      </c>
      <c r="B761" s="44" t="s">
        <v>47</v>
      </c>
      <c r="C761" s="44" t="s">
        <v>16</v>
      </c>
      <c r="D761" s="45" t="s">
        <v>29</v>
      </c>
      <c r="E761" s="46" t="s">
        <v>504</v>
      </c>
      <c r="F761" s="45" t="s">
        <v>505</v>
      </c>
      <c r="G761" s="47" t="s">
        <v>50</v>
      </c>
      <c r="H761" s="40" t="s">
        <v>51</v>
      </c>
      <c r="I761" s="45"/>
    </row>
    <row r="762" customFormat="false" ht="15" hidden="false" customHeight="false" outlineLevel="0" collapsed="false">
      <c r="A762" s="73" t="s">
        <v>1414</v>
      </c>
      <c r="B762" s="44"/>
      <c r="C762" s="44"/>
      <c r="D762" s="45"/>
      <c r="E762" s="46"/>
      <c r="F762" s="45"/>
      <c r="G762" s="47"/>
      <c r="H762" s="70" t="s">
        <v>158</v>
      </c>
      <c r="I762" s="45"/>
    </row>
    <row r="763" customFormat="false" ht="15" hidden="false" customHeight="true" outlineLevel="0" collapsed="false">
      <c r="A763" s="38" t="s">
        <v>498</v>
      </c>
      <c r="B763" s="44" t="s">
        <v>53</v>
      </c>
      <c r="C763" s="44" t="s">
        <v>15</v>
      </c>
      <c r="D763" s="45" t="s">
        <v>22</v>
      </c>
      <c r="E763" s="46" t="s">
        <v>499</v>
      </c>
      <c r="F763" s="45" t="s">
        <v>500</v>
      </c>
      <c r="G763" s="47" t="s">
        <v>50</v>
      </c>
      <c r="H763" s="40" t="s">
        <v>51</v>
      </c>
      <c r="I763" s="45"/>
    </row>
    <row r="764" customFormat="false" ht="15" hidden="false" customHeight="false" outlineLevel="0" collapsed="false">
      <c r="A764" s="73" t="s">
        <v>1415</v>
      </c>
      <c r="B764" s="44"/>
      <c r="C764" s="44"/>
      <c r="D764" s="45"/>
      <c r="E764" s="46"/>
      <c r="F764" s="45"/>
      <c r="G764" s="47"/>
      <c r="H764" s="70" t="s">
        <v>158</v>
      </c>
      <c r="I764" s="45"/>
    </row>
    <row r="765" customFormat="false" ht="15" hidden="false" customHeight="true" outlineLevel="0" collapsed="false">
      <c r="A765" s="38" t="s">
        <v>501</v>
      </c>
      <c r="B765" s="44" t="s">
        <v>47</v>
      </c>
      <c r="C765" s="44" t="s">
        <v>18</v>
      </c>
      <c r="D765" s="45" t="s">
        <v>22</v>
      </c>
      <c r="E765" s="46" t="s">
        <v>80</v>
      </c>
      <c r="F765" s="45" t="s">
        <v>502</v>
      </c>
      <c r="G765" s="47" t="s">
        <v>503</v>
      </c>
      <c r="H765" s="40" t="s">
        <v>51</v>
      </c>
      <c r="I765" s="45"/>
    </row>
    <row r="766" customFormat="false" ht="15" hidden="false" customHeight="false" outlineLevel="0" collapsed="false">
      <c r="A766" s="73" t="s">
        <v>1416</v>
      </c>
      <c r="B766" s="44"/>
      <c r="C766" s="44"/>
      <c r="D766" s="45"/>
      <c r="E766" s="46"/>
      <c r="F766" s="45"/>
      <c r="G766" s="47"/>
      <c r="H766" s="70" t="s">
        <v>158</v>
      </c>
      <c r="I766" s="45"/>
    </row>
    <row r="768" customFormat="false" ht="30" hidden="false" customHeight="false" outlineLevel="0" collapsed="false">
      <c r="A768" s="43" t="s">
        <v>506</v>
      </c>
      <c r="B768" s="44" t="s">
        <v>47</v>
      </c>
      <c r="C768" s="44" t="s">
        <v>17</v>
      </c>
      <c r="D768" s="45" t="s">
        <v>22</v>
      </c>
      <c r="E768" s="46" t="s">
        <v>509</v>
      </c>
      <c r="F768" s="45"/>
      <c r="G768" s="47" t="s">
        <v>510</v>
      </c>
      <c r="H768" s="45" t="s">
        <v>158</v>
      </c>
      <c r="I768" s="45"/>
    </row>
    <row r="769" customFormat="false" ht="30" hidden="false" customHeight="false" outlineLevel="0" collapsed="false">
      <c r="A769" s="43" t="s">
        <v>506</v>
      </c>
      <c r="B769" s="44" t="s">
        <v>47</v>
      </c>
      <c r="C769" s="44" t="s">
        <v>18</v>
      </c>
      <c r="D769" s="45" t="s">
        <v>22</v>
      </c>
      <c r="E769" s="46" t="s">
        <v>512</v>
      </c>
      <c r="F769" s="45"/>
      <c r="G769" s="47" t="s">
        <v>510</v>
      </c>
      <c r="H769" s="45" t="s">
        <v>513</v>
      </c>
      <c r="I769" s="45" t="s">
        <v>514</v>
      </c>
    </row>
    <row r="770" customFormat="false" ht="30" hidden="false" customHeight="true" outlineLevel="0" collapsed="false">
      <c r="A770" s="38" t="s">
        <v>506</v>
      </c>
      <c r="B770" s="44" t="s">
        <v>53</v>
      </c>
      <c r="C770" s="44" t="s">
        <v>15</v>
      </c>
      <c r="D770" s="45" t="s">
        <v>27</v>
      </c>
      <c r="E770" s="46" t="s">
        <v>80</v>
      </c>
      <c r="F770" s="45" t="s">
        <v>507</v>
      </c>
      <c r="G770" s="47" t="s">
        <v>50</v>
      </c>
      <c r="H770" s="40" t="s">
        <v>51</v>
      </c>
      <c r="I770" s="45"/>
    </row>
    <row r="771" customFormat="false" ht="15" hidden="false" customHeight="false" outlineLevel="0" collapsed="false">
      <c r="A771" s="73" t="s">
        <v>1417</v>
      </c>
      <c r="B771" s="44"/>
      <c r="C771" s="44"/>
      <c r="D771" s="45"/>
      <c r="E771" s="46"/>
      <c r="F771" s="45"/>
      <c r="G771" s="47"/>
      <c r="H771" s="70" t="s">
        <v>158</v>
      </c>
      <c r="I771" s="45"/>
    </row>
    <row r="772" customFormat="false" ht="30" hidden="false" customHeight="true" outlineLevel="0" collapsed="false">
      <c r="A772" s="38" t="s">
        <v>506</v>
      </c>
      <c r="B772" s="44" t="s">
        <v>53</v>
      </c>
      <c r="C772" s="44" t="s">
        <v>17</v>
      </c>
      <c r="D772" s="45" t="s">
        <v>30</v>
      </c>
      <c r="E772" s="46" t="s">
        <v>189</v>
      </c>
      <c r="F772" s="45" t="s">
        <v>507</v>
      </c>
      <c r="G772" s="47" t="s">
        <v>50</v>
      </c>
      <c r="H772" s="40" t="s">
        <v>51</v>
      </c>
      <c r="I772" s="45"/>
    </row>
    <row r="773" customFormat="false" ht="15" hidden="false" customHeight="false" outlineLevel="0" collapsed="false">
      <c r="A773" s="73" t="s">
        <v>1417</v>
      </c>
      <c r="B773" s="44"/>
      <c r="C773" s="44"/>
      <c r="D773" s="45"/>
      <c r="E773" s="46"/>
      <c r="F773" s="45"/>
      <c r="G773" s="47"/>
      <c r="H773" s="70" t="s">
        <v>158</v>
      </c>
      <c r="I773" s="45"/>
    </row>
    <row r="774" customFormat="false" ht="30" hidden="false" customHeight="true" outlineLevel="0" collapsed="false">
      <c r="A774" s="38" t="s">
        <v>506</v>
      </c>
      <c r="B774" s="44" t="s">
        <v>47</v>
      </c>
      <c r="C774" s="44" t="s">
        <v>15</v>
      </c>
      <c r="D774" s="45" t="s">
        <v>22</v>
      </c>
      <c r="E774" s="46" t="s">
        <v>337</v>
      </c>
      <c r="F774" s="45" t="s">
        <v>508</v>
      </c>
      <c r="G774" s="47" t="s">
        <v>50</v>
      </c>
      <c r="H774" s="40" t="s">
        <v>51</v>
      </c>
      <c r="I774" s="45"/>
    </row>
    <row r="775" customFormat="false" ht="15" hidden="false" customHeight="false" outlineLevel="0" collapsed="false">
      <c r="A775" s="73" t="s">
        <v>1417</v>
      </c>
      <c r="B775" s="44"/>
      <c r="C775" s="44"/>
      <c r="D775" s="45"/>
      <c r="E775" s="46"/>
      <c r="F775" s="45"/>
      <c r="G775" s="47"/>
      <c r="H775" s="70" t="s">
        <v>158</v>
      </c>
      <c r="I775" s="45"/>
    </row>
    <row r="776" customFormat="false" ht="15" hidden="false" customHeight="true" outlineLevel="0" collapsed="false">
      <c r="A776" s="38" t="s">
        <v>506</v>
      </c>
      <c r="B776" s="44" t="s">
        <v>47</v>
      </c>
      <c r="C776" s="44" t="s">
        <v>17</v>
      </c>
      <c r="D776" s="45" t="s">
        <v>22</v>
      </c>
      <c r="E776" s="46" t="s">
        <v>509</v>
      </c>
      <c r="F776" s="45" t="s">
        <v>511</v>
      </c>
      <c r="G776" s="47" t="s">
        <v>50</v>
      </c>
      <c r="H776" s="40" t="s">
        <v>51</v>
      </c>
      <c r="I776" s="45"/>
    </row>
    <row r="777" customFormat="false" ht="15" hidden="false" customHeight="false" outlineLevel="0" collapsed="false">
      <c r="A777" s="73" t="s">
        <v>1417</v>
      </c>
      <c r="B777" s="44"/>
      <c r="C777" s="44"/>
      <c r="D777" s="45"/>
      <c r="E777" s="46"/>
      <c r="F777" s="45"/>
      <c r="G777" s="47"/>
      <c r="H777" s="70" t="s">
        <v>158</v>
      </c>
      <c r="I777" s="45"/>
    </row>
    <row r="778" customFormat="false" ht="15" hidden="false" customHeight="true" outlineLevel="0" collapsed="false">
      <c r="A778" s="38" t="s">
        <v>515</v>
      </c>
      <c r="B778" s="44" t="s">
        <v>47</v>
      </c>
      <c r="C778" s="44" t="s">
        <v>18</v>
      </c>
      <c r="D778" s="45" t="s">
        <v>22</v>
      </c>
      <c r="E778" s="46" t="s">
        <v>512</v>
      </c>
      <c r="F778" s="45" t="s">
        <v>516</v>
      </c>
      <c r="G778" s="47" t="s">
        <v>50</v>
      </c>
      <c r="H778" s="40" t="s">
        <v>51</v>
      </c>
      <c r="I778" s="45"/>
    </row>
    <row r="779" customFormat="false" ht="15" hidden="false" customHeight="false" outlineLevel="0" collapsed="false">
      <c r="A779" s="73" t="s">
        <v>1418</v>
      </c>
      <c r="B779" s="44"/>
      <c r="C779" s="44"/>
      <c r="D779" s="45"/>
      <c r="E779" s="46"/>
      <c r="F779" s="45"/>
      <c r="G779" s="47"/>
      <c r="H779" s="70" t="s">
        <v>158</v>
      </c>
      <c r="I779" s="45"/>
    </row>
    <row r="781" customFormat="false" ht="15" hidden="false" customHeight="true" outlineLevel="0" collapsed="false">
      <c r="A781" s="38" t="s">
        <v>517</v>
      </c>
      <c r="B781" s="44" t="s">
        <v>47</v>
      </c>
      <c r="C781" s="44" t="s">
        <v>15</v>
      </c>
      <c r="D781" s="45" t="s">
        <v>22</v>
      </c>
      <c r="E781" s="46" t="s">
        <v>518</v>
      </c>
      <c r="F781" s="45" t="s">
        <v>394</v>
      </c>
      <c r="G781" s="47" t="s">
        <v>50</v>
      </c>
      <c r="H781" s="40" t="s">
        <v>51</v>
      </c>
      <c r="I781" s="45"/>
    </row>
    <row r="782" customFormat="false" ht="15" hidden="false" customHeight="false" outlineLevel="0" collapsed="false">
      <c r="A782" s="73" t="s">
        <v>1419</v>
      </c>
      <c r="B782" s="44"/>
      <c r="C782" s="44"/>
      <c r="D782" s="45"/>
      <c r="E782" s="46"/>
      <c r="F782" s="45"/>
      <c r="G782" s="47"/>
      <c r="H782" s="70" t="s">
        <v>158</v>
      </c>
      <c r="I782" s="45"/>
    </row>
    <row r="783" customFormat="false" ht="15" hidden="false" customHeight="true" outlineLevel="0" collapsed="false">
      <c r="A783" s="38" t="s">
        <v>517</v>
      </c>
      <c r="B783" s="44" t="s">
        <v>47</v>
      </c>
      <c r="C783" s="44" t="s">
        <v>18</v>
      </c>
      <c r="D783" s="45" t="s">
        <v>22</v>
      </c>
      <c r="E783" s="46" t="s">
        <v>196</v>
      </c>
      <c r="F783" s="45" t="s">
        <v>394</v>
      </c>
      <c r="G783" s="47" t="s">
        <v>50</v>
      </c>
      <c r="H783" s="40" t="s">
        <v>51</v>
      </c>
      <c r="I783" s="45"/>
    </row>
    <row r="784" customFormat="false" ht="15" hidden="false" customHeight="false" outlineLevel="0" collapsed="false">
      <c r="A784" s="73" t="s">
        <v>1419</v>
      </c>
      <c r="B784" s="44"/>
      <c r="C784" s="44"/>
      <c r="D784" s="45"/>
      <c r="E784" s="46"/>
      <c r="F784" s="45"/>
      <c r="G784" s="47"/>
      <c r="H784" s="70" t="s">
        <v>158</v>
      </c>
      <c r="I784" s="45"/>
    </row>
    <row r="785" customFormat="false" ht="45" hidden="false" customHeight="true" outlineLevel="0" collapsed="false">
      <c r="A785" s="38" t="s">
        <v>517</v>
      </c>
      <c r="B785" s="44" t="s">
        <v>47</v>
      </c>
      <c r="C785" s="44" t="s">
        <v>17</v>
      </c>
      <c r="D785" s="45" t="s">
        <v>22</v>
      </c>
      <c r="E785" s="46" t="s">
        <v>241</v>
      </c>
      <c r="F785" s="45" t="s">
        <v>490</v>
      </c>
      <c r="G785" s="47" t="s">
        <v>50</v>
      </c>
      <c r="H785" s="40" t="s">
        <v>51</v>
      </c>
      <c r="I785" s="45"/>
    </row>
    <row r="786" customFormat="false" ht="15" hidden="false" customHeight="false" outlineLevel="0" collapsed="false">
      <c r="A786" s="73" t="s">
        <v>1419</v>
      </c>
      <c r="B786" s="44"/>
      <c r="C786" s="44"/>
      <c r="D786" s="45"/>
      <c r="E786" s="46"/>
      <c r="F786" s="45"/>
      <c r="G786" s="47"/>
      <c r="H786" s="70" t="s">
        <v>158</v>
      </c>
      <c r="I786" s="45"/>
    </row>
    <row r="788" customFormat="false" ht="45" hidden="false" customHeight="false" outlineLevel="0" collapsed="false">
      <c r="A788" s="43" t="s">
        <v>519</v>
      </c>
      <c r="B788" s="44" t="s">
        <v>47</v>
      </c>
      <c r="C788" s="44" t="s">
        <v>15</v>
      </c>
      <c r="D788" s="45" t="s">
        <v>22</v>
      </c>
      <c r="E788" s="46" t="s">
        <v>110</v>
      </c>
      <c r="F788" s="45" t="s">
        <v>209</v>
      </c>
      <c r="G788" s="47" t="s">
        <v>210</v>
      </c>
      <c r="H788" s="45" t="s">
        <v>158</v>
      </c>
      <c r="I788" s="45"/>
    </row>
    <row r="789" customFormat="false" ht="45" hidden="false" customHeight="false" outlineLevel="0" collapsed="false">
      <c r="A789" s="43" t="s">
        <v>519</v>
      </c>
      <c r="B789" s="44" t="s">
        <v>47</v>
      </c>
      <c r="C789" s="44" t="s">
        <v>15</v>
      </c>
      <c r="D789" s="45" t="s">
        <v>22</v>
      </c>
      <c r="E789" s="46" t="s">
        <v>250</v>
      </c>
      <c r="F789" s="45" t="s">
        <v>209</v>
      </c>
      <c r="G789" s="47" t="s">
        <v>210</v>
      </c>
      <c r="H789" s="45" t="s">
        <v>158</v>
      </c>
      <c r="I789" s="45"/>
    </row>
    <row r="790" customFormat="false" ht="30" hidden="false" customHeight="true" outlineLevel="0" collapsed="false">
      <c r="A790" s="38" t="s">
        <v>519</v>
      </c>
      <c r="B790" s="44" t="s">
        <v>47</v>
      </c>
      <c r="C790" s="44" t="s">
        <v>16</v>
      </c>
      <c r="D790" s="45" t="s">
        <v>22</v>
      </c>
      <c r="E790" s="46" t="s">
        <v>458</v>
      </c>
      <c r="F790" s="45" t="s">
        <v>520</v>
      </c>
      <c r="G790" s="47" t="s">
        <v>50</v>
      </c>
      <c r="H790" s="40" t="s">
        <v>51</v>
      </c>
      <c r="I790" s="45"/>
    </row>
    <row r="791" customFormat="false" ht="15" hidden="false" customHeight="false" outlineLevel="0" collapsed="false">
      <c r="A791" s="73" t="s">
        <v>1420</v>
      </c>
      <c r="B791" s="44"/>
      <c r="C791" s="44"/>
      <c r="D791" s="45"/>
      <c r="E791" s="46"/>
      <c r="F791" s="45"/>
      <c r="G791" s="47"/>
      <c r="H791" s="70" t="s">
        <v>158</v>
      </c>
      <c r="I791" s="45"/>
    </row>
    <row r="792" customFormat="false" ht="45" hidden="false" customHeight="true" outlineLevel="0" collapsed="false">
      <c r="A792" s="38" t="s">
        <v>519</v>
      </c>
      <c r="B792" s="44" t="s">
        <v>47</v>
      </c>
      <c r="C792" s="44" t="s">
        <v>17</v>
      </c>
      <c r="D792" s="45" t="s">
        <v>29</v>
      </c>
      <c r="E792" s="46" t="s">
        <v>129</v>
      </c>
      <c r="F792" s="45" t="s">
        <v>522</v>
      </c>
      <c r="G792" s="47" t="s">
        <v>50</v>
      </c>
      <c r="H792" s="40" t="s">
        <v>51</v>
      </c>
      <c r="I792" s="45"/>
    </row>
    <row r="793" customFormat="false" ht="15" hidden="false" customHeight="false" outlineLevel="0" collapsed="false">
      <c r="A793" s="73" t="s">
        <v>1420</v>
      </c>
      <c r="B793" s="44"/>
      <c r="C793" s="44"/>
      <c r="D793" s="45"/>
      <c r="E793" s="46"/>
      <c r="F793" s="45"/>
      <c r="G793" s="47"/>
      <c r="H793" s="70" t="s">
        <v>158</v>
      </c>
      <c r="I793" s="45"/>
    </row>
    <row r="794" customFormat="false" ht="30" hidden="false" customHeight="true" outlineLevel="0" collapsed="false">
      <c r="A794" s="38" t="s">
        <v>519</v>
      </c>
      <c r="B794" s="44" t="s">
        <v>47</v>
      </c>
      <c r="C794" s="44" t="s">
        <v>18</v>
      </c>
      <c r="D794" s="45" t="s">
        <v>22</v>
      </c>
      <c r="E794" s="46" t="s">
        <v>523</v>
      </c>
      <c r="F794" s="45" t="s">
        <v>221</v>
      </c>
      <c r="G794" s="47" t="s">
        <v>50</v>
      </c>
      <c r="H794" s="40" t="s">
        <v>51</v>
      </c>
      <c r="I794" s="45"/>
    </row>
    <row r="795" customFormat="false" ht="15" hidden="false" customHeight="false" outlineLevel="0" collapsed="false">
      <c r="A795" s="73" t="s">
        <v>1420</v>
      </c>
      <c r="B795" s="44"/>
      <c r="C795" s="44"/>
      <c r="D795" s="45"/>
      <c r="E795" s="46"/>
      <c r="F795" s="45"/>
      <c r="G795" s="47"/>
      <c r="H795" s="70" t="s">
        <v>158</v>
      </c>
      <c r="I795" s="45"/>
    </row>
    <row r="796" customFormat="false" ht="30" hidden="false" customHeight="true" outlineLevel="0" collapsed="false">
      <c r="A796" s="38" t="s">
        <v>519</v>
      </c>
      <c r="B796" s="44" t="s">
        <v>47</v>
      </c>
      <c r="C796" s="44" t="s">
        <v>15</v>
      </c>
      <c r="D796" s="45" t="s">
        <v>22</v>
      </c>
      <c r="E796" s="46" t="s">
        <v>509</v>
      </c>
      <c r="F796" s="45" t="s">
        <v>521</v>
      </c>
      <c r="G796" s="47" t="s">
        <v>50</v>
      </c>
      <c r="H796" s="40" t="s">
        <v>51</v>
      </c>
      <c r="I796" s="45"/>
    </row>
    <row r="797" customFormat="false" ht="15" hidden="false" customHeight="false" outlineLevel="0" collapsed="false">
      <c r="A797" s="73" t="s">
        <v>1420</v>
      </c>
      <c r="B797" s="44"/>
      <c r="C797" s="44"/>
      <c r="D797" s="45"/>
      <c r="E797" s="46"/>
      <c r="F797" s="45"/>
      <c r="G797" s="47"/>
      <c r="H797" s="70" t="s">
        <v>158</v>
      </c>
      <c r="I797" s="45"/>
    </row>
    <row r="799" customFormat="false" ht="30" hidden="false" customHeight="true" outlineLevel="0" collapsed="false">
      <c r="A799" s="38" t="s">
        <v>524</v>
      </c>
      <c r="B799" s="44" t="s">
        <v>47</v>
      </c>
      <c r="C799" s="44" t="s">
        <v>15</v>
      </c>
      <c r="D799" s="45" t="s">
        <v>22</v>
      </c>
      <c r="E799" s="46" t="s">
        <v>167</v>
      </c>
      <c r="F799" s="45" t="s">
        <v>168</v>
      </c>
      <c r="G799" s="47" t="s">
        <v>50</v>
      </c>
      <c r="H799" s="40" t="s">
        <v>51</v>
      </c>
      <c r="I799" s="45"/>
    </row>
    <row r="800" customFormat="false" ht="15" hidden="false" customHeight="false" outlineLevel="0" collapsed="false">
      <c r="A800" s="73" t="s">
        <v>1421</v>
      </c>
      <c r="B800" s="44"/>
      <c r="C800" s="44"/>
      <c r="D800" s="45"/>
      <c r="E800" s="46"/>
      <c r="F800" s="45"/>
      <c r="G800" s="47"/>
      <c r="H800" s="70" t="s">
        <v>158</v>
      </c>
      <c r="I800" s="45"/>
    </row>
    <row r="801" customFormat="false" ht="45" hidden="false" customHeight="true" outlineLevel="0" collapsed="false">
      <c r="A801" s="38" t="s">
        <v>524</v>
      </c>
      <c r="B801" s="44" t="s">
        <v>47</v>
      </c>
      <c r="C801" s="44" t="s">
        <v>18</v>
      </c>
      <c r="D801" s="45" t="s">
        <v>22</v>
      </c>
      <c r="E801" s="46" t="s">
        <v>530</v>
      </c>
      <c r="F801" s="45" t="s">
        <v>525</v>
      </c>
      <c r="G801" s="47" t="s">
        <v>50</v>
      </c>
      <c r="H801" s="40" t="s">
        <v>51</v>
      </c>
      <c r="I801" s="45"/>
    </row>
    <row r="802" customFormat="false" ht="15" hidden="false" customHeight="false" outlineLevel="0" collapsed="false">
      <c r="A802" s="73" t="s">
        <v>1421</v>
      </c>
      <c r="B802" s="44"/>
      <c r="C802" s="44"/>
      <c r="D802" s="45"/>
      <c r="E802" s="46"/>
      <c r="F802" s="45"/>
      <c r="G802" s="47"/>
      <c r="H802" s="70" t="s">
        <v>158</v>
      </c>
      <c r="I802" s="45"/>
    </row>
    <row r="803" customFormat="false" ht="45" hidden="false" customHeight="true" outlineLevel="0" collapsed="false">
      <c r="A803" s="38" t="s">
        <v>524</v>
      </c>
      <c r="B803" s="44" t="s">
        <v>53</v>
      </c>
      <c r="C803" s="44" t="s">
        <v>15</v>
      </c>
      <c r="D803" s="45" t="s">
        <v>28</v>
      </c>
      <c r="E803" s="46" t="s">
        <v>134</v>
      </c>
      <c r="F803" s="45" t="s">
        <v>525</v>
      </c>
      <c r="G803" s="47" t="s">
        <v>50</v>
      </c>
      <c r="H803" s="40" t="s">
        <v>51</v>
      </c>
      <c r="I803" s="45"/>
    </row>
    <row r="804" customFormat="false" ht="15" hidden="false" customHeight="false" outlineLevel="0" collapsed="false">
      <c r="A804" s="73" t="s">
        <v>1421</v>
      </c>
      <c r="B804" s="44"/>
      <c r="C804" s="44"/>
      <c r="D804" s="45"/>
      <c r="E804" s="46"/>
      <c r="F804" s="45"/>
      <c r="G804" s="47"/>
      <c r="H804" s="70" t="s">
        <v>158</v>
      </c>
      <c r="I804" s="45"/>
    </row>
    <row r="805" customFormat="false" ht="30" hidden="false" customHeight="true" outlineLevel="0" collapsed="false">
      <c r="A805" s="38" t="s">
        <v>524</v>
      </c>
      <c r="B805" s="44" t="s">
        <v>47</v>
      </c>
      <c r="C805" s="44" t="s">
        <v>15</v>
      </c>
      <c r="D805" s="45" t="s">
        <v>27</v>
      </c>
      <c r="E805" s="46" t="s">
        <v>171</v>
      </c>
      <c r="F805" s="45" t="s">
        <v>526</v>
      </c>
      <c r="G805" s="47" t="s">
        <v>50</v>
      </c>
      <c r="H805" s="40" t="s">
        <v>51</v>
      </c>
      <c r="I805" s="45"/>
    </row>
    <row r="806" customFormat="false" ht="15" hidden="false" customHeight="false" outlineLevel="0" collapsed="false">
      <c r="A806" s="73" t="s">
        <v>1422</v>
      </c>
      <c r="B806" s="44"/>
      <c r="C806" s="44"/>
      <c r="D806" s="45"/>
      <c r="E806" s="46"/>
      <c r="F806" s="45"/>
      <c r="G806" s="47"/>
      <c r="H806" s="70" t="s">
        <v>158</v>
      </c>
      <c r="I806" s="45"/>
    </row>
    <row r="807" customFormat="false" ht="45" hidden="false" customHeight="true" outlineLevel="0" collapsed="false">
      <c r="A807" s="38" t="s">
        <v>524</v>
      </c>
      <c r="B807" s="44" t="s">
        <v>53</v>
      </c>
      <c r="C807" s="44" t="s">
        <v>18</v>
      </c>
      <c r="D807" s="45" t="s">
        <v>28</v>
      </c>
      <c r="E807" s="46" t="s">
        <v>66</v>
      </c>
      <c r="F807" s="45" t="s">
        <v>525</v>
      </c>
      <c r="G807" s="47" t="s">
        <v>50</v>
      </c>
      <c r="H807" s="40" t="s">
        <v>51</v>
      </c>
      <c r="I807" s="45"/>
    </row>
    <row r="808" customFormat="false" ht="15" hidden="false" customHeight="false" outlineLevel="0" collapsed="false">
      <c r="A808" s="73" t="s">
        <v>1421</v>
      </c>
      <c r="B808" s="44"/>
      <c r="C808" s="44"/>
      <c r="D808" s="45"/>
      <c r="E808" s="46"/>
      <c r="F808" s="45"/>
      <c r="G808" s="47"/>
      <c r="H808" s="70" t="s">
        <v>158</v>
      </c>
      <c r="I808" s="45"/>
    </row>
    <row r="809" customFormat="false" ht="30" hidden="false" customHeight="true" outlineLevel="0" collapsed="false">
      <c r="A809" s="38" t="s">
        <v>524</v>
      </c>
      <c r="B809" s="44" t="s">
        <v>47</v>
      </c>
      <c r="C809" s="44" t="s">
        <v>15</v>
      </c>
      <c r="D809" s="45" t="s">
        <v>22</v>
      </c>
      <c r="E809" s="46" t="s">
        <v>66</v>
      </c>
      <c r="F809" s="45" t="s">
        <v>528</v>
      </c>
      <c r="G809" s="47" t="s">
        <v>50</v>
      </c>
      <c r="H809" s="40" t="s">
        <v>51</v>
      </c>
      <c r="I809" s="45"/>
    </row>
    <row r="810" customFormat="false" ht="15" hidden="false" customHeight="false" outlineLevel="0" collapsed="false">
      <c r="A810" s="73" t="s">
        <v>1423</v>
      </c>
      <c r="B810" s="44"/>
      <c r="C810" s="44"/>
      <c r="D810" s="45"/>
      <c r="E810" s="46"/>
      <c r="F810" s="45"/>
      <c r="G810" s="47"/>
      <c r="H810" s="70" t="s">
        <v>158</v>
      </c>
      <c r="I810" s="45"/>
    </row>
    <row r="811" customFormat="false" ht="45" hidden="false" customHeight="true" outlineLevel="0" collapsed="false">
      <c r="A811" s="38" t="s">
        <v>524</v>
      </c>
      <c r="B811" s="44" t="s">
        <v>53</v>
      </c>
      <c r="C811" s="44" t="s">
        <v>15</v>
      </c>
      <c r="D811" s="45" t="s">
        <v>24</v>
      </c>
      <c r="E811" s="46" t="s">
        <v>241</v>
      </c>
      <c r="F811" s="45" t="s">
        <v>525</v>
      </c>
      <c r="G811" s="47" t="s">
        <v>50</v>
      </c>
      <c r="H811" s="40" t="s">
        <v>51</v>
      </c>
      <c r="I811" s="45"/>
    </row>
    <row r="812" customFormat="false" ht="15" hidden="false" customHeight="false" outlineLevel="0" collapsed="false">
      <c r="A812" s="73" t="s">
        <v>1421</v>
      </c>
      <c r="B812" s="44"/>
      <c r="C812" s="44"/>
      <c r="D812" s="45"/>
      <c r="E812" s="46"/>
      <c r="F812" s="45"/>
      <c r="G812" s="47"/>
      <c r="H812" s="70" t="s">
        <v>158</v>
      </c>
      <c r="I812" s="45"/>
    </row>
    <row r="813" customFormat="false" ht="30" hidden="false" customHeight="true" outlineLevel="0" collapsed="false">
      <c r="A813" s="38" t="s">
        <v>524</v>
      </c>
      <c r="B813" s="44" t="s">
        <v>47</v>
      </c>
      <c r="C813" s="44" t="s">
        <v>16</v>
      </c>
      <c r="D813" s="45" t="s">
        <v>22</v>
      </c>
      <c r="E813" s="46" t="s">
        <v>293</v>
      </c>
      <c r="F813" s="45" t="s">
        <v>529</v>
      </c>
      <c r="G813" s="47" t="s">
        <v>50</v>
      </c>
      <c r="H813" s="40" t="s">
        <v>51</v>
      </c>
      <c r="I813" s="45"/>
    </row>
    <row r="814" customFormat="false" ht="15" hidden="false" customHeight="false" outlineLevel="0" collapsed="false">
      <c r="A814" s="73" t="s">
        <v>1424</v>
      </c>
      <c r="B814" s="44"/>
      <c r="C814" s="44"/>
      <c r="D814" s="45"/>
      <c r="E814" s="46"/>
      <c r="F814" s="45"/>
      <c r="G814" s="47"/>
      <c r="H814" s="70" t="s">
        <v>158</v>
      </c>
      <c r="I814" s="45"/>
    </row>
    <row r="815" customFormat="false" ht="45" hidden="false" customHeight="true" outlineLevel="0" collapsed="false">
      <c r="A815" s="38" t="s">
        <v>524</v>
      </c>
      <c r="B815" s="44" t="s">
        <v>47</v>
      </c>
      <c r="C815" s="44" t="s">
        <v>1336</v>
      </c>
      <c r="D815" s="45" t="s">
        <v>31</v>
      </c>
      <c r="E815" s="46" t="s">
        <v>533</v>
      </c>
      <c r="F815" s="45" t="s">
        <v>525</v>
      </c>
      <c r="G815" s="47" t="s">
        <v>50</v>
      </c>
      <c r="H815" s="40" t="s">
        <v>51</v>
      </c>
      <c r="I815" s="45"/>
    </row>
    <row r="816" customFormat="false" ht="15" hidden="false" customHeight="false" outlineLevel="0" collapsed="false">
      <c r="A816" s="73" t="s">
        <v>1421</v>
      </c>
      <c r="B816" s="44"/>
      <c r="C816" s="44"/>
      <c r="D816" s="45"/>
      <c r="E816" s="46"/>
      <c r="F816" s="45"/>
      <c r="G816" s="47"/>
      <c r="H816" s="70" t="s">
        <v>158</v>
      </c>
      <c r="I816" s="45"/>
    </row>
    <row r="817" customFormat="false" ht="30" hidden="false" customHeight="true" outlineLevel="0" collapsed="false">
      <c r="A817" s="38" t="s">
        <v>524</v>
      </c>
      <c r="B817" s="44" t="s">
        <v>47</v>
      </c>
      <c r="C817" s="44" t="s">
        <v>16</v>
      </c>
      <c r="D817" s="45" t="s">
        <v>22</v>
      </c>
      <c r="E817" s="46" t="s">
        <v>527</v>
      </c>
      <c r="F817" s="45" t="s">
        <v>168</v>
      </c>
      <c r="G817" s="47" t="s">
        <v>50</v>
      </c>
      <c r="H817" s="40" t="s">
        <v>51</v>
      </c>
      <c r="I817" s="45"/>
    </row>
    <row r="818" customFormat="false" ht="15" hidden="false" customHeight="false" outlineLevel="0" collapsed="false">
      <c r="A818" s="73" t="s">
        <v>1421</v>
      </c>
      <c r="B818" s="44"/>
      <c r="C818" s="44"/>
      <c r="D818" s="45"/>
      <c r="E818" s="46"/>
      <c r="F818" s="45"/>
      <c r="G818" s="47"/>
      <c r="H818" s="70" t="s">
        <v>158</v>
      </c>
      <c r="I818" s="45"/>
    </row>
    <row r="819" customFormat="false" ht="30" hidden="false" customHeight="true" outlineLevel="0" collapsed="false">
      <c r="A819" s="38" t="s">
        <v>524</v>
      </c>
      <c r="B819" s="44" t="s">
        <v>47</v>
      </c>
      <c r="C819" s="44" t="s">
        <v>17</v>
      </c>
      <c r="D819" s="45" t="s">
        <v>22</v>
      </c>
      <c r="E819" s="46" t="s">
        <v>254</v>
      </c>
      <c r="F819" s="45" t="s">
        <v>531</v>
      </c>
      <c r="G819" s="47" t="s">
        <v>50</v>
      </c>
      <c r="H819" s="40" t="s">
        <v>51</v>
      </c>
      <c r="I819" s="45"/>
    </row>
    <row r="820" customFormat="false" ht="15" hidden="false" customHeight="false" outlineLevel="0" collapsed="false">
      <c r="A820" s="73" t="s">
        <v>1422</v>
      </c>
      <c r="B820" s="44"/>
      <c r="C820" s="44"/>
      <c r="D820" s="45"/>
      <c r="E820" s="46"/>
      <c r="F820" s="45"/>
      <c r="G820" s="47"/>
      <c r="H820" s="70" t="s">
        <v>158</v>
      </c>
      <c r="I820" s="45"/>
    </row>
    <row r="821" customFormat="false" ht="45" hidden="false" customHeight="true" outlineLevel="0" collapsed="false">
      <c r="A821" s="38" t="s">
        <v>524</v>
      </c>
      <c r="B821" s="44" t="s">
        <v>53</v>
      </c>
      <c r="C821" s="44" t="s">
        <v>18</v>
      </c>
      <c r="D821" s="45" t="s">
        <v>26</v>
      </c>
      <c r="E821" s="46" t="s">
        <v>129</v>
      </c>
      <c r="F821" s="45" t="s">
        <v>525</v>
      </c>
      <c r="G821" s="47" t="s">
        <v>50</v>
      </c>
      <c r="H821" s="40" t="s">
        <v>51</v>
      </c>
      <c r="I821" s="45"/>
    </row>
    <row r="822" customFormat="false" ht="15" hidden="false" customHeight="false" outlineLevel="0" collapsed="false">
      <c r="A822" s="73" t="s">
        <v>1421</v>
      </c>
      <c r="B822" s="44"/>
      <c r="C822" s="44"/>
      <c r="D822" s="45"/>
      <c r="E822" s="46"/>
      <c r="F822" s="45"/>
      <c r="G822" s="47"/>
      <c r="H822" s="70" t="s">
        <v>158</v>
      </c>
      <c r="I822" s="45"/>
    </row>
    <row r="823" customFormat="false" ht="30" hidden="false" customHeight="true" outlineLevel="0" collapsed="false">
      <c r="A823" s="38" t="s">
        <v>524</v>
      </c>
      <c r="B823" s="44" t="s">
        <v>47</v>
      </c>
      <c r="C823" s="44" t="s">
        <v>15</v>
      </c>
      <c r="D823" s="45" t="s">
        <v>22</v>
      </c>
      <c r="E823" s="46" t="s">
        <v>532</v>
      </c>
      <c r="F823" s="45" t="s">
        <v>455</v>
      </c>
      <c r="G823" s="47" t="s">
        <v>50</v>
      </c>
      <c r="H823" s="40" t="s">
        <v>51</v>
      </c>
      <c r="I823" s="45"/>
    </row>
    <row r="824" customFormat="false" ht="15" hidden="false" customHeight="false" outlineLevel="0" collapsed="false">
      <c r="A824" s="73" t="s">
        <v>1422</v>
      </c>
      <c r="B824" s="44"/>
      <c r="C824" s="44"/>
      <c r="D824" s="45"/>
      <c r="E824" s="46"/>
      <c r="F824" s="45"/>
      <c r="G824" s="47"/>
      <c r="H824" s="70" t="s">
        <v>158</v>
      </c>
      <c r="I824" s="45"/>
    </row>
    <row r="826" customFormat="false" ht="30" hidden="false" customHeight="false" outlineLevel="0" collapsed="false">
      <c r="A826" s="43" t="s">
        <v>534</v>
      </c>
      <c r="B826" s="44" t="s">
        <v>47</v>
      </c>
      <c r="C826" s="44" t="s">
        <v>16</v>
      </c>
      <c r="D826" s="45" t="s">
        <v>22</v>
      </c>
      <c r="E826" s="46" t="s">
        <v>543</v>
      </c>
      <c r="F826" s="45"/>
      <c r="G826" s="47" t="s">
        <v>544</v>
      </c>
      <c r="H826" s="45" t="s">
        <v>158</v>
      </c>
      <c r="I826" s="45"/>
    </row>
    <row r="827" customFormat="false" ht="30" hidden="false" customHeight="false" outlineLevel="0" collapsed="false">
      <c r="A827" s="43" t="s">
        <v>534</v>
      </c>
      <c r="B827" s="44" t="s">
        <v>47</v>
      </c>
      <c r="C827" s="44" t="s">
        <v>16</v>
      </c>
      <c r="D827" s="45" t="s">
        <v>22</v>
      </c>
      <c r="E827" s="46" t="s">
        <v>546</v>
      </c>
      <c r="F827" s="45"/>
      <c r="G827" s="47" t="s">
        <v>544</v>
      </c>
      <c r="H827" s="45" t="s">
        <v>158</v>
      </c>
      <c r="I827" s="45"/>
    </row>
    <row r="828" customFormat="false" ht="30" hidden="false" customHeight="false" outlineLevel="0" collapsed="false">
      <c r="A828" s="43" t="s">
        <v>534</v>
      </c>
      <c r="B828" s="44" t="s">
        <v>47</v>
      </c>
      <c r="C828" s="44" t="s">
        <v>16</v>
      </c>
      <c r="D828" s="45" t="s">
        <v>22</v>
      </c>
      <c r="E828" s="46" t="s">
        <v>261</v>
      </c>
      <c r="F828" s="45"/>
      <c r="G828" s="47" t="s">
        <v>544</v>
      </c>
      <c r="H828" s="45" t="s">
        <v>158</v>
      </c>
      <c r="I828" s="45"/>
    </row>
    <row r="829" customFormat="false" ht="60" hidden="false" customHeight="true" outlineLevel="0" collapsed="false">
      <c r="A829" s="38" t="s">
        <v>534</v>
      </c>
      <c r="B829" s="44" t="s">
        <v>47</v>
      </c>
      <c r="C829" s="44" t="s">
        <v>15</v>
      </c>
      <c r="D829" s="45" t="s">
        <v>22</v>
      </c>
      <c r="E829" s="46" t="s">
        <v>171</v>
      </c>
      <c r="F829" s="45" t="s">
        <v>535</v>
      </c>
      <c r="G829" s="47" t="s">
        <v>536</v>
      </c>
      <c r="H829" s="40" t="s">
        <v>51</v>
      </c>
      <c r="I829" s="45"/>
    </row>
    <row r="830" customFormat="false" ht="15" hidden="false" customHeight="false" outlineLevel="0" collapsed="false">
      <c r="A830" s="73" t="s">
        <v>1425</v>
      </c>
      <c r="B830" s="44"/>
      <c r="C830" s="44"/>
      <c r="D830" s="45"/>
      <c r="E830" s="46"/>
      <c r="F830" s="45"/>
      <c r="G830" s="47"/>
      <c r="H830" s="70" t="s">
        <v>158</v>
      </c>
      <c r="I830" s="45"/>
    </row>
    <row r="831" customFormat="false" ht="45" hidden="false" customHeight="true" outlineLevel="0" collapsed="false">
      <c r="A831" s="38" t="s">
        <v>534</v>
      </c>
      <c r="B831" s="44" t="s">
        <v>47</v>
      </c>
      <c r="C831" s="44" t="s">
        <v>16</v>
      </c>
      <c r="D831" s="45" t="s">
        <v>22</v>
      </c>
      <c r="E831" s="46" t="s">
        <v>543</v>
      </c>
      <c r="F831" s="45" t="s">
        <v>545</v>
      </c>
      <c r="G831" s="47" t="s">
        <v>536</v>
      </c>
      <c r="H831" s="40" t="s">
        <v>51</v>
      </c>
      <c r="I831" s="45"/>
    </row>
    <row r="832" customFormat="false" ht="15" hidden="false" customHeight="false" outlineLevel="0" collapsed="false">
      <c r="A832" s="73" t="s">
        <v>1425</v>
      </c>
      <c r="B832" s="44"/>
      <c r="C832" s="44"/>
      <c r="D832" s="45"/>
      <c r="E832" s="46"/>
      <c r="F832" s="45"/>
      <c r="G832" s="47"/>
      <c r="H832" s="70" t="s">
        <v>158</v>
      </c>
      <c r="I832" s="45"/>
    </row>
    <row r="833" customFormat="false" ht="60" hidden="false" customHeight="true" outlineLevel="0" collapsed="false">
      <c r="A833" s="38" t="s">
        <v>534</v>
      </c>
      <c r="B833" s="44" t="s">
        <v>47</v>
      </c>
      <c r="C833" s="44" t="s">
        <v>15</v>
      </c>
      <c r="D833" s="45" t="s">
        <v>22</v>
      </c>
      <c r="E833" s="46" t="s">
        <v>143</v>
      </c>
      <c r="F833" s="45" t="s">
        <v>535</v>
      </c>
      <c r="G833" s="47" t="s">
        <v>536</v>
      </c>
      <c r="H833" s="40" t="s">
        <v>51</v>
      </c>
      <c r="I833" s="45"/>
    </row>
    <row r="834" customFormat="false" ht="15" hidden="false" customHeight="false" outlineLevel="0" collapsed="false">
      <c r="A834" s="73" t="s">
        <v>1425</v>
      </c>
      <c r="B834" s="44"/>
      <c r="C834" s="44"/>
      <c r="D834" s="45"/>
      <c r="E834" s="46"/>
      <c r="F834" s="45"/>
      <c r="G834" s="47"/>
      <c r="H834" s="70" t="s">
        <v>158</v>
      </c>
      <c r="I834" s="45"/>
    </row>
    <row r="835" customFormat="false" ht="45" hidden="false" customHeight="true" outlineLevel="0" collapsed="false">
      <c r="A835" s="38" t="s">
        <v>534</v>
      </c>
      <c r="B835" s="44" t="s">
        <v>47</v>
      </c>
      <c r="C835" s="44" t="s">
        <v>16</v>
      </c>
      <c r="D835" s="45" t="s">
        <v>22</v>
      </c>
      <c r="E835" s="46" t="s">
        <v>546</v>
      </c>
      <c r="F835" s="45" t="s">
        <v>545</v>
      </c>
      <c r="G835" s="47" t="s">
        <v>536</v>
      </c>
      <c r="H835" s="40" t="s">
        <v>51</v>
      </c>
      <c r="I835" s="45"/>
    </row>
    <row r="836" customFormat="false" ht="15" hidden="false" customHeight="false" outlineLevel="0" collapsed="false">
      <c r="A836" s="73" t="s">
        <v>1425</v>
      </c>
      <c r="B836" s="44"/>
      <c r="C836" s="44"/>
      <c r="D836" s="45"/>
      <c r="E836" s="46"/>
      <c r="F836" s="45"/>
      <c r="G836" s="47"/>
      <c r="H836" s="70" t="s">
        <v>158</v>
      </c>
      <c r="I836" s="45"/>
    </row>
    <row r="837" customFormat="false" ht="45" hidden="false" customHeight="true" outlineLevel="0" collapsed="false">
      <c r="A837" s="38" t="s">
        <v>534</v>
      </c>
      <c r="B837" s="44" t="s">
        <v>53</v>
      </c>
      <c r="C837" s="44" t="s">
        <v>15</v>
      </c>
      <c r="D837" s="45" t="s">
        <v>27</v>
      </c>
      <c r="E837" s="46" t="s">
        <v>66</v>
      </c>
      <c r="F837" s="45" t="s">
        <v>190</v>
      </c>
      <c r="G837" s="47" t="s">
        <v>50</v>
      </c>
      <c r="H837" s="40" t="s">
        <v>51</v>
      </c>
      <c r="I837" s="45"/>
    </row>
    <row r="838" customFormat="false" ht="15" hidden="false" customHeight="false" outlineLevel="0" collapsed="false">
      <c r="A838" s="73" t="s">
        <v>1425</v>
      </c>
      <c r="B838" s="44"/>
      <c r="C838" s="44"/>
      <c r="D838" s="45"/>
      <c r="E838" s="46"/>
      <c r="F838" s="45"/>
      <c r="G838" s="47"/>
      <c r="H838" s="70" t="s">
        <v>158</v>
      </c>
      <c r="I838" s="45"/>
    </row>
    <row r="839" customFormat="false" ht="30" hidden="false" customHeight="true" outlineLevel="0" collapsed="false">
      <c r="A839" s="38" t="s">
        <v>534</v>
      </c>
      <c r="B839" s="44" t="s">
        <v>47</v>
      </c>
      <c r="C839" s="44" t="s">
        <v>15</v>
      </c>
      <c r="D839" s="45" t="s">
        <v>22</v>
      </c>
      <c r="E839" s="46" t="s">
        <v>90</v>
      </c>
      <c r="F839" s="45" t="s">
        <v>538</v>
      </c>
      <c r="G839" s="47" t="s">
        <v>50</v>
      </c>
      <c r="H839" s="40" t="s">
        <v>51</v>
      </c>
      <c r="I839" s="45"/>
    </row>
    <row r="840" customFormat="false" ht="15" hidden="false" customHeight="false" outlineLevel="0" collapsed="false">
      <c r="A840" s="73" t="s">
        <v>1426</v>
      </c>
      <c r="B840" s="44"/>
      <c r="C840" s="44"/>
      <c r="D840" s="45"/>
      <c r="E840" s="46"/>
      <c r="F840" s="45"/>
      <c r="G840" s="47"/>
      <c r="H840" s="70" t="s">
        <v>158</v>
      </c>
      <c r="I840" s="45"/>
    </row>
    <row r="841" customFormat="false" ht="30" hidden="false" customHeight="true" outlineLevel="0" collapsed="false">
      <c r="A841" s="38" t="s">
        <v>534</v>
      </c>
      <c r="B841" s="44" t="s">
        <v>47</v>
      </c>
      <c r="C841" s="44" t="s">
        <v>16</v>
      </c>
      <c r="D841" s="45" t="s">
        <v>25</v>
      </c>
      <c r="E841" s="46" t="s">
        <v>541</v>
      </c>
      <c r="F841" s="45" t="s">
        <v>79</v>
      </c>
      <c r="G841" s="47" t="s">
        <v>50</v>
      </c>
      <c r="H841" s="40" t="s">
        <v>51</v>
      </c>
      <c r="I841" s="45"/>
    </row>
    <row r="842" customFormat="false" ht="15" hidden="false" customHeight="false" outlineLevel="0" collapsed="false">
      <c r="A842" s="73" t="s">
        <v>1425</v>
      </c>
      <c r="B842" s="44"/>
      <c r="C842" s="44"/>
      <c r="D842" s="45"/>
      <c r="E842" s="46"/>
      <c r="F842" s="45"/>
      <c r="G842" s="47"/>
      <c r="H842" s="70" t="s">
        <v>158</v>
      </c>
      <c r="I842" s="45"/>
    </row>
    <row r="843" customFormat="false" ht="45" hidden="false" customHeight="true" outlineLevel="0" collapsed="false">
      <c r="A843" s="38" t="s">
        <v>534</v>
      </c>
      <c r="B843" s="44" t="s">
        <v>47</v>
      </c>
      <c r="C843" s="44" t="s">
        <v>15</v>
      </c>
      <c r="D843" s="45" t="s">
        <v>22</v>
      </c>
      <c r="E843" s="46" t="s">
        <v>389</v>
      </c>
      <c r="F843" s="45" t="s">
        <v>539</v>
      </c>
      <c r="G843" s="47" t="s">
        <v>50</v>
      </c>
      <c r="H843" s="40" t="s">
        <v>51</v>
      </c>
      <c r="I843" s="45"/>
    </row>
    <row r="844" customFormat="false" ht="15" hidden="false" customHeight="false" outlineLevel="0" collapsed="false">
      <c r="A844" s="73" t="s">
        <v>1425</v>
      </c>
      <c r="B844" s="44"/>
      <c r="C844" s="44"/>
      <c r="D844" s="45"/>
      <c r="E844" s="46"/>
      <c r="F844" s="45"/>
      <c r="G844" s="47"/>
      <c r="H844" s="70" t="s">
        <v>158</v>
      </c>
      <c r="I844" s="45"/>
    </row>
    <row r="845" customFormat="false" ht="30" hidden="false" customHeight="true" outlineLevel="0" collapsed="false">
      <c r="A845" s="38" t="s">
        <v>534</v>
      </c>
      <c r="B845" s="44" t="s">
        <v>53</v>
      </c>
      <c r="C845" s="44" t="s">
        <v>15</v>
      </c>
      <c r="D845" s="45" t="s">
        <v>32</v>
      </c>
      <c r="E845" s="46" t="s">
        <v>112</v>
      </c>
      <c r="F845" s="45" t="s">
        <v>542</v>
      </c>
      <c r="G845" s="47" t="s">
        <v>50</v>
      </c>
      <c r="H845" s="40" t="s">
        <v>51</v>
      </c>
      <c r="I845" s="45"/>
    </row>
    <row r="846" customFormat="false" ht="15" hidden="false" customHeight="false" outlineLevel="0" collapsed="false">
      <c r="A846" s="73" t="s">
        <v>1425</v>
      </c>
      <c r="B846" s="44"/>
      <c r="C846" s="44"/>
      <c r="D846" s="45"/>
      <c r="E846" s="46"/>
      <c r="F846" s="45"/>
      <c r="G846" s="47"/>
      <c r="H846" s="70" t="s">
        <v>158</v>
      </c>
      <c r="I846" s="45"/>
    </row>
    <row r="847" customFormat="false" ht="45" hidden="false" customHeight="true" outlineLevel="0" collapsed="false">
      <c r="A847" s="38" t="s">
        <v>534</v>
      </c>
      <c r="B847" s="44" t="s">
        <v>47</v>
      </c>
      <c r="C847" s="44" t="s">
        <v>16</v>
      </c>
      <c r="D847" s="45" t="s">
        <v>22</v>
      </c>
      <c r="E847" s="46" t="s">
        <v>138</v>
      </c>
      <c r="F847" s="45" t="s">
        <v>539</v>
      </c>
      <c r="G847" s="47" t="s">
        <v>50</v>
      </c>
      <c r="H847" s="40" t="s">
        <v>51</v>
      </c>
      <c r="I847" s="45"/>
    </row>
    <row r="848" customFormat="false" ht="15" hidden="false" customHeight="false" outlineLevel="0" collapsed="false">
      <c r="A848" s="73" t="s">
        <v>1425</v>
      </c>
      <c r="B848" s="44"/>
      <c r="C848" s="44"/>
      <c r="D848" s="45"/>
      <c r="E848" s="46"/>
      <c r="F848" s="45"/>
      <c r="G848" s="47"/>
      <c r="H848" s="70" t="s">
        <v>158</v>
      </c>
      <c r="I848" s="45"/>
    </row>
    <row r="849" customFormat="false" ht="30" hidden="false" customHeight="true" outlineLevel="0" collapsed="false">
      <c r="A849" s="38" t="s">
        <v>534</v>
      </c>
      <c r="B849" s="44" t="s">
        <v>47</v>
      </c>
      <c r="C849" s="44" t="s">
        <v>18</v>
      </c>
      <c r="D849" s="45" t="s">
        <v>22</v>
      </c>
      <c r="E849" s="46" t="s">
        <v>320</v>
      </c>
      <c r="F849" s="45" t="s">
        <v>221</v>
      </c>
      <c r="G849" s="47" t="s">
        <v>50</v>
      </c>
      <c r="H849" s="40" t="s">
        <v>51</v>
      </c>
      <c r="I849" s="45"/>
    </row>
    <row r="850" customFormat="false" ht="15" hidden="false" customHeight="false" outlineLevel="0" collapsed="false">
      <c r="A850" s="73" t="s">
        <v>1425</v>
      </c>
      <c r="B850" s="44"/>
      <c r="C850" s="44"/>
      <c r="D850" s="45"/>
      <c r="E850" s="46"/>
      <c r="F850" s="45"/>
      <c r="G850" s="47"/>
      <c r="H850" s="70" t="s">
        <v>158</v>
      </c>
      <c r="I850" s="45"/>
    </row>
    <row r="851" customFormat="false" ht="30" hidden="false" customHeight="true" outlineLevel="0" collapsed="false">
      <c r="A851" s="38" t="s">
        <v>534</v>
      </c>
      <c r="B851" s="44" t="s">
        <v>47</v>
      </c>
      <c r="C851" s="44" t="s">
        <v>17</v>
      </c>
      <c r="D851" s="45" t="s">
        <v>22</v>
      </c>
      <c r="E851" s="46" t="s">
        <v>171</v>
      </c>
      <c r="F851" s="45" t="s">
        <v>537</v>
      </c>
      <c r="G851" s="47" t="s">
        <v>50</v>
      </c>
      <c r="H851" s="40" t="s">
        <v>51</v>
      </c>
      <c r="I851" s="45"/>
    </row>
    <row r="852" customFormat="false" ht="15" hidden="false" customHeight="false" outlineLevel="0" collapsed="false">
      <c r="A852" s="73" t="s">
        <v>1426</v>
      </c>
      <c r="B852" s="44"/>
      <c r="C852" s="44"/>
      <c r="D852" s="45"/>
      <c r="E852" s="46"/>
      <c r="F852" s="45"/>
      <c r="G852" s="47"/>
      <c r="H852" s="70" t="s">
        <v>158</v>
      </c>
      <c r="I852" s="45"/>
    </row>
    <row r="853" customFormat="false" ht="30" hidden="false" customHeight="true" outlineLevel="0" collapsed="false">
      <c r="A853" s="38" t="s">
        <v>534</v>
      </c>
      <c r="B853" s="44" t="s">
        <v>53</v>
      </c>
      <c r="C853" s="44" t="s">
        <v>16</v>
      </c>
      <c r="D853" s="45" t="s">
        <v>26</v>
      </c>
      <c r="E853" s="46" t="s">
        <v>547</v>
      </c>
      <c r="F853" s="45" t="s">
        <v>542</v>
      </c>
      <c r="G853" s="47" t="s">
        <v>50</v>
      </c>
      <c r="H853" s="40" t="s">
        <v>51</v>
      </c>
      <c r="I853" s="45"/>
    </row>
    <row r="854" customFormat="false" ht="15" hidden="false" customHeight="false" outlineLevel="0" collapsed="false">
      <c r="A854" s="73" t="s">
        <v>1425</v>
      </c>
      <c r="B854" s="44"/>
      <c r="C854" s="44"/>
      <c r="D854" s="45"/>
      <c r="E854" s="46"/>
      <c r="F854" s="45"/>
      <c r="G854" s="47"/>
      <c r="H854" s="70" t="s">
        <v>158</v>
      </c>
      <c r="I854" s="45"/>
    </row>
    <row r="855" customFormat="false" ht="30" hidden="false" customHeight="true" outlineLevel="0" collapsed="false">
      <c r="A855" s="38" t="s">
        <v>534</v>
      </c>
      <c r="B855" s="44" t="s">
        <v>47</v>
      </c>
      <c r="C855" s="44" t="s">
        <v>16</v>
      </c>
      <c r="D855" s="45" t="s">
        <v>22</v>
      </c>
      <c r="E855" s="46" t="s">
        <v>540</v>
      </c>
      <c r="F855" s="45" t="s">
        <v>538</v>
      </c>
      <c r="G855" s="47" t="s">
        <v>50</v>
      </c>
      <c r="H855" s="40" t="s">
        <v>51</v>
      </c>
      <c r="I855" s="45"/>
    </row>
    <row r="856" customFormat="false" ht="15" hidden="false" customHeight="false" outlineLevel="0" collapsed="false">
      <c r="A856" s="73" t="s">
        <v>1426</v>
      </c>
      <c r="B856" s="44"/>
      <c r="C856" s="44"/>
      <c r="D856" s="45"/>
      <c r="E856" s="46"/>
      <c r="F856" s="45"/>
      <c r="G856" s="47"/>
      <c r="H856" s="70" t="s">
        <v>158</v>
      </c>
      <c r="I856" s="45"/>
    </row>
    <row r="858" customFormat="false" ht="15" hidden="false" customHeight="true" outlineLevel="0" collapsed="false">
      <c r="A858" s="38" t="s">
        <v>548</v>
      </c>
      <c r="B858" s="44" t="s">
        <v>47</v>
      </c>
      <c r="C858" s="44" t="s">
        <v>15</v>
      </c>
      <c r="D858" s="45" t="s">
        <v>22</v>
      </c>
      <c r="E858" s="46" t="s">
        <v>551</v>
      </c>
      <c r="F858" s="45"/>
      <c r="G858" s="47" t="s">
        <v>76</v>
      </c>
      <c r="H858" s="40" t="s">
        <v>59</v>
      </c>
      <c r="I858" s="45" t="s">
        <v>552</v>
      </c>
    </row>
    <row r="859" customFormat="false" ht="15" hidden="false" customHeight="false" outlineLevel="0" collapsed="false">
      <c r="A859" s="73" t="s">
        <v>1427</v>
      </c>
      <c r="B859" s="44"/>
      <c r="C859" s="44"/>
      <c r="D859" s="45"/>
      <c r="E859" s="46"/>
      <c r="F859" s="45"/>
      <c r="G859" s="47"/>
      <c r="H859" s="70" t="s">
        <v>158</v>
      </c>
      <c r="I859" s="45"/>
    </row>
    <row r="860" customFormat="false" ht="15" hidden="false" customHeight="true" outlineLevel="0" collapsed="false">
      <c r="A860" s="38" t="s">
        <v>548</v>
      </c>
      <c r="B860" s="44" t="s">
        <v>47</v>
      </c>
      <c r="C860" s="44" t="s">
        <v>15</v>
      </c>
      <c r="D860" s="45" t="s">
        <v>22</v>
      </c>
      <c r="E860" s="46" t="s">
        <v>108</v>
      </c>
      <c r="F860" s="45"/>
      <c r="G860" s="47" t="s">
        <v>105</v>
      </c>
      <c r="H860" s="40" t="s">
        <v>59</v>
      </c>
      <c r="I860" s="45" t="s">
        <v>549</v>
      </c>
    </row>
    <row r="861" customFormat="false" ht="15" hidden="false" customHeight="false" outlineLevel="0" collapsed="false">
      <c r="A861" s="73" t="s">
        <v>1428</v>
      </c>
      <c r="B861" s="44"/>
      <c r="C861" s="44"/>
      <c r="D861" s="45"/>
      <c r="E861" s="46"/>
      <c r="F861" s="45"/>
      <c r="G861" s="47"/>
      <c r="H861" s="70" t="s">
        <v>158</v>
      </c>
      <c r="I861" s="45"/>
    </row>
    <row r="862" customFormat="false" ht="30" hidden="false" customHeight="true" outlineLevel="0" collapsed="false">
      <c r="A862" s="38" t="s">
        <v>548</v>
      </c>
      <c r="B862" s="44" t="s">
        <v>53</v>
      </c>
      <c r="C862" s="44" t="s">
        <v>17</v>
      </c>
      <c r="D862" s="45" t="s">
        <v>24</v>
      </c>
      <c r="E862" s="46" t="s">
        <v>112</v>
      </c>
      <c r="F862" s="45" t="s">
        <v>554</v>
      </c>
      <c r="G862" s="47" t="s">
        <v>50</v>
      </c>
      <c r="H862" s="40" t="s">
        <v>51</v>
      </c>
      <c r="I862" s="45"/>
    </row>
    <row r="863" customFormat="false" ht="15" hidden="false" customHeight="false" outlineLevel="0" collapsed="false">
      <c r="A863" s="73" t="s">
        <v>1429</v>
      </c>
      <c r="B863" s="44"/>
      <c r="C863" s="44"/>
      <c r="D863" s="45"/>
      <c r="E863" s="46"/>
      <c r="F863" s="45"/>
      <c r="G863" s="47"/>
      <c r="H863" s="70" t="s">
        <v>158</v>
      </c>
      <c r="I863" s="45"/>
    </row>
    <row r="864" customFormat="false" ht="30" hidden="false" customHeight="true" outlineLevel="0" collapsed="false">
      <c r="A864" s="38" t="s">
        <v>548</v>
      </c>
      <c r="B864" s="44" t="s">
        <v>47</v>
      </c>
      <c r="C864" s="44" t="s">
        <v>15</v>
      </c>
      <c r="D864" s="45" t="s">
        <v>22</v>
      </c>
      <c r="E864" s="46" t="s">
        <v>171</v>
      </c>
      <c r="F864" s="45" t="s">
        <v>430</v>
      </c>
      <c r="G864" s="47" t="s">
        <v>50</v>
      </c>
      <c r="H864" s="40" t="s">
        <v>51</v>
      </c>
      <c r="I864" s="45"/>
    </row>
    <row r="865" customFormat="false" ht="15" hidden="false" customHeight="false" outlineLevel="0" collapsed="false">
      <c r="A865" s="73" t="s">
        <v>1430</v>
      </c>
      <c r="B865" s="44"/>
      <c r="C865" s="44"/>
      <c r="D865" s="45"/>
      <c r="E865" s="46"/>
      <c r="F865" s="45"/>
      <c r="G865" s="47"/>
      <c r="H865" s="70" t="s">
        <v>158</v>
      </c>
      <c r="I865" s="45"/>
    </row>
    <row r="866" customFormat="false" ht="30" hidden="false" customHeight="true" outlineLevel="0" collapsed="false">
      <c r="A866" s="38" t="s">
        <v>548</v>
      </c>
      <c r="B866" s="44" t="s">
        <v>47</v>
      </c>
      <c r="C866" s="44" t="s">
        <v>16</v>
      </c>
      <c r="D866" s="45" t="s">
        <v>22</v>
      </c>
      <c r="E866" s="46" t="s">
        <v>258</v>
      </c>
      <c r="F866" s="45" t="s">
        <v>557</v>
      </c>
      <c r="G866" s="47" t="s">
        <v>50</v>
      </c>
      <c r="H866" s="40" t="s">
        <v>51</v>
      </c>
      <c r="I866" s="45"/>
    </row>
    <row r="867" customFormat="false" ht="15" hidden="false" customHeight="false" outlineLevel="0" collapsed="false">
      <c r="A867" s="73" t="s">
        <v>1430</v>
      </c>
      <c r="B867" s="44"/>
      <c r="C867" s="44"/>
      <c r="D867" s="45"/>
      <c r="E867" s="46"/>
      <c r="F867" s="45"/>
      <c r="G867" s="47"/>
      <c r="H867" s="70" t="s">
        <v>158</v>
      </c>
      <c r="I867" s="45"/>
    </row>
    <row r="868" customFormat="false" ht="30" hidden="false" customHeight="true" outlineLevel="0" collapsed="false">
      <c r="A868" s="38" t="s">
        <v>548</v>
      </c>
      <c r="B868" s="44" t="s">
        <v>47</v>
      </c>
      <c r="C868" s="44" t="s">
        <v>15</v>
      </c>
      <c r="D868" s="45" t="s">
        <v>22</v>
      </c>
      <c r="E868" s="46" t="s">
        <v>66</v>
      </c>
      <c r="F868" s="45" t="s">
        <v>550</v>
      </c>
      <c r="G868" s="47" t="s">
        <v>50</v>
      </c>
      <c r="H868" s="40" t="s">
        <v>51</v>
      </c>
      <c r="I868" s="45"/>
    </row>
    <row r="869" customFormat="false" ht="15" hidden="false" customHeight="false" outlineLevel="0" collapsed="false">
      <c r="A869" s="73" t="s">
        <v>1429</v>
      </c>
      <c r="B869" s="44"/>
      <c r="C869" s="44"/>
      <c r="D869" s="45"/>
      <c r="E869" s="46"/>
      <c r="F869" s="45"/>
      <c r="G869" s="47"/>
      <c r="H869" s="70" t="s">
        <v>158</v>
      </c>
      <c r="I869" s="45"/>
    </row>
    <row r="870" customFormat="false" ht="30" hidden="false" customHeight="true" outlineLevel="0" collapsed="false">
      <c r="A870" s="38" t="s">
        <v>548</v>
      </c>
      <c r="B870" s="44" t="s">
        <v>53</v>
      </c>
      <c r="C870" s="44" t="s">
        <v>17</v>
      </c>
      <c r="D870" s="45" t="s">
        <v>26</v>
      </c>
      <c r="E870" s="46" t="s">
        <v>258</v>
      </c>
      <c r="F870" s="45" t="s">
        <v>554</v>
      </c>
      <c r="G870" s="47" t="s">
        <v>50</v>
      </c>
      <c r="H870" s="40" t="s">
        <v>51</v>
      </c>
      <c r="I870" s="45"/>
    </row>
    <row r="871" customFormat="false" ht="15" hidden="false" customHeight="false" outlineLevel="0" collapsed="false">
      <c r="A871" s="73" t="s">
        <v>1429</v>
      </c>
      <c r="B871" s="44"/>
      <c r="C871" s="44"/>
      <c r="D871" s="45"/>
      <c r="E871" s="46"/>
      <c r="F871" s="45"/>
      <c r="G871" s="47"/>
      <c r="H871" s="70" t="s">
        <v>158</v>
      </c>
      <c r="I871" s="45"/>
    </row>
    <row r="872" customFormat="false" ht="30" hidden="false" customHeight="true" outlineLevel="0" collapsed="false">
      <c r="A872" s="38" t="s">
        <v>548</v>
      </c>
      <c r="B872" s="44" t="s">
        <v>47</v>
      </c>
      <c r="C872" s="44" t="s">
        <v>18</v>
      </c>
      <c r="D872" s="45" t="s">
        <v>22</v>
      </c>
      <c r="E872" s="46" t="s">
        <v>555</v>
      </c>
      <c r="F872" s="45" t="s">
        <v>556</v>
      </c>
      <c r="G872" s="47" t="s">
        <v>50</v>
      </c>
      <c r="H872" s="40" t="s">
        <v>51</v>
      </c>
      <c r="I872" s="45"/>
    </row>
    <row r="873" customFormat="false" ht="15" hidden="false" customHeight="false" outlineLevel="0" collapsed="false">
      <c r="A873" s="73" t="s">
        <v>1430</v>
      </c>
      <c r="B873" s="44"/>
      <c r="C873" s="44"/>
      <c r="D873" s="45"/>
      <c r="E873" s="46"/>
      <c r="F873" s="45"/>
      <c r="G873" s="47"/>
      <c r="H873" s="70" t="s">
        <v>158</v>
      </c>
      <c r="I873" s="45"/>
    </row>
    <row r="874" customFormat="false" ht="30" hidden="false" customHeight="true" outlineLevel="0" collapsed="false">
      <c r="A874" s="38" t="s">
        <v>548</v>
      </c>
      <c r="B874" s="44" t="s">
        <v>53</v>
      </c>
      <c r="C874" s="44" t="s">
        <v>15</v>
      </c>
      <c r="D874" s="45" t="s">
        <v>24</v>
      </c>
      <c r="E874" s="46" t="s">
        <v>551</v>
      </c>
      <c r="F874" s="45" t="s">
        <v>137</v>
      </c>
      <c r="G874" s="47" t="s">
        <v>50</v>
      </c>
      <c r="H874" s="40" t="s">
        <v>51</v>
      </c>
      <c r="I874" s="45"/>
    </row>
    <row r="875" customFormat="false" ht="15" hidden="false" customHeight="false" outlineLevel="0" collapsed="false">
      <c r="A875" s="73" t="s">
        <v>1430</v>
      </c>
      <c r="B875" s="44"/>
      <c r="C875" s="44"/>
      <c r="D875" s="45"/>
      <c r="E875" s="46"/>
      <c r="F875" s="45"/>
      <c r="G875" s="47"/>
      <c r="H875" s="70" t="s">
        <v>158</v>
      </c>
      <c r="I875" s="45"/>
    </row>
    <row r="876" customFormat="false" ht="30" hidden="false" customHeight="true" outlineLevel="0" collapsed="false">
      <c r="A876" s="38" t="s">
        <v>548</v>
      </c>
      <c r="B876" s="44" t="s">
        <v>47</v>
      </c>
      <c r="C876" s="44" t="s">
        <v>16</v>
      </c>
      <c r="D876" s="45" t="s">
        <v>22</v>
      </c>
      <c r="E876" s="46" t="s">
        <v>180</v>
      </c>
      <c r="F876" s="45" t="s">
        <v>553</v>
      </c>
      <c r="G876" s="47" t="s">
        <v>50</v>
      </c>
      <c r="H876" s="40" t="s">
        <v>51</v>
      </c>
      <c r="I876" s="45"/>
    </row>
    <row r="877" customFormat="false" ht="15" hidden="false" customHeight="false" outlineLevel="0" collapsed="false">
      <c r="A877" s="73" t="s">
        <v>1429</v>
      </c>
      <c r="B877" s="44"/>
      <c r="C877" s="44"/>
      <c r="D877" s="45"/>
      <c r="E877" s="46"/>
      <c r="F877" s="45"/>
      <c r="G877" s="47"/>
      <c r="H877" s="70" t="s">
        <v>158</v>
      </c>
      <c r="I877" s="45"/>
    </row>
    <row r="879" customFormat="false" ht="30" hidden="false" customHeight="false" outlineLevel="0" collapsed="false">
      <c r="A879" s="43" t="s">
        <v>558</v>
      </c>
      <c r="B879" s="44" t="s">
        <v>47</v>
      </c>
      <c r="C879" s="44" t="s">
        <v>18</v>
      </c>
      <c r="D879" s="45" t="s">
        <v>22</v>
      </c>
      <c r="E879" s="46" t="s">
        <v>171</v>
      </c>
      <c r="F879" s="45"/>
      <c r="G879" s="47" t="s">
        <v>157</v>
      </c>
      <c r="H879" s="45" t="s">
        <v>158</v>
      </c>
      <c r="I879" s="45"/>
    </row>
    <row r="880" customFormat="false" ht="30" hidden="false" customHeight="false" outlineLevel="0" collapsed="false">
      <c r="A880" s="43" t="s">
        <v>558</v>
      </c>
      <c r="B880" s="44" t="s">
        <v>47</v>
      </c>
      <c r="C880" s="44" t="s">
        <v>17</v>
      </c>
      <c r="D880" s="45" t="s">
        <v>22</v>
      </c>
      <c r="E880" s="46" t="s">
        <v>66</v>
      </c>
      <c r="F880" s="45"/>
      <c r="G880" s="47" t="s">
        <v>567</v>
      </c>
      <c r="H880" s="45" t="s">
        <v>158</v>
      </c>
      <c r="I880" s="45"/>
    </row>
    <row r="881" customFormat="false" ht="45" hidden="false" customHeight="true" outlineLevel="0" collapsed="false">
      <c r="A881" s="38" t="s">
        <v>558</v>
      </c>
      <c r="B881" s="44" t="s">
        <v>47</v>
      </c>
      <c r="C881" s="44" t="s">
        <v>15</v>
      </c>
      <c r="D881" s="45" t="s">
        <v>28</v>
      </c>
      <c r="E881" s="46" t="s">
        <v>562</v>
      </c>
      <c r="F881" s="45" t="s">
        <v>560</v>
      </c>
      <c r="G881" s="47" t="s">
        <v>50</v>
      </c>
      <c r="H881" s="40" t="s">
        <v>51</v>
      </c>
      <c r="I881" s="45"/>
    </row>
    <row r="882" customFormat="false" ht="15" hidden="false" customHeight="false" outlineLevel="0" collapsed="false">
      <c r="A882" s="73" t="s">
        <v>1431</v>
      </c>
      <c r="B882" s="44"/>
      <c r="C882" s="44"/>
      <c r="D882" s="45"/>
      <c r="E882" s="46"/>
      <c r="F882" s="45"/>
      <c r="G882" s="47"/>
      <c r="H882" s="70" t="s">
        <v>158</v>
      </c>
      <c r="I882" s="45"/>
    </row>
    <row r="883" customFormat="false" ht="30" hidden="false" customHeight="true" outlineLevel="0" collapsed="false">
      <c r="A883" s="38" t="s">
        <v>558</v>
      </c>
      <c r="B883" s="44" t="s">
        <v>47</v>
      </c>
      <c r="C883" s="44" t="s">
        <v>17</v>
      </c>
      <c r="D883" s="45" t="s">
        <v>22</v>
      </c>
      <c r="E883" s="46" t="s">
        <v>66</v>
      </c>
      <c r="F883" s="45" t="s">
        <v>568</v>
      </c>
      <c r="G883" s="47" t="s">
        <v>50</v>
      </c>
      <c r="H883" s="40" t="s">
        <v>51</v>
      </c>
      <c r="I883" s="45"/>
    </row>
    <row r="884" customFormat="false" ht="15" hidden="false" customHeight="false" outlineLevel="0" collapsed="false">
      <c r="A884" s="73" t="s">
        <v>1431</v>
      </c>
      <c r="B884" s="44"/>
      <c r="C884" s="44"/>
      <c r="D884" s="45"/>
      <c r="E884" s="46"/>
      <c r="F884" s="45"/>
      <c r="G884" s="47"/>
      <c r="H884" s="70" t="s">
        <v>158</v>
      </c>
      <c r="I884" s="45"/>
    </row>
    <row r="885" customFormat="false" ht="45" hidden="false" customHeight="true" outlineLevel="0" collapsed="false">
      <c r="A885" s="38" t="s">
        <v>558</v>
      </c>
      <c r="B885" s="44" t="s">
        <v>53</v>
      </c>
      <c r="C885" s="44" t="s">
        <v>1336</v>
      </c>
      <c r="D885" s="45" t="s">
        <v>31</v>
      </c>
      <c r="E885" s="46" t="s">
        <v>323</v>
      </c>
      <c r="F885" s="45" t="s">
        <v>560</v>
      </c>
      <c r="G885" s="47" t="s">
        <v>50</v>
      </c>
      <c r="H885" s="40" t="s">
        <v>51</v>
      </c>
      <c r="I885" s="45"/>
    </row>
    <row r="886" customFormat="false" ht="15" hidden="false" customHeight="false" outlineLevel="0" collapsed="false">
      <c r="A886" s="73" t="s">
        <v>1431</v>
      </c>
      <c r="B886" s="44"/>
      <c r="C886" s="44"/>
      <c r="D886" s="45"/>
      <c r="E886" s="46"/>
      <c r="F886" s="45"/>
      <c r="G886" s="47"/>
      <c r="H886" s="70" t="s">
        <v>158</v>
      </c>
      <c r="I886" s="45"/>
    </row>
    <row r="887" customFormat="false" ht="45" hidden="false" customHeight="true" outlineLevel="0" collapsed="false">
      <c r="A887" s="38" t="s">
        <v>558</v>
      </c>
      <c r="B887" s="44" t="s">
        <v>47</v>
      </c>
      <c r="C887" s="44" t="s">
        <v>18</v>
      </c>
      <c r="D887" s="45" t="s">
        <v>24</v>
      </c>
      <c r="E887" s="46" t="s">
        <v>561</v>
      </c>
      <c r="F887" s="45" t="s">
        <v>560</v>
      </c>
      <c r="G887" s="47" t="s">
        <v>50</v>
      </c>
      <c r="H887" s="40" t="s">
        <v>51</v>
      </c>
      <c r="I887" s="45"/>
    </row>
    <row r="888" customFormat="false" ht="15" hidden="false" customHeight="false" outlineLevel="0" collapsed="false">
      <c r="A888" s="73" t="s">
        <v>1431</v>
      </c>
      <c r="B888" s="44"/>
      <c r="C888" s="44"/>
      <c r="D888" s="45"/>
      <c r="E888" s="46"/>
      <c r="F888" s="45"/>
      <c r="G888" s="47"/>
      <c r="H888" s="70" t="s">
        <v>158</v>
      </c>
      <c r="I888" s="45"/>
    </row>
    <row r="889" customFormat="false" ht="45" hidden="false" customHeight="true" outlineLevel="0" collapsed="false">
      <c r="A889" s="38" t="s">
        <v>558</v>
      </c>
      <c r="B889" s="44" t="s">
        <v>47</v>
      </c>
      <c r="C889" s="44" t="s">
        <v>15</v>
      </c>
      <c r="D889" s="45" t="s">
        <v>24</v>
      </c>
      <c r="E889" s="46" t="s">
        <v>559</v>
      </c>
      <c r="F889" s="45" t="s">
        <v>560</v>
      </c>
      <c r="G889" s="47" t="s">
        <v>50</v>
      </c>
      <c r="H889" s="40" t="s">
        <v>51</v>
      </c>
      <c r="I889" s="45"/>
    </row>
    <row r="890" customFormat="false" ht="15" hidden="false" customHeight="false" outlineLevel="0" collapsed="false">
      <c r="A890" s="73" t="s">
        <v>1431</v>
      </c>
      <c r="B890" s="44"/>
      <c r="C890" s="44"/>
      <c r="D890" s="45"/>
      <c r="E890" s="46"/>
      <c r="F890" s="45"/>
      <c r="G890" s="47"/>
      <c r="H890" s="70" t="s">
        <v>158</v>
      </c>
      <c r="I890" s="45"/>
    </row>
    <row r="891" customFormat="false" ht="30" hidden="false" customHeight="true" outlineLevel="0" collapsed="false">
      <c r="A891" s="38" t="s">
        <v>558</v>
      </c>
      <c r="B891" s="44" t="s">
        <v>53</v>
      </c>
      <c r="C891" s="44" t="s">
        <v>15</v>
      </c>
      <c r="D891" s="45" t="s">
        <v>27</v>
      </c>
      <c r="E891" s="46" t="s">
        <v>70</v>
      </c>
      <c r="F891" s="45" t="s">
        <v>507</v>
      </c>
      <c r="G891" s="47" t="s">
        <v>50</v>
      </c>
      <c r="H891" s="40" t="s">
        <v>51</v>
      </c>
      <c r="I891" s="45"/>
    </row>
    <row r="892" customFormat="false" ht="15" hidden="false" customHeight="false" outlineLevel="0" collapsed="false">
      <c r="A892" s="73" t="s">
        <v>1431</v>
      </c>
      <c r="B892" s="44"/>
      <c r="C892" s="44"/>
      <c r="D892" s="45"/>
      <c r="E892" s="46"/>
      <c r="F892" s="45"/>
      <c r="G892" s="47"/>
      <c r="H892" s="70" t="s">
        <v>158</v>
      </c>
      <c r="I892" s="45"/>
    </row>
    <row r="893" customFormat="false" ht="30" hidden="false" customHeight="true" outlineLevel="0" collapsed="false">
      <c r="A893" s="38" t="s">
        <v>558</v>
      </c>
      <c r="B893" s="44" t="s">
        <v>47</v>
      </c>
      <c r="C893" s="44" t="s">
        <v>18</v>
      </c>
      <c r="D893" s="45" t="s">
        <v>22</v>
      </c>
      <c r="E893" s="46" t="s">
        <v>171</v>
      </c>
      <c r="F893" s="45" t="s">
        <v>564</v>
      </c>
      <c r="G893" s="47" t="s">
        <v>50</v>
      </c>
      <c r="H893" s="40" t="s">
        <v>51</v>
      </c>
      <c r="I893" s="45"/>
    </row>
    <row r="894" customFormat="false" ht="15" hidden="false" customHeight="false" outlineLevel="0" collapsed="false">
      <c r="A894" s="73" t="s">
        <v>1431</v>
      </c>
      <c r="B894" s="44"/>
      <c r="C894" s="44"/>
      <c r="D894" s="45"/>
      <c r="E894" s="46"/>
      <c r="F894" s="45"/>
      <c r="G894" s="47"/>
      <c r="H894" s="70" t="s">
        <v>158</v>
      </c>
      <c r="I894" s="45"/>
    </row>
    <row r="895" customFormat="false" ht="45" hidden="false" customHeight="true" outlineLevel="0" collapsed="false">
      <c r="A895" s="38" t="s">
        <v>558</v>
      </c>
      <c r="B895" s="44" t="s">
        <v>47</v>
      </c>
      <c r="C895" s="44" t="s">
        <v>15</v>
      </c>
      <c r="D895" s="45" t="s">
        <v>22</v>
      </c>
      <c r="E895" s="46" t="s">
        <v>565</v>
      </c>
      <c r="F895" s="45" t="s">
        <v>566</v>
      </c>
      <c r="G895" s="47" t="s">
        <v>50</v>
      </c>
      <c r="H895" s="40" t="s">
        <v>51</v>
      </c>
      <c r="I895" s="45"/>
    </row>
    <row r="896" customFormat="false" ht="15" hidden="false" customHeight="false" outlineLevel="0" collapsed="false">
      <c r="A896" s="73" t="s">
        <v>1431</v>
      </c>
      <c r="B896" s="44"/>
      <c r="C896" s="44"/>
      <c r="D896" s="45"/>
      <c r="E896" s="46"/>
      <c r="F896" s="45"/>
      <c r="G896" s="47"/>
      <c r="H896" s="70" t="s">
        <v>158</v>
      </c>
      <c r="I896" s="45"/>
    </row>
    <row r="897" customFormat="false" ht="45" hidden="false" customHeight="true" outlineLevel="0" collapsed="false">
      <c r="A897" s="38" t="s">
        <v>558</v>
      </c>
      <c r="B897" s="44" t="s">
        <v>47</v>
      </c>
      <c r="C897" s="44" t="s">
        <v>18</v>
      </c>
      <c r="D897" s="45" t="s">
        <v>28</v>
      </c>
      <c r="E897" s="46" t="s">
        <v>563</v>
      </c>
      <c r="F897" s="45" t="s">
        <v>560</v>
      </c>
      <c r="G897" s="47" t="s">
        <v>50</v>
      </c>
      <c r="H897" s="40" t="s">
        <v>51</v>
      </c>
      <c r="I897" s="45"/>
    </row>
    <row r="898" customFormat="false" ht="15" hidden="false" customHeight="false" outlineLevel="0" collapsed="false">
      <c r="A898" s="73" t="s">
        <v>1431</v>
      </c>
      <c r="B898" s="44"/>
      <c r="C898" s="44"/>
      <c r="D898" s="45"/>
      <c r="E898" s="46"/>
      <c r="F898" s="45"/>
      <c r="G898" s="47"/>
      <c r="H898" s="70" t="s">
        <v>158</v>
      </c>
      <c r="I898" s="45"/>
    </row>
    <row r="899" customFormat="false" ht="30" hidden="false" customHeight="true" outlineLevel="0" collapsed="false">
      <c r="A899" s="38" t="s">
        <v>558</v>
      </c>
      <c r="B899" s="44" t="s">
        <v>53</v>
      </c>
      <c r="C899" s="44" t="s">
        <v>17</v>
      </c>
      <c r="D899" s="45" t="s">
        <v>30</v>
      </c>
      <c r="E899" s="46" t="s">
        <v>134</v>
      </c>
      <c r="F899" s="45" t="s">
        <v>507</v>
      </c>
      <c r="G899" s="47" t="s">
        <v>50</v>
      </c>
      <c r="H899" s="40" t="s">
        <v>51</v>
      </c>
      <c r="I899" s="45"/>
    </row>
    <row r="900" customFormat="false" ht="15" hidden="false" customHeight="false" outlineLevel="0" collapsed="false">
      <c r="A900" s="73" t="s">
        <v>1431</v>
      </c>
      <c r="B900" s="44"/>
      <c r="C900" s="44"/>
      <c r="D900" s="45"/>
      <c r="E900" s="46"/>
      <c r="F900" s="45"/>
      <c r="G900" s="47"/>
      <c r="H900" s="70" t="s">
        <v>158</v>
      </c>
      <c r="I900" s="45"/>
    </row>
    <row r="902" customFormat="false" ht="15" hidden="false" customHeight="true" outlineLevel="0" collapsed="false">
      <c r="A902" s="38" t="s">
        <v>569</v>
      </c>
      <c r="B902" s="44" t="s">
        <v>47</v>
      </c>
      <c r="C902" s="44" t="s">
        <v>15</v>
      </c>
      <c r="D902" s="45" t="s">
        <v>22</v>
      </c>
      <c r="E902" s="46" t="s">
        <v>198</v>
      </c>
      <c r="F902" s="45"/>
      <c r="G902" s="47" t="s">
        <v>105</v>
      </c>
      <c r="H902" s="40" t="s">
        <v>59</v>
      </c>
      <c r="I902" s="45" t="s">
        <v>573</v>
      </c>
    </row>
    <row r="903" customFormat="false" ht="15" hidden="false" customHeight="false" outlineLevel="0" collapsed="false">
      <c r="A903" s="73" t="s">
        <v>1432</v>
      </c>
      <c r="B903" s="44"/>
      <c r="C903" s="44"/>
      <c r="D903" s="45"/>
      <c r="E903" s="46"/>
      <c r="F903" s="45"/>
      <c r="G903" s="47"/>
      <c r="H903" s="70" t="s">
        <v>158</v>
      </c>
      <c r="I903" s="45"/>
    </row>
    <row r="904" customFormat="false" ht="30" hidden="false" customHeight="true" outlineLevel="0" collapsed="false">
      <c r="A904" s="38" t="s">
        <v>569</v>
      </c>
      <c r="B904" s="44" t="s">
        <v>47</v>
      </c>
      <c r="C904" s="44" t="s">
        <v>16</v>
      </c>
      <c r="D904" s="45" t="s">
        <v>22</v>
      </c>
      <c r="E904" s="46" t="s">
        <v>575</v>
      </c>
      <c r="F904" s="45" t="s">
        <v>576</v>
      </c>
      <c r="G904" s="47" t="s">
        <v>50</v>
      </c>
      <c r="H904" s="40" t="s">
        <v>51</v>
      </c>
      <c r="I904" s="45"/>
    </row>
    <row r="905" customFormat="false" ht="15" hidden="false" customHeight="false" outlineLevel="0" collapsed="false">
      <c r="A905" s="73" t="s">
        <v>1433</v>
      </c>
      <c r="B905" s="44"/>
      <c r="C905" s="44"/>
      <c r="D905" s="45"/>
      <c r="E905" s="46"/>
      <c r="F905" s="45"/>
      <c r="G905" s="47"/>
      <c r="H905" s="70" t="s">
        <v>158</v>
      </c>
      <c r="I905" s="45"/>
    </row>
    <row r="906" customFormat="false" ht="30" hidden="false" customHeight="true" outlineLevel="0" collapsed="false">
      <c r="A906" s="38" t="s">
        <v>569</v>
      </c>
      <c r="B906" s="44" t="s">
        <v>47</v>
      </c>
      <c r="C906" s="44" t="s">
        <v>18</v>
      </c>
      <c r="D906" s="45" t="s">
        <v>22</v>
      </c>
      <c r="E906" s="46" t="s">
        <v>578</v>
      </c>
      <c r="F906" s="45" t="s">
        <v>576</v>
      </c>
      <c r="G906" s="47" t="s">
        <v>50</v>
      </c>
      <c r="H906" s="40" t="s">
        <v>51</v>
      </c>
      <c r="I906" s="45"/>
    </row>
    <row r="907" customFormat="false" ht="15" hidden="false" customHeight="false" outlineLevel="0" collapsed="false">
      <c r="A907" s="73" t="s">
        <v>1433</v>
      </c>
      <c r="B907" s="44"/>
      <c r="C907" s="44"/>
      <c r="D907" s="45"/>
      <c r="E907" s="46"/>
      <c r="F907" s="45"/>
      <c r="G907" s="47"/>
      <c r="H907" s="70" t="s">
        <v>158</v>
      </c>
      <c r="I907" s="45"/>
    </row>
    <row r="908" customFormat="false" ht="30" hidden="false" customHeight="true" outlineLevel="0" collapsed="false">
      <c r="A908" s="38" t="s">
        <v>569</v>
      </c>
      <c r="B908" s="44" t="s">
        <v>47</v>
      </c>
      <c r="C908" s="44" t="s">
        <v>15</v>
      </c>
      <c r="D908" s="45" t="s">
        <v>22</v>
      </c>
      <c r="E908" s="46" t="s">
        <v>570</v>
      </c>
      <c r="F908" s="45" t="s">
        <v>397</v>
      </c>
      <c r="G908" s="47" t="s">
        <v>50</v>
      </c>
      <c r="H908" s="40" t="s">
        <v>51</v>
      </c>
      <c r="I908" s="45"/>
    </row>
    <row r="909" customFormat="false" ht="15" hidden="false" customHeight="false" outlineLevel="0" collapsed="false">
      <c r="A909" s="73" t="s">
        <v>1433</v>
      </c>
      <c r="B909" s="44"/>
      <c r="C909" s="44"/>
      <c r="D909" s="45"/>
      <c r="E909" s="46"/>
      <c r="F909" s="45"/>
      <c r="G909" s="47"/>
      <c r="H909" s="70" t="s">
        <v>158</v>
      </c>
      <c r="I909" s="45"/>
    </row>
    <row r="911" customFormat="false" ht="15" hidden="false" customHeight="true" outlineLevel="0" collapsed="false">
      <c r="A911" s="38" t="s">
        <v>571</v>
      </c>
      <c r="B911" s="44" t="s">
        <v>47</v>
      </c>
      <c r="C911" s="44" t="s">
        <v>18</v>
      </c>
      <c r="D911" s="45" t="s">
        <v>22</v>
      </c>
      <c r="E911" s="46" t="s">
        <v>577</v>
      </c>
      <c r="F911" s="45" t="s">
        <v>57</v>
      </c>
      <c r="G911" s="47" t="s">
        <v>58</v>
      </c>
      <c r="H911" s="40" t="s">
        <v>59</v>
      </c>
      <c r="I911" s="45" t="s">
        <v>63</v>
      </c>
    </row>
    <row r="912" customFormat="false" ht="15" hidden="false" customHeight="false" outlineLevel="0" collapsed="false">
      <c r="A912" s="73" t="s">
        <v>1434</v>
      </c>
      <c r="B912" s="44"/>
      <c r="C912" s="44"/>
      <c r="D912" s="45"/>
      <c r="E912" s="46"/>
      <c r="F912" s="45"/>
      <c r="G912" s="47"/>
      <c r="H912" s="70" t="s">
        <v>158</v>
      </c>
      <c r="I912" s="45"/>
    </row>
    <row r="913" customFormat="false" ht="15" hidden="false" customHeight="true" outlineLevel="0" collapsed="false">
      <c r="A913" s="38" t="s">
        <v>571</v>
      </c>
      <c r="B913" s="44" t="s">
        <v>47</v>
      </c>
      <c r="C913" s="44" t="s">
        <v>18</v>
      </c>
      <c r="D913" s="45" t="s">
        <v>22</v>
      </c>
      <c r="E913" s="46" t="s">
        <v>427</v>
      </c>
      <c r="F913" s="45" t="s">
        <v>57</v>
      </c>
      <c r="G913" s="47" t="s">
        <v>58</v>
      </c>
      <c r="H913" s="40" t="s">
        <v>59</v>
      </c>
      <c r="I913" s="45" t="s">
        <v>60</v>
      </c>
    </row>
    <row r="914" customFormat="false" ht="15" hidden="false" customHeight="false" outlineLevel="0" collapsed="false">
      <c r="A914" s="73" t="s">
        <v>1434</v>
      </c>
      <c r="B914" s="44"/>
      <c r="C914" s="44"/>
      <c r="D914" s="45"/>
      <c r="E914" s="46"/>
      <c r="F914" s="45"/>
      <c r="G914" s="47"/>
      <c r="H914" s="70" t="s">
        <v>158</v>
      </c>
      <c r="I914" s="45"/>
    </row>
    <row r="915" customFormat="false" ht="15" hidden="false" customHeight="true" outlineLevel="0" collapsed="false">
      <c r="A915" s="38" t="s">
        <v>571</v>
      </c>
      <c r="B915" s="44" t="s">
        <v>47</v>
      </c>
      <c r="C915" s="44" t="s">
        <v>15</v>
      </c>
      <c r="D915" s="45" t="s">
        <v>22</v>
      </c>
      <c r="E915" s="46" t="s">
        <v>159</v>
      </c>
      <c r="F915" s="45" t="s">
        <v>572</v>
      </c>
      <c r="G915" s="47" t="s">
        <v>50</v>
      </c>
      <c r="H915" s="45" t="s">
        <v>158</v>
      </c>
      <c r="I915" s="45"/>
    </row>
    <row r="916" customFormat="false" ht="30" hidden="false" customHeight="false" outlineLevel="0" collapsed="false">
      <c r="A916" s="73" t="s">
        <v>1435</v>
      </c>
      <c r="B916" s="44"/>
      <c r="C916" s="44"/>
      <c r="D916" s="45"/>
      <c r="E916" s="46"/>
      <c r="F916" s="45"/>
      <c r="G916" s="47"/>
      <c r="H916" s="45"/>
      <c r="I916" s="45"/>
    </row>
    <row r="917" customFormat="false" ht="15" hidden="false" customHeight="true" outlineLevel="0" collapsed="false">
      <c r="A917" s="38" t="s">
        <v>571</v>
      </c>
      <c r="B917" s="44" t="s">
        <v>47</v>
      </c>
      <c r="C917" s="44" t="s">
        <v>16</v>
      </c>
      <c r="D917" s="45" t="s">
        <v>22</v>
      </c>
      <c r="E917" s="46" t="s">
        <v>574</v>
      </c>
      <c r="F917" s="45" t="s">
        <v>65</v>
      </c>
      <c r="G917" s="47" t="s">
        <v>50</v>
      </c>
      <c r="H917" s="40" t="s">
        <v>51</v>
      </c>
      <c r="I917" s="45"/>
    </row>
    <row r="918" customFormat="false" ht="30" hidden="false" customHeight="false" outlineLevel="0" collapsed="false">
      <c r="A918" s="73" t="s">
        <v>1435</v>
      </c>
      <c r="B918" s="44"/>
      <c r="C918" s="44"/>
      <c r="D918" s="45"/>
      <c r="E918" s="46"/>
      <c r="F918" s="45"/>
      <c r="G918" s="47"/>
      <c r="H918" s="70" t="s">
        <v>158</v>
      </c>
      <c r="I918" s="45"/>
    </row>
    <row r="919" customFormat="false" ht="15" hidden="false" customHeight="true" outlineLevel="0" collapsed="false">
      <c r="A919" s="38" t="s">
        <v>571</v>
      </c>
      <c r="B919" s="44" t="s">
        <v>47</v>
      </c>
      <c r="C919" s="44" t="s">
        <v>18</v>
      </c>
      <c r="D919" s="45" t="s">
        <v>22</v>
      </c>
      <c r="E919" s="46" t="s">
        <v>577</v>
      </c>
      <c r="F919" s="45" t="s">
        <v>61</v>
      </c>
      <c r="G919" s="47" t="s">
        <v>50</v>
      </c>
      <c r="H919" s="40" t="s">
        <v>51</v>
      </c>
      <c r="I919" s="45"/>
    </row>
    <row r="920" customFormat="false" ht="30" hidden="false" customHeight="false" outlineLevel="0" collapsed="false">
      <c r="A920" s="73" t="s">
        <v>1435</v>
      </c>
      <c r="B920" s="44"/>
      <c r="C920" s="44"/>
      <c r="D920" s="45"/>
      <c r="E920" s="46"/>
      <c r="F920" s="45"/>
      <c r="G920" s="47"/>
      <c r="H920" s="70" t="s">
        <v>158</v>
      </c>
      <c r="I920" s="45"/>
    </row>
    <row r="922" customFormat="false" ht="75" hidden="false" customHeight="true" outlineLevel="0" collapsed="false">
      <c r="A922" s="38" t="s">
        <v>579</v>
      </c>
      <c r="B922" s="44" t="s">
        <v>47</v>
      </c>
      <c r="C922" s="44" t="s">
        <v>15</v>
      </c>
      <c r="D922" s="45" t="s">
        <v>22</v>
      </c>
      <c r="E922" s="46" t="s">
        <v>159</v>
      </c>
      <c r="F922" s="45" t="s">
        <v>580</v>
      </c>
      <c r="G922" s="47" t="s">
        <v>536</v>
      </c>
      <c r="H922" s="40" t="s">
        <v>51</v>
      </c>
      <c r="I922" s="45"/>
    </row>
    <row r="923" customFormat="false" ht="15" hidden="false" customHeight="false" outlineLevel="0" collapsed="false">
      <c r="A923" s="73" t="s">
        <v>1436</v>
      </c>
      <c r="B923" s="44"/>
      <c r="C923" s="44"/>
      <c r="D923" s="45"/>
      <c r="E923" s="46"/>
      <c r="F923" s="45"/>
      <c r="G923" s="47"/>
      <c r="H923" s="70" t="s">
        <v>158</v>
      </c>
      <c r="I923" s="45"/>
    </row>
    <row r="924" customFormat="false" ht="75" hidden="false" customHeight="true" outlineLevel="0" collapsed="false">
      <c r="A924" s="38" t="s">
        <v>579</v>
      </c>
      <c r="B924" s="44" t="s">
        <v>47</v>
      </c>
      <c r="C924" s="44" t="s">
        <v>15</v>
      </c>
      <c r="D924" s="45" t="s">
        <v>22</v>
      </c>
      <c r="E924" s="46" t="s">
        <v>95</v>
      </c>
      <c r="F924" s="45" t="s">
        <v>580</v>
      </c>
      <c r="G924" s="47" t="s">
        <v>536</v>
      </c>
      <c r="H924" s="40" t="s">
        <v>51</v>
      </c>
      <c r="I924" s="45"/>
    </row>
    <row r="925" customFormat="false" ht="15" hidden="false" customHeight="false" outlineLevel="0" collapsed="false">
      <c r="A925" s="73" t="s">
        <v>1436</v>
      </c>
      <c r="B925" s="44"/>
      <c r="C925" s="44"/>
      <c r="D925" s="45"/>
      <c r="E925" s="46"/>
      <c r="F925" s="45"/>
      <c r="G925" s="47"/>
      <c r="H925" s="70" t="s">
        <v>158</v>
      </c>
      <c r="I925" s="45"/>
    </row>
    <row r="926" customFormat="false" ht="30" hidden="false" customHeight="true" outlineLevel="0" collapsed="false">
      <c r="A926" s="38" t="s">
        <v>579</v>
      </c>
      <c r="B926" s="44" t="s">
        <v>47</v>
      </c>
      <c r="C926" s="44" t="s">
        <v>15</v>
      </c>
      <c r="D926" s="45" t="s">
        <v>22</v>
      </c>
      <c r="E926" s="46" t="s">
        <v>551</v>
      </c>
      <c r="F926" s="45" t="s">
        <v>582</v>
      </c>
      <c r="G926" s="47" t="s">
        <v>50</v>
      </c>
      <c r="H926" s="40" t="s">
        <v>51</v>
      </c>
      <c r="I926" s="45"/>
    </row>
    <row r="927" customFormat="false" ht="15" hidden="false" customHeight="false" outlineLevel="0" collapsed="false">
      <c r="A927" s="73" t="s">
        <v>1437</v>
      </c>
      <c r="B927" s="44"/>
      <c r="C927" s="44"/>
      <c r="D927" s="45"/>
      <c r="E927" s="46"/>
      <c r="F927" s="45"/>
      <c r="G927" s="47"/>
      <c r="H927" s="70" t="s">
        <v>158</v>
      </c>
      <c r="I927" s="45"/>
    </row>
    <row r="928" customFormat="false" ht="30" hidden="false" customHeight="true" outlineLevel="0" collapsed="false">
      <c r="A928" s="38" t="s">
        <v>579</v>
      </c>
      <c r="B928" s="44" t="s">
        <v>47</v>
      </c>
      <c r="C928" s="44" t="s">
        <v>16</v>
      </c>
      <c r="D928" s="45" t="s">
        <v>22</v>
      </c>
      <c r="E928" s="46" t="s">
        <v>581</v>
      </c>
      <c r="F928" s="45" t="s">
        <v>582</v>
      </c>
      <c r="G928" s="47" t="s">
        <v>50</v>
      </c>
      <c r="H928" s="40" t="s">
        <v>51</v>
      </c>
      <c r="I928" s="45"/>
    </row>
    <row r="929" customFormat="false" ht="15" hidden="false" customHeight="false" outlineLevel="0" collapsed="false">
      <c r="A929" s="73" t="s">
        <v>1437</v>
      </c>
      <c r="B929" s="44"/>
      <c r="C929" s="44"/>
      <c r="D929" s="45"/>
      <c r="E929" s="46"/>
      <c r="F929" s="45"/>
      <c r="G929" s="47"/>
      <c r="H929" s="70" t="s">
        <v>158</v>
      </c>
      <c r="I929" s="45"/>
    </row>
    <row r="931" customFormat="false" ht="30" hidden="false" customHeight="false" outlineLevel="0" collapsed="false">
      <c r="A931" s="43" t="s">
        <v>583</v>
      </c>
      <c r="B931" s="44" t="s">
        <v>47</v>
      </c>
      <c r="C931" s="44" t="s">
        <v>15</v>
      </c>
      <c r="D931" s="45" t="s">
        <v>22</v>
      </c>
      <c r="E931" s="46" t="s">
        <v>586</v>
      </c>
      <c r="F931" s="45"/>
      <c r="G931" s="47" t="s">
        <v>587</v>
      </c>
      <c r="H931" s="45" t="s">
        <v>158</v>
      </c>
      <c r="I931" s="45"/>
    </row>
    <row r="932" customFormat="false" ht="15" hidden="false" customHeight="true" outlineLevel="0" collapsed="false">
      <c r="A932" s="38" t="s">
        <v>583</v>
      </c>
      <c r="B932" s="44" t="s">
        <v>47</v>
      </c>
      <c r="C932" s="44" t="s">
        <v>15</v>
      </c>
      <c r="D932" s="45" t="s">
        <v>22</v>
      </c>
      <c r="E932" s="46" t="s">
        <v>596</v>
      </c>
      <c r="F932" s="45"/>
      <c r="G932" s="47" t="s">
        <v>76</v>
      </c>
      <c r="H932" s="40" t="s">
        <v>59</v>
      </c>
      <c r="I932" s="45" t="s">
        <v>597</v>
      </c>
    </row>
    <row r="933" customFormat="false" ht="15" hidden="false" customHeight="false" outlineLevel="0" collapsed="false">
      <c r="A933" s="73" t="s">
        <v>1438</v>
      </c>
      <c r="B933" s="44"/>
      <c r="C933" s="44"/>
      <c r="D933" s="45"/>
      <c r="E933" s="46"/>
      <c r="F933" s="45"/>
      <c r="G933" s="47"/>
      <c r="H933" s="70" t="s">
        <v>158</v>
      </c>
      <c r="I933" s="45"/>
    </row>
    <row r="934" customFormat="false" ht="15" hidden="false" customHeight="true" outlineLevel="0" collapsed="false">
      <c r="A934" s="38" t="s">
        <v>583</v>
      </c>
      <c r="B934" s="44" t="s">
        <v>47</v>
      </c>
      <c r="C934" s="44" t="s">
        <v>15</v>
      </c>
      <c r="D934" s="45" t="s">
        <v>22</v>
      </c>
      <c r="E934" s="46" t="s">
        <v>66</v>
      </c>
      <c r="F934" s="45"/>
      <c r="G934" s="47" t="s">
        <v>76</v>
      </c>
      <c r="H934" s="40" t="s">
        <v>59</v>
      </c>
      <c r="I934" s="45" t="s">
        <v>595</v>
      </c>
    </row>
    <row r="935" customFormat="false" ht="15" hidden="false" customHeight="false" outlineLevel="0" collapsed="false">
      <c r="A935" s="73" t="s">
        <v>1438</v>
      </c>
      <c r="B935" s="44"/>
      <c r="C935" s="44"/>
      <c r="D935" s="45"/>
      <c r="E935" s="46"/>
      <c r="F935" s="45"/>
      <c r="G935" s="47"/>
      <c r="H935" s="70" t="s">
        <v>158</v>
      </c>
      <c r="I935" s="45"/>
    </row>
    <row r="936" customFormat="false" ht="15" hidden="false" customHeight="true" outlineLevel="0" collapsed="false">
      <c r="A936" s="38" t="s">
        <v>583</v>
      </c>
      <c r="B936" s="44" t="s">
        <v>47</v>
      </c>
      <c r="C936" s="44" t="s">
        <v>15</v>
      </c>
      <c r="D936" s="45" t="s">
        <v>22</v>
      </c>
      <c r="E936" s="46" t="s">
        <v>241</v>
      </c>
      <c r="F936" s="45"/>
      <c r="G936" s="47" t="s">
        <v>76</v>
      </c>
      <c r="H936" s="40" t="s">
        <v>59</v>
      </c>
      <c r="I936" s="45" t="s">
        <v>585</v>
      </c>
    </row>
    <row r="937" customFormat="false" ht="15" hidden="false" customHeight="false" outlineLevel="0" collapsed="false">
      <c r="A937" s="73" t="s">
        <v>1438</v>
      </c>
      <c r="B937" s="44"/>
      <c r="C937" s="44"/>
      <c r="D937" s="45"/>
      <c r="E937" s="46"/>
      <c r="F937" s="45"/>
      <c r="G937" s="47"/>
      <c r="H937" s="70" t="s">
        <v>158</v>
      </c>
      <c r="I937" s="45"/>
    </row>
    <row r="938" customFormat="false" ht="30" hidden="false" customHeight="true" outlineLevel="0" collapsed="false">
      <c r="A938" s="38" t="s">
        <v>583</v>
      </c>
      <c r="B938" s="44" t="s">
        <v>47</v>
      </c>
      <c r="C938" s="44" t="s">
        <v>16</v>
      </c>
      <c r="D938" s="45" t="s">
        <v>22</v>
      </c>
      <c r="E938" s="46" t="s">
        <v>588</v>
      </c>
      <c r="F938" s="45" t="s">
        <v>589</v>
      </c>
      <c r="G938" s="47" t="s">
        <v>50</v>
      </c>
      <c r="H938" s="40" t="s">
        <v>51</v>
      </c>
      <c r="I938" s="45"/>
    </row>
    <row r="939" customFormat="false" ht="15" hidden="false" customHeight="false" outlineLevel="0" collapsed="false">
      <c r="A939" s="73" t="s">
        <v>1439</v>
      </c>
      <c r="B939" s="44"/>
      <c r="C939" s="44"/>
      <c r="D939" s="45"/>
      <c r="E939" s="46"/>
      <c r="F939" s="45"/>
      <c r="G939" s="47"/>
      <c r="H939" s="70" t="s">
        <v>158</v>
      </c>
      <c r="I939" s="45"/>
    </row>
    <row r="940" customFormat="false" ht="30" hidden="false" customHeight="true" outlineLevel="0" collapsed="false">
      <c r="A940" s="38" t="s">
        <v>583</v>
      </c>
      <c r="B940" s="44" t="s">
        <v>47</v>
      </c>
      <c r="C940" s="44" t="s">
        <v>15</v>
      </c>
      <c r="D940" s="45" t="s">
        <v>22</v>
      </c>
      <c r="E940" s="46" t="s">
        <v>593</v>
      </c>
      <c r="F940" s="45" t="s">
        <v>137</v>
      </c>
      <c r="G940" s="47" t="s">
        <v>50</v>
      </c>
      <c r="H940" s="40" t="s">
        <v>51</v>
      </c>
      <c r="I940" s="45" t="s">
        <v>594</v>
      </c>
    </row>
    <row r="941" customFormat="false" ht="15" hidden="false" customHeight="false" outlineLevel="0" collapsed="false">
      <c r="A941" s="73" t="s">
        <v>1440</v>
      </c>
      <c r="B941" s="44"/>
      <c r="C941" s="44"/>
      <c r="D941" s="45"/>
      <c r="E941" s="46"/>
      <c r="F941" s="45"/>
      <c r="G941" s="47"/>
      <c r="H941" s="70" t="s">
        <v>158</v>
      </c>
      <c r="I941" s="45"/>
    </row>
    <row r="942" customFormat="false" ht="30" hidden="false" customHeight="true" outlineLevel="0" collapsed="false">
      <c r="A942" s="38" t="s">
        <v>583</v>
      </c>
      <c r="B942" s="44" t="s">
        <v>53</v>
      </c>
      <c r="C942" s="44" t="s">
        <v>15</v>
      </c>
      <c r="D942" s="45" t="s">
        <v>27</v>
      </c>
      <c r="E942" s="46" t="s">
        <v>134</v>
      </c>
      <c r="F942" s="45" t="s">
        <v>584</v>
      </c>
      <c r="G942" s="47" t="s">
        <v>50</v>
      </c>
      <c r="H942" s="40" t="s">
        <v>51</v>
      </c>
      <c r="I942" s="45"/>
    </row>
    <row r="943" customFormat="false" ht="15" hidden="false" customHeight="false" outlineLevel="0" collapsed="false">
      <c r="A943" s="73" t="s">
        <v>1439</v>
      </c>
      <c r="B943" s="44"/>
      <c r="C943" s="44"/>
      <c r="D943" s="45"/>
      <c r="E943" s="46"/>
      <c r="F943" s="45"/>
      <c r="G943" s="47"/>
      <c r="H943" s="70" t="s">
        <v>158</v>
      </c>
      <c r="I943" s="45"/>
    </row>
    <row r="944" customFormat="false" ht="30" hidden="false" customHeight="true" outlineLevel="0" collapsed="false">
      <c r="A944" s="38" t="s">
        <v>583</v>
      </c>
      <c r="B944" s="44" t="s">
        <v>47</v>
      </c>
      <c r="C944" s="44" t="s">
        <v>15</v>
      </c>
      <c r="D944" s="45" t="s">
        <v>22</v>
      </c>
      <c r="E944" s="46" t="s">
        <v>590</v>
      </c>
      <c r="F944" s="45" t="s">
        <v>430</v>
      </c>
      <c r="G944" s="47" t="s">
        <v>50</v>
      </c>
      <c r="H944" s="40" t="s">
        <v>51</v>
      </c>
      <c r="I944" s="45"/>
    </row>
    <row r="945" customFormat="false" ht="15" hidden="false" customHeight="false" outlineLevel="0" collapsed="false">
      <c r="A945" s="73" t="s">
        <v>1441</v>
      </c>
      <c r="B945" s="44"/>
      <c r="C945" s="44"/>
      <c r="D945" s="45"/>
      <c r="E945" s="46"/>
      <c r="F945" s="45"/>
      <c r="G945" s="47"/>
      <c r="H945" s="70" t="s">
        <v>158</v>
      </c>
      <c r="I945" s="45"/>
    </row>
    <row r="946" customFormat="false" ht="30" hidden="false" customHeight="true" outlineLevel="0" collapsed="false">
      <c r="A946" s="38" t="s">
        <v>583</v>
      </c>
      <c r="B946" s="44" t="s">
        <v>47</v>
      </c>
      <c r="C946" s="44" t="s">
        <v>18</v>
      </c>
      <c r="D946" s="45" t="s">
        <v>22</v>
      </c>
      <c r="E946" s="46" t="s">
        <v>591</v>
      </c>
      <c r="F946" s="45" t="s">
        <v>592</v>
      </c>
      <c r="G946" s="47" t="s">
        <v>50</v>
      </c>
      <c r="H946" s="40" t="s">
        <v>51</v>
      </c>
      <c r="I946" s="45"/>
    </row>
    <row r="947" customFormat="false" ht="15" hidden="false" customHeight="false" outlineLevel="0" collapsed="false">
      <c r="A947" s="73" t="s">
        <v>1439</v>
      </c>
      <c r="B947" s="44"/>
      <c r="C947" s="44"/>
      <c r="D947" s="45"/>
      <c r="E947" s="46"/>
      <c r="F947" s="45"/>
      <c r="G947" s="47"/>
      <c r="H947" s="70" t="s">
        <v>158</v>
      </c>
      <c r="I947" s="45"/>
    </row>
    <row r="948" customFormat="false" ht="30" hidden="false" customHeight="true" outlineLevel="0" collapsed="false">
      <c r="A948" s="38" t="s">
        <v>583</v>
      </c>
      <c r="B948" s="44" t="s">
        <v>53</v>
      </c>
      <c r="C948" s="44" t="s">
        <v>15</v>
      </c>
      <c r="D948" s="45" t="s">
        <v>24</v>
      </c>
      <c r="E948" s="46" t="s">
        <v>66</v>
      </c>
      <c r="F948" s="45" t="s">
        <v>137</v>
      </c>
      <c r="G948" s="47" t="s">
        <v>50</v>
      </c>
      <c r="H948" s="40" t="s">
        <v>51</v>
      </c>
      <c r="I948" s="45" t="s">
        <v>594</v>
      </c>
    </row>
    <row r="949" customFormat="false" ht="15" hidden="false" customHeight="false" outlineLevel="0" collapsed="false">
      <c r="A949" s="73" t="s">
        <v>1440</v>
      </c>
      <c r="B949" s="44"/>
      <c r="C949" s="44"/>
      <c r="D949" s="45"/>
      <c r="E949" s="46"/>
      <c r="F949" s="45"/>
      <c r="G949" s="47"/>
      <c r="H949" s="70" t="s">
        <v>158</v>
      </c>
      <c r="I949" s="45"/>
    </row>
    <row r="951" customFormat="false" ht="15" hidden="false" customHeight="true" outlineLevel="0" collapsed="false">
      <c r="A951" s="38" t="s">
        <v>598</v>
      </c>
      <c r="B951" s="44" t="s">
        <v>47</v>
      </c>
      <c r="C951" s="44" t="s">
        <v>15</v>
      </c>
      <c r="D951" s="45" t="s">
        <v>22</v>
      </c>
      <c r="E951" s="46" t="s">
        <v>603</v>
      </c>
      <c r="F951" s="45"/>
      <c r="G951" s="47" t="s">
        <v>76</v>
      </c>
      <c r="H951" s="40" t="s">
        <v>59</v>
      </c>
      <c r="I951" s="45" t="s">
        <v>604</v>
      </c>
    </row>
    <row r="952" customFormat="false" ht="15" hidden="false" customHeight="false" outlineLevel="0" collapsed="false">
      <c r="A952" s="73" t="s">
        <v>1442</v>
      </c>
      <c r="B952" s="44"/>
      <c r="C952" s="44"/>
      <c r="D952" s="45"/>
      <c r="E952" s="46"/>
      <c r="F952" s="45"/>
      <c r="G952" s="47"/>
      <c r="H952" s="70" t="s">
        <v>158</v>
      </c>
      <c r="I952" s="45"/>
    </row>
    <row r="953" customFormat="false" ht="30" hidden="false" customHeight="true" outlineLevel="0" collapsed="false">
      <c r="A953" s="38" t="s">
        <v>598</v>
      </c>
      <c r="B953" s="44" t="s">
        <v>53</v>
      </c>
      <c r="C953" s="44" t="s">
        <v>1336</v>
      </c>
      <c r="D953" s="45" t="s">
        <v>28</v>
      </c>
      <c r="E953" s="46" t="s">
        <v>241</v>
      </c>
      <c r="F953" s="45" t="s">
        <v>599</v>
      </c>
      <c r="G953" s="47" t="s">
        <v>50</v>
      </c>
      <c r="H953" s="40" t="s">
        <v>51</v>
      </c>
      <c r="I953" s="45"/>
    </row>
    <row r="954" customFormat="false" ht="15" hidden="false" customHeight="false" outlineLevel="0" collapsed="false">
      <c r="A954" s="73" t="s">
        <v>1443</v>
      </c>
      <c r="B954" s="44"/>
      <c r="C954" s="44"/>
      <c r="D954" s="45"/>
      <c r="E954" s="46"/>
      <c r="F954" s="45"/>
      <c r="G954" s="47"/>
      <c r="H954" s="70" t="s">
        <v>158</v>
      </c>
      <c r="I954" s="45"/>
    </row>
    <row r="955" customFormat="false" ht="30" hidden="false" customHeight="true" outlineLevel="0" collapsed="false">
      <c r="A955" s="38" t="s">
        <v>598</v>
      </c>
      <c r="B955" s="44" t="s">
        <v>53</v>
      </c>
      <c r="C955" s="44" t="s">
        <v>15</v>
      </c>
      <c r="D955" s="45" t="s">
        <v>27</v>
      </c>
      <c r="E955" s="46" t="s">
        <v>476</v>
      </c>
      <c r="F955" s="45" t="s">
        <v>607</v>
      </c>
      <c r="G955" s="47" t="s">
        <v>50</v>
      </c>
      <c r="H955" s="40" t="s">
        <v>51</v>
      </c>
      <c r="I955" s="45"/>
    </row>
    <row r="956" customFormat="false" ht="15" hidden="false" customHeight="false" outlineLevel="0" collapsed="false">
      <c r="A956" s="73" t="s">
        <v>1443</v>
      </c>
      <c r="B956" s="44"/>
      <c r="C956" s="44"/>
      <c r="D956" s="45"/>
      <c r="E956" s="46"/>
      <c r="F956" s="45"/>
      <c r="G956" s="47"/>
      <c r="H956" s="70" t="s">
        <v>158</v>
      </c>
      <c r="I956" s="45"/>
    </row>
    <row r="957" customFormat="false" ht="30" hidden="false" customHeight="true" outlineLevel="0" collapsed="false">
      <c r="A957" s="38" t="s">
        <v>598</v>
      </c>
      <c r="B957" s="44" t="s">
        <v>47</v>
      </c>
      <c r="C957" s="44" t="s">
        <v>18</v>
      </c>
      <c r="D957" s="45" t="s">
        <v>22</v>
      </c>
      <c r="E957" s="46" t="s">
        <v>605</v>
      </c>
      <c r="F957" s="45" t="s">
        <v>606</v>
      </c>
      <c r="G957" s="47" t="s">
        <v>50</v>
      </c>
      <c r="H957" s="40" t="s">
        <v>51</v>
      </c>
      <c r="I957" s="45"/>
    </row>
    <row r="958" customFormat="false" ht="15" hidden="false" customHeight="false" outlineLevel="0" collapsed="false">
      <c r="A958" s="73" t="s">
        <v>1443</v>
      </c>
      <c r="B958" s="44"/>
      <c r="C958" s="44"/>
      <c r="D958" s="45"/>
      <c r="E958" s="46"/>
      <c r="F958" s="45"/>
      <c r="G958" s="47"/>
      <c r="H958" s="70" t="s">
        <v>158</v>
      </c>
      <c r="I958" s="45"/>
    </row>
    <row r="959" customFormat="false" ht="30" hidden="false" customHeight="true" outlineLevel="0" collapsed="false">
      <c r="A959" s="38" t="s">
        <v>598</v>
      </c>
      <c r="B959" s="44" t="s">
        <v>53</v>
      </c>
      <c r="C959" s="44" t="s">
        <v>16</v>
      </c>
      <c r="D959" s="45" t="s">
        <v>28</v>
      </c>
      <c r="E959" s="46" t="s">
        <v>124</v>
      </c>
      <c r="F959" s="45" t="s">
        <v>602</v>
      </c>
      <c r="G959" s="47" t="s">
        <v>50</v>
      </c>
      <c r="H959" s="40" t="s">
        <v>51</v>
      </c>
      <c r="I959" s="45"/>
    </row>
    <row r="960" customFormat="false" ht="15" hidden="false" customHeight="false" outlineLevel="0" collapsed="false">
      <c r="A960" s="73" t="s">
        <v>1443</v>
      </c>
      <c r="B960" s="44"/>
      <c r="C960" s="44"/>
      <c r="D960" s="45"/>
      <c r="E960" s="46"/>
      <c r="F960" s="45"/>
      <c r="G960" s="47"/>
      <c r="H960" s="70" t="s">
        <v>158</v>
      </c>
      <c r="I960" s="45"/>
    </row>
    <row r="961" customFormat="false" ht="30" hidden="false" customHeight="true" outlineLevel="0" collapsed="false">
      <c r="A961" s="38" t="s">
        <v>598</v>
      </c>
      <c r="B961" s="44" t="s">
        <v>47</v>
      </c>
      <c r="C961" s="44" t="s">
        <v>16</v>
      </c>
      <c r="D961" s="45" t="s">
        <v>22</v>
      </c>
      <c r="E961" s="46" t="s">
        <v>601</v>
      </c>
      <c r="F961" s="45" t="s">
        <v>589</v>
      </c>
      <c r="G961" s="47" t="s">
        <v>50</v>
      </c>
      <c r="H961" s="40" t="s">
        <v>51</v>
      </c>
      <c r="I961" s="45"/>
    </row>
    <row r="962" customFormat="false" ht="15" hidden="false" customHeight="false" outlineLevel="0" collapsed="false">
      <c r="A962" s="73" t="s">
        <v>1443</v>
      </c>
      <c r="B962" s="44"/>
      <c r="C962" s="44"/>
      <c r="D962" s="45"/>
      <c r="E962" s="46"/>
      <c r="F962" s="45"/>
      <c r="G962" s="47"/>
      <c r="H962" s="70" t="s">
        <v>158</v>
      </c>
      <c r="I962" s="45"/>
    </row>
    <row r="963" customFormat="false" ht="30" hidden="false" customHeight="true" outlineLevel="0" collapsed="false">
      <c r="A963" s="38" t="s">
        <v>598</v>
      </c>
      <c r="B963" s="44" t="s">
        <v>47</v>
      </c>
      <c r="C963" s="44" t="s">
        <v>15</v>
      </c>
      <c r="D963" s="45" t="s">
        <v>22</v>
      </c>
      <c r="E963" s="46" t="s">
        <v>241</v>
      </c>
      <c r="F963" s="45" t="s">
        <v>600</v>
      </c>
      <c r="G963" s="47" t="s">
        <v>50</v>
      </c>
      <c r="H963" s="40" t="s">
        <v>51</v>
      </c>
      <c r="I963" s="45"/>
    </row>
    <row r="964" customFormat="false" ht="15" hidden="false" customHeight="false" outlineLevel="0" collapsed="false">
      <c r="A964" s="73" t="s">
        <v>1443</v>
      </c>
      <c r="B964" s="44"/>
      <c r="C964" s="44"/>
      <c r="D964" s="45"/>
      <c r="E964" s="46"/>
      <c r="F964" s="45"/>
      <c r="G964" s="47"/>
      <c r="H964" s="70" t="s">
        <v>158</v>
      </c>
      <c r="I964" s="45"/>
    </row>
    <row r="965" customFormat="false" ht="30" hidden="false" customHeight="true" outlineLevel="0" collapsed="false">
      <c r="A965" s="38" t="s">
        <v>598</v>
      </c>
      <c r="B965" s="44" t="s">
        <v>53</v>
      </c>
      <c r="C965" s="44" t="s">
        <v>15</v>
      </c>
      <c r="D965" s="45" t="s">
        <v>28</v>
      </c>
      <c r="E965" s="46" t="s">
        <v>124</v>
      </c>
      <c r="F965" s="45" t="s">
        <v>602</v>
      </c>
      <c r="G965" s="47" t="s">
        <v>50</v>
      </c>
      <c r="H965" s="40" t="s">
        <v>51</v>
      </c>
      <c r="I965" s="45"/>
    </row>
    <row r="966" customFormat="false" ht="15" hidden="false" customHeight="false" outlineLevel="0" collapsed="false">
      <c r="A966" s="73" t="s">
        <v>1443</v>
      </c>
      <c r="B966" s="44"/>
      <c r="C966" s="44"/>
      <c r="D966" s="45"/>
      <c r="E966" s="46"/>
      <c r="F966" s="45"/>
      <c r="G966" s="47"/>
      <c r="H966" s="70" t="s">
        <v>158</v>
      </c>
      <c r="I966" s="45"/>
    </row>
    <row r="967" customFormat="false" ht="30" hidden="false" customHeight="true" outlineLevel="0" collapsed="false">
      <c r="A967" s="38" t="s">
        <v>598</v>
      </c>
      <c r="B967" s="44" t="s">
        <v>47</v>
      </c>
      <c r="C967" s="44" t="s">
        <v>16</v>
      </c>
      <c r="D967" s="45" t="s">
        <v>22</v>
      </c>
      <c r="E967" s="46" t="s">
        <v>601</v>
      </c>
      <c r="F967" s="45" t="s">
        <v>589</v>
      </c>
      <c r="G967" s="47" t="s">
        <v>50</v>
      </c>
      <c r="H967" s="40" t="s">
        <v>51</v>
      </c>
      <c r="I967" s="45"/>
    </row>
    <row r="968" customFormat="false" ht="15" hidden="false" customHeight="false" outlineLevel="0" collapsed="false">
      <c r="A968" s="73" t="s">
        <v>1443</v>
      </c>
      <c r="B968" s="44"/>
      <c r="C968" s="44"/>
      <c r="D968" s="45"/>
      <c r="E968" s="46"/>
      <c r="F968" s="45"/>
      <c r="G968" s="47"/>
      <c r="H968" s="70" t="s">
        <v>158</v>
      </c>
      <c r="I968" s="45"/>
    </row>
    <row r="970" customFormat="false" ht="15" hidden="false" customHeight="true" outlineLevel="0" collapsed="false">
      <c r="A970" s="38" t="s">
        <v>608</v>
      </c>
      <c r="B970" s="44" t="s">
        <v>47</v>
      </c>
      <c r="C970" s="44" t="s">
        <v>15</v>
      </c>
      <c r="D970" s="45" t="s">
        <v>22</v>
      </c>
      <c r="E970" s="46" t="s">
        <v>614</v>
      </c>
      <c r="F970" s="45"/>
      <c r="G970" s="47" t="s">
        <v>491</v>
      </c>
      <c r="H970" s="40" t="s">
        <v>59</v>
      </c>
      <c r="I970" s="45" t="s">
        <v>615</v>
      </c>
    </row>
    <row r="971" customFormat="false" ht="15" hidden="false" customHeight="false" outlineLevel="0" collapsed="false">
      <c r="A971" s="73" t="s">
        <v>1444</v>
      </c>
      <c r="B971" s="44"/>
      <c r="C971" s="44"/>
      <c r="D971" s="45"/>
      <c r="E971" s="46"/>
      <c r="F971" s="45"/>
      <c r="G971" s="47"/>
      <c r="H971" s="70" t="s">
        <v>158</v>
      </c>
      <c r="I971" s="45"/>
    </row>
    <row r="972" customFormat="false" ht="30" hidden="false" customHeight="true" outlineLevel="0" collapsed="false">
      <c r="A972" s="38" t="s">
        <v>608</v>
      </c>
      <c r="B972" s="44" t="s">
        <v>47</v>
      </c>
      <c r="C972" s="44" t="s">
        <v>15</v>
      </c>
      <c r="D972" s="45" t="s">
        <v>22</v>
      </c>
      <c r="E972" s="46" t="s">
        <v>612</v>
      </c>
      <c r="F972" s="45" t="s">
        <v>613</v>
      </c>
      <c r="G972" s="47" t="s">
        <v>50</v>
      </c>
      <c r="H972" s="40" t="s">
        <v>51</v>
      </c>
      <c r="I972" s="45"/>
    </row>
    <row r="973" customFormat="false" ht="15" hidden="false" customHeight="false" outlineLevel="0" collapsed="false">
      <c r="A973" s="73" t="s">
        <v>1444</v>
      </c>
      <c r="B973" s="44"/>
      <c r="C973" s="44"/>
      <c r="D973" s="45"/>
      <c r="E973" s="46"/>
      <c r="F973" s="45"/>
      <c r="G973" s="47"/>
      <c r="H973" s="70" t="s">
        <v>158</v>
      </c>
      <c r="I973" s="45"/>
    </row>
    <row r="974" customFormat="false" ht="30" hidden="false" customHeight="true" outlineLevel="0" collapsed="false">
      <c r="A974" s="38" t="s">
        <v>608</v>
      </c>
      <c r="B974" s="44" t="s">
        <v>47</v>
      </c>
      <c r="C974" s="44" t="s">
        <v>16</v>
      </c>
      <c r="D974" s="45" t="s">
        <v>22</v>
      </c>
      <c r="E974" s="46" t="s">
        <v>610</v>
      </c>
      <c r="F974" s="45" t="s">
        <v>611</v>
      </c>
      <c r="G974" s="47" t="s">
        <v>50</v>
      </c>
      <c r="H974" s="40" t="s">
        <v>51</v>
      </c>
      <c r="I974" s="45"/>
    </row>
    <row r="975" customFormat="false" ht="15" hidden="false" customHeight="false" outlineLevel="0" collapsed="false">
      <c r="A975" s="73" t="s">
        <v>1444</v>
      </c>
      <c r="B975" s="44"/>
      <c r="C975" s="44"/>
      <c r="D975" s="45"/>
      <c r="E975" s="46"/>
      <c r="F975" s="45"/>
      <c r="G975" s="47"/>
      <c r="H975" s="70" t="s">
        <v>158</v>
      </c>
      <c r="I975" s="45"/>
    </row>
    <row r="976" customFormat="false" ht="45" hidden="false" customHeight="true" outlineLevel="0" collapsed="false">
      <c r="A976" s="38" t="s">
        <v>608</v>
      </c>
      <c r="B976" s="44" t="s">
        <v>47</v>
      </c>
      <c r="C976" s="44" t="s">
        <v>18</v>
      </c>
      <c r="D976" s="45" t="s">
        <v>22</v>
      </c>
      <c r="E976" s="46" t="s">
        <v>373</v>
      </c>
      <c r="F976" s="45" t="s">
        <v>609</v>
      </c>
      <c r="G976" s="47" t="s">
        <v>50</v>
      </c>
      <c r="H976" s="40" t="s">
        <v>51</v>
      </c>
      <c r="I976" s="45"/>
    </row>
    <row r="977" customFormat="false" ht="15" hidden="false" customHeight="false" outlineLevel="0" collapsed="false">
      <c r="A977" s="73" t="s">
        <v>1444</v>
      </c>
      <c r="B977" s="44"/>
      <c r="C977" s="44"/>
      <c r="D977" s="45"/>
      <c r="E977" s="46"/>
      <c r="F977" s="45"/>
      <c r="G977" s="47"/>
      <c r="H977" s="70" t="s">
        <v>158</v>
      </c>
      <c r="I977" s="45"/>
    </row>
    <row r="978" customFormat="false" ht="45" hidden="false" customHeight="true" outlineLevel="0" collapsed="false">
      <c r="A978" s="38" t="s">
        <v>608</v>
      </c>
      <c r="B978" s="44" t="s">
        <v>47</v>
      </c>
      <c r="C978" s="44" t="s">
        <v>15</v>
      </c>
      <c r="D978" s="45" t="s">
        <v>22</v>
      </c>
      <c r="E978" s="46" t="s">
        <v>175</v>
      </c>
      <c r="F978" s="45"/>
      <c r="G978" s="47" t="s">
        <v>152</v>
      </c>
      <c r="H978" s="40" t="s">
        <v>51</v>
      </c>
      <c r="I978" s="45"/>
    </row>
    <row r="979" customFormat="false" ht="15" hidden="false" customHeight="false" outlineLevel="0" collapsed="false">
      <c r="A979" s="73" t="s">
        <v>1445</v>
      </c>
      <c r="B979" s="44"/>
      <c r="C979" s="44"/>
      <c r="D979" s="45"/>
      <c r="E979" s="46"/>
      <c r="F979" s="45"/>
      <c r="G979" s="47"/>
      <c r="H979" s="70" t="s">
        <v>158</v>
      </c>
      <c r="I979" s="45"/>
    </row>
    <row r="981" customFormat="false" ht="30" hidden="false" customHeight="false" outlineLevel="0" collapsed="false">
      <c r="A981" s="43" t="s">
        <v>616</v>
      </c>
      <c r="B981" s="44" t="s">
        <v>47</v>
      </c>
      <c r="C981" s="44" t="s">
        <v>16</v>
      </c>
      <c r="D981" s="45" t="s">
        <v>22</v>
      </c>
      <c r="E981" s="46" t="s">
        <v>251</v>
      </c>
      <c r="F981" s="45"/>
      <c r="G981" s="47" t="s">
        <v>510</v>
      </c>
      <c r="H981" s="45" t="s">
        <v>158</v>
      </c>
      <c r="I981" s="45"/>
    </row>
    <row r="982" customFormat="false" ht="15" hidden="false" customHeight="true" outlineLevel="0" collapsed="false">
      <c r="A982" s="38" t="s">
        <v>616</v>
      </c>
      <c r="B982" s="44" t="s">
        <v>47</v>
      </c>
      <c r="C982" s="44" t="s">
        <v>16</v>
      </c>
      <c r="D982" s="45" t="s">
        <v>22</v>
      </c>
      <c r="E982" s="46" t="s">
        <v>621</v>
      </c>
      <c r="F982" s="45"/>
      <c r="G982" s="47" t="s">
        <v>622</v>
      </c>
      <c r="H982" s="40" t="s">
        <v>51</v>
      </c>
      <c r="I982" s="45"/>
    </row>
    <row r="983" customFormat="false" ht="15" hidden="false" customHeight="false" outlineLevel="0" collapsed="false">
      <c r="A983" s="73" t="s">
        <v>1446</v>
      </c>
      <c r="B983" s="44"/>
      <c r="C983" s="44"/>
      <c r="D983" s="45"/>
      <c r="E983" s="46"/>
      <c r="F983" s="45"/>
      <c r="G983" s="47"/>
      <c r="H983" s="70" t="s">
        <v>158</v>
      </c>
      <c r="I983" s="45"/>
    </row>
    <row r="984" customFormat="false" ht="60" hidden="false" customHeight="true" outlineLevel="0" collapsed="false">
      <c r="A984" s="38" t="s">
        <v>616</v>
      </c>
      <c r="B984" s="44" t="s">
        <v>53</v>
      </c>
      <c r="C984" s="44" t="s">
        <v>93</v>
      </c>
      <c r="D984" s="45" t="s">
        <v>26</v>
      </c>
      <c r="E984" s="46" t="s">
        <v>293</v>
      </c>
      <c r="F984" s="45" t="s">
        <v>332</v>
      </c>
      <c r="G984" s="47" t="s">
        <v>50</v>
      </c>
      <c r="H984" s="40" t="s">
        <v>51</v>
      </c>
      <c r="I984" s="45"/>
    </row>
    <row r="985" customFormat="false" ht="15" hidden="false" customHeight="false" outlineLevel="0" collapsed="false">
      <c r="A985" s="73" t="s">
        <v>1446</v>
      </c>
      <c r="B985" s="44"/>
      <c r="C985" s="44"/>
      <c r="D985" s="45"/>
      <c r="E985" s="46"/>
      <c r="F985" s="45"/>
      <c r="G985" s="47"/>
      <c r="H985" s="70" t="s">
        <v>158</v>
      </c>
      <c r="I985" s="45"/>
    </row>
    <row r="986" customFormat="false" ht="30" hidden="false" customHeight="true" outlineLevel="0" collapsed="false">
      <c r="A986" s="38" t="s">
        <v>616</v>
      </c>
      <c r="B986" s="44" t="s">
        <v>47</v>
      </c>
      <c r="C986" s="44" t="s">
        <v>18</v>
      </c>
      <c r="D986" s="45" t="s">
        <v>22</v>
      </c>
      <c r="E986" s="46" t="s">
        <v>620</v>
      </c>
      <c r="F986" s="45" t="s">
        <v>221</v>
      </c>
      <c r="G986" s="47" t="s">
        <v>50</v>
      </c>
      <c r="H986" s="40" t="s">
        <v>51</v>
      </c>
      <c r="I986" s="45"/>
    </row>
    <row r="987" customFormat="false" ht="15" hidden="false" customHeight="false" outlineLevel="0" collapsed="false">
      <c r="A987" s="73" t="s">
        <v>1446</v>
      </c>
      <c r="B987" s="44"/>
      <c r="C987" s="44"/>
      <c r="D987" s="45"/>
      <c r="E987" s="46"/>
      <c r="F987" s="45"/>
      <c r="G987" s="47"/>
      <c r="H987" s="70" t="s">
        <v>158</v>
      </c>
      <c r="I987" s="45"/>
    </row>
    <row r="988" customFormat="false" ht="30" hidden="false" customHeight="true" outlineLevel="0" collapsed="false">
      <c r="A988" s="38" t="s">
        <v>616</v>
      </c>
      <c r="B988" s="44" t="s">
        <v>53</v>
      </c>
      <c r="C988" s="44" t="s">
        <v>15</v>
      </c>
      <c r="D988" s="45" t="s">
        <v>26</v>
      </c>
      <c r="E988" s="46" t="s">
        <v>171</v>
      </c>
      <c r="F988" s="45" t="s">
        <v>619</v>
      </c>
      <c r="G988" s="47" t="s">
        <v>50</v>
      </c>
      <c r="H988" s="40" t="s">
        <v>51</v>
      </c>
      <c r="I988" s="45"/>
    </row>
    <row r="989" customFormat="false" ht="15" hidden="false" customHeight="false" outlineLevel="0" collapsed="false">
      <c r="A989" s="73" t="s">
        <v>1446</v>
      </c>
      <c r="B989" s="44"/>
      <c r="C989" s="44"/>
      <c r="D989" s="45"/>
      <c r="E989" s="46"/>
      <c r="F989" s="45"/>
      <c r="G989" s="47"/>
      <c r="H989" s="70" t="s">
        <v>158</v>
      </c>
      <c r="I989" s="45"/>
    </row>
    <row r="990" customFormat="false" ht="30" hidden="false" customHeight="true" outlineLevel="0" collapsed="false">
      <c r="A990" s="38" t="s">
        <v>616</v>
      </c>
      <c r="B990" s="44" t="s">
        <v>53</v>
      </c>
      <c r="C990" s="44" t="s">
        <v>18</v>
      </c>
      <c r="D990" s="45" t="s">
        <v>29</v>
      </c>
      <c r="E990" s="46" t="s">
        <v>198</v>
      </c>
      <c r="F990" s="45" t="s">
        <v>139</v>
      </c>
      <c r="G990" s="47" t="s">
        <v>50</v>
      </c>
      <c r="H990" s="40" t="s">
        <v>51</v>
      </c>
      <c r="I990" s="45"/>
    </row>
    <row r="991" customFormat="false" ht="15" hidden="false" customHeight="false" outlineLevel="0" collapsed="false">
      <c r="A991" s="73" t="s">
        <v>1446</v>
      </c>
      <c r="B991" s="44"/>
      <c r="C991" s="44"/>
      <c r="D991" s="45"/>
      <c r="E991" s="46"/>
      <c r="F991" s="45"/>
      <c r="G991" s="47"/>
      <c r="H991" s="70" t="s">
        <v>158</v>
      </c>
      <c r="I991" s="45"/>
    </row>
    <row r="992" customFormat="false" ht="60" hidden="false" customHeight="true" outlineLevel="0" collapsed="false">
      <c r="A992" s="38" t="s">
        <v>616</v>
      </c>
      <c r="B992" s="44" t="s">
        <v>47</v>
      </c>
      <c r="C992" s="44" t="s">
        <v>93</v>
      </c>
      <c r="D992" s="45" t="s">
        <v>22</v>
      </c>
      <c r="E992" s="46" t="s">
        <v>623</v>
      </c>
      <c r="F992" s="45" t="s">
        <v>332</v>
      </c>
      <c r="G992" s="47" t="s">
        <v>50</v>
      </c>
      <c r="H992" s="40" t="s">
        <v>51</v>
      </c>
      <c r="I992" s="45"/>
    </row>
    <row r="993" customFormat="false" ht="15" hidden="false" customHeight="false" outlineLevel="0" collapsed="false">
      <c r="A993" s="73" t="s">
        <v>1446</v>
      </c>
      <c r="B993" s="44"/>
      <c r="C993" s="44"/>
      <c r="D993" s="45"/>
      <c r="E993" s="46"/>
      <c r="F993" s="45"/>
      <c r="G993" s="47"/>
      <c r="H993" s="70" t="s">
        <v>158</v>
      </c>
      <c r="I993" s="45"/>
    </row>
    <row r="994" customFormat="false" ht="60" hidden="false" customHeight="true" outlineLevel="0" collapsed="false">
      <c r="A994" s="38" t="s">
        <v>616</v>
      </c>
      <c r="B994" s="44" t="s">
        <v>53</v>
      </c>
      <c r="C994" s="44" t="s">
        <v>93</v>
      </c>
      <c r="D994" s="45" t="s">
        <v>23</v>
      </c>
      <c r="E994" s="46" t="s">
        <v>198</v>
      </c>
      <c r="F994" s="45" t="s">
        <v>332</v>
      </c>
      <c r="G994" s="47" t="s">
        <v>50</v>
      </c>
      <c r="H994" s="40" t="s">
        <v>51</v>
      </c>
      <c r="I994" s="45"/>
    </row>
    <row r="995" customFormat="false" ht="15" hidden="false" customHeight="false" outlineLevel="0" collapsed="false">
      <c r="A995" s="73" t="s">
        <v>1446</v>
      </c>
      <c r="B995" s="44"/>
      <c r="C995" s="44"/>
      <c r="D995" s="45"/>
      <c r="E995" s="46"/>
      <c r="F995" s="45"/>
      <c r="G995" s="47"/>
      <c r="H995" s="70" t="s">
        <v>158</v>
      </c>
      <c r="I995" s="45"/>
    </row>
    <row r="996" customFormat="false" ht="30" hidden="false" customHeight="true" outlineLevel="0" collapsed="false">
      <c r="A996" s="38" t="s">
        <v>616</v>
      </c>
      <c r="B996" s="44" t="s">
        <v>53</v>
      </c>
      <c r="C996" s="44" t="s">
        <v>18</v>
      </c>
      <c r="D996" s="45" t="s">
        <v>24</v>
      </c>
      <c r="E996" s="46" t="s">
        <v>104</v>
      </c>
      <c r="F996" s="45" t="s">
        <v>139</v>
      </c>
      <c r="G996" s="47" t="s">
        <v>50</v>
      </c>
      <c r="H996" s="40" t="s">
        <v>51</v>
      </c>
      <c r="I996" s="45"/>
    </row>
    <row r="997" customFormat="false" ht="15" hidden="false" customHeight="false" outlineLevel="0" collapsed="false">
      <c r="A997" s="73" t="s">
        <v>1446</v>
      </c>
      <c r="B997" s="44"/>
      <c r="C997" s="44"/>
      <c r="D997" s="45"/>
      <c r="E997" s="46"/>
      <c r="F997" s="45"/>
      <c r="G997" s="47"/>
      <c r="H997" s="70" t="s">
        <v>158</v>
      </c>
      <c r="I997" s="45"/>
    </row>
    <row r="998" customFormat="false" ht="30" hidden="false" customHeight="true" outlineLevel="0" collapsed="false">
      <c r="A998" s="38" t="s">
        <v>616</v>
      </c>
      <c r="B998" s="44" t="s">
        <v>47</v>
      </c>
      <c r="C998" s="44" t="s">
        <v>15</v>
      </c>
      <c r="D998" s="45" t="s">
        <v>22</v>
      </c>
      <c r="E998" s="46" t="s">
        <v>612</v>
      </c>
      <c r="F998" s="45" t="s">
        <v>613</v>
      </c>
      <c r="G998" s="47" t="s">
        <v>50</v>
      </c>
      <c r="H998" s="40" t="s">
        <v>51</v>
      </c>
      <c r="I998" s="45"/>
    </row>
    <row r="999" customFormat="false" ht="15" hidden="false" customHeight="false" outlineLevel="0" collapsed="false">
      <c r="A999" s="73" t="s">
        <v>1446</v>
      </c>
      <c r="B999" s="44"/>
      <c r="C999" s="44"/>
      <c r="D999" s="45"/>
      <c r="E999" s="46"/>
      <c r="F999" s="45"/>
      <c r="G999" s="47"/>
      <c r="H999" s="70" t="s">
        <v>158</v>
      </c>
      <c r="I999" s="45"/>
    </row>
    <row r="1000" customFormat="false" ht="60" hidden="false" customHeight="true" outlineLevel="0" collapsed="false">
      <c r="A1000" s="38" t="s">
        <v>616</v>
      </c>
      <c r="B1000" s="44" t="s">
        <v>53</v>
      </c>
      <c r="C1000" s="44" t="s">
        <v>93</v>
      </c>
      <c r="D1000" s="45" t="s">
        <v>30</v>
      </c>
      <c r="E1000" s="46" t="s">
        <v>104</v>
      </c>
      <c r="F1000" s="45" t="s">
        <v>332</v>
      </c>
      <c r="G1000" s="47" t="s">
        <v>50</v>
      </c>
      <c r="H1000" s="40" t="s">
        <v>51</v>
      </c>
      <c r="I1000" s="45"/>
    </row>
    <row r="1001" customFormat="false" ht="15" hidden="false" customHeight="false" outlineLevel="0" collapsed="false">
      <c r="A1001" s="73" t="s">
        <v>1446</v>
      </c>
      <c r="B1001" s="44"/>
      <c r="C1001" s="44"/>
      <c r="D1001" s="45"/>
      <c r="E1001" s="46"/>
      <c r="F1001" s="45"/>
      <c r="G1001" s="47"/>
      <c r="H1001" s="70" t="s">
        <v>158</v>
      </c>
      <c r="I1001" s="45"/>
    </row>
    <row r="1002" customFormat="false" ht="30" hidden="false" customHeight="true" outlineLevel="0" collapsed="false">
      <c r="A1002" s="38" t="s">
        <v>616</v>
      </c>
      <c r="B1002" s="44" t="s">
        <v>53</v>
      </c>
      <c r="C1002" s="44" t="s">
        <v>15</v>
      </c>
      <c r="D1002" s="45" t="s">
        <v>24</v>
      </c>
      <c r="E1002" s="46" t="s">
        <v>134</v>
      </c>
      <c r="F1002" s="45" t="s">
        <v>139</v>
      </c>
      <c r="G1002" s="47" t="s">
        <v>50</v>
      </c>
      <c r="H1002" s="40" t="s">
        <v>51</v>
      </c>
      <c r="I1002" s="45"/>
    </row>
    <row r="1003" customFormat="false" ht="15" hidden="false" customHeight="false" outlineLevel="0" collapsed="false">
      <c r="A1003" s="73" t="s">
        <v>1446</v>
      </c>
      <c r="B1003" s="44"/>
      <c r="C1003" s="44"/>
      <c r="D1003" s="45"/>
      <c r="E1003" s="46"/>
      <c r="F1003" s="45"/>
      <c r="G1003" s="47"/>
      <c r="H1003" s="70" t="s">
        <v>158</v>
      </c>
      <c r="I1003" s="45"/>
    </row>
    <row r="1004" customFormat="false" ht="30" hidden="false" customHeight="true" outlineLevel="0" collapsed="false">
      <c r="A1004" s="38" t="s">
        <v>616</v>
      </c>
      <c r="B1004" s="44" t="s">
        <v>53</v>
      </c>
      <c r="C1004" s="44" t="s">
        <v>18</v>
      </c>
      <c r="D1004" s="45" t="s">
        <v>27</v>
      </c>
      <c r="E1004" s="46" t="s">
        <v>293</v>
      </c>
      <c r="F1004" s="45" t="s">
        <v>139</v>
      </c>
      <c r="G1004" s="47" t="s">
        <v>50</v>
      </c>
      <c r="H1004" s="40" t="s">
        <v>51</v>
      </c>
      <c r="I1004" s="45"/>
    </row>
    <row r="1005" customFormat="false" ht="15" hidden="false" customHeight="false" outlineLevel="0" collapsed="false">
      <c r="A1005" s="73" t="s">
        <v>1446</v>
      </c>
      <c r="B1005" s="44"/>
      <c r="C1005" s="44"/>
      <c r="D1005" s="45"/>
      <c r="E1005" s="46"/>
      <c r="F1005" s="45"/>
      <c r="G1005" s="47"/>
      <c r="H1005" s="70" t="s">
        <v>158</v>
      </c>
      <c r="I1005" s="45"/>
    </row>
    <row r="1006" customFormat="false" ht="30" hidden="false" customHeight="true" outlineLevel="0" collapsed="false">
      <c r="A1006" s="38" t="s">
        <v>616</v>
      </c>
      <c r="B1006" s="44" t="s">
        <v>47</v>
      </c>
      <c r="C1006" s="44" t="s">
        <v>17</v>
      </c>
      <c r="D1006" s="45" t="s">
        <v>29</v>
      </c>
      <c r="E1006" s="46" t="s">
        <v>620</v>
      </c>
      <c r="F1006" s="45" t="s">
        <v>328</v>
      </c>
      <c r="G1006" s="47" t="s">
        <v>50</v>
      </c>
      <c r="H1006" s="40" t="s">
        <v>51</v>
      </c>
      <c r="I1006" s="45"/>
    </row>
    <row r="1007" customFormat="false" ht="15" hidden="false" customHeight="false" outlineLevel="0" collapsed="false">
      <c r="A1007" s="73" t="s">
        <v>1446</v>
      </c>
      <c r="B1007" s="44"/>
      <c r="C1007" s="44"/>
      <c r="D1007" s="45"/>
      <c r="E1007" s="46"/>
      <c r="F1007" s="45"/>
      <c r="G1007" s="47"/>
      <c r="H1007" s="70" t="s">
        <v>158</v>
      </c>
      <c r="I1007" s="45"/>
    </row>
    <row r="1008" customFormat="false" ht="30" hidden="false" customHeight="true" outlineLevel="0" collapsed="false">
      <c r="A1008" s="38" t="s">
        <v>616</v>
      </c>
      <c r="B1008" s="44" t="s">
        <v>47</v>
      </c>
      <c r="C1008" s="44" t="s">
        <v>16</v>
      </c>
      <c r="D1008" s="45" t="s">
        <v>22</v>
      </c>
      <c r="E1008" s="46" t="s">
        <v>617</v>
      </c>
      <c r="F1008" s="45" t="s">
        <v>618</v>
      </c>
      <c r="G1008" s="47" t="s">
        <v>50</v>
      </c>
      <c r="H1008" s="40" t="s">
        <v>51</v>
      </c>
      <c r="I1008" s="45"/>
    </row>
    <row r="1009" customFormat="false" ht="15" hidden="false" customHeight="false" outlineLevel="0" collapsed="false">
      <c r="A1009" s="73" t="s">
        <v>1446</v>
      </c>
      <c r="B1009" s="44"/>
      <c r="C1009" s="44"/>
      <c r="D1009" s="45"/>
      <c r="E1009" s="46"/>
      <c r="F1009" s="45"/>
      <c r="G1009" s="47"/>
      <c r="H1009" s="70" t="s">
        <v>158</v>
      </c>
      <c r="I1009" s="45"/>
    </row>
    <row r="1010" customFormat="false" ht="30" hidden="false" customHeight="true" outlineLevel="0" collapsed="false">
      <c r="A1010" s="38" t="s">
        <v>616</v>
      </c>
      <c r="B1010" s="44" t="s">
        <v>53</v>
      </c>
      <c r="C1010" s="44" t="s">
        <v>18</v>
      </c>
      <c r="D1010" s="45" t="s">
        <v>23</v>
      </c>
      <c r="E1010" s="46" t="s">
        <v>198</v>
      </c>
      <c r="F1010" s="45" t="s">
        <v>139</v>
      </c>
      <c r="G1010" s="47" t="s">
        <v>50</v>
      </c>
      <c r="H1010" s="40" t="s">
        <v>51</v>
      </c>
      <c r="I1010" s="45"/>
    </row>
    <row r="1011" customFormat="false" ht="15" hidden="false" customHeight="false" outlineLevel="0" collapsed="false">
      <c r="A1011" s="73" t="s">
        <v>1446</v>
      </c>
      <c r="B1011" s="44"/>
      <c r="C1011" s="44"/>
      <c r="D1011" s="45"/>
      <c r="E1011" s="46"/>
      <c r="F1011" s="45"/>
      <c r="G1011" s="47"/>
      <c r="H1011" s="70" t="s">
        <v>158</v>
      </c>
      <c r="I1011" s="45"/>
    </row>
    <row r="1012" customFormat="false" ht="45" hidden="false" customHeight="true" outlineLevel="0" collapsed="false">
      <c r="A1012" s="38" t="s">
        <v>616</v>
      </c>
      <c r="B1012" s="44" t="s">
        <v>53</v>
      </c>
      <c r="C1012" s="44" t="s">
        <v>14</v>
      </c>
      <c r="D1012" s="45" t="s">
        <v>24</v>
      </c>
      <c r="E1012" s="46" t="s">
        <v>324</v>
      </c>
      <c r="F1012" s="45" t="s">
        <v>624</v>
      </c>
      <c r="G1012" s="47" t="s">
        <v>50</v>
      </c>
      <c r="H1012" s="40" t="s">
        <v>51</v>
      </c>
      <c r="I1012" s="45"/>
    </row>
    <row r="1013" customFormat="false" ht="15" hidden="false" customHeight="false" outlineLevel="0" collapsed="false">
      <c r="A1013" s="73" t="s">
        <v>1446</v>
      </c>
      <c r="B1013" s="44"/>
      <c r="C1013" s="44"/>
      <c r="D1013" s="45"/>
      <c r="E1013" s="46"/>
      <c r="F1013" s="45"/>
      <c r="G1013" s="47"/>
      <c r="H1013" s="70" t="s">
        <v>158</v>
      </c>
      <c r="I1013" s="45"/>
    </row>
    <row r="1015" customFormat="false" ht="45" hidden="false" customHeight="true" outlineLevel="0" collapsed="false">
      <c r="A1015" s="38" t="s">
        <v>625</v>
      </c>
      <c r="B1015" s="44" t="s">
        <v>47</v>
      </c>
      <c r="C1015" s="44" t="s">
        <v>18</v>
      </c>
      <c r="D1015" s="45" t="s">
        <v>22</v>
      </c>
      <c r="E1015" s="46" t="s">
        <v>633</v>
      </c>
      <c r="F1015" s="45" t="s">
        <v>628</v>
      </c>
      <c r="G1015" s="47" t="s">
        <v>318</v>
      </c>
      <c r="H1015" s="40" t="s">
        <v>51</v>
      </c>
      <c r="I1015" s="45"/>
    </row>
    <row r="1016" customFormat="false" ht="15" hidden="false" customHeight="false" outlineLevel="0" collapsed="false">
      <c r="A1016" s="73" t="s">
        <v>1447</v>
      </c>
      <c r="B1016" s="44"/>
      <c r="C1016" s="44"/>
      <c r="D1016" s="45"/>
      <c r="E1016" s="46"/>
      <c r="F1016" s="45"/>
      <c r="G1016" s="47"/>
      <c r="H1016" s="70" t="s">
        <v>158</v>
      </c>
      <c r="I1016" s="45"/>
    </row>
    <row r="1017" customFormat="false" ht="45" hidden="false" customHeight="true" outlineLevel="0" collapsed="false">
      <c r="A1017" s="38" t="s">
        <v>625</v>
      </c>
      <c r="B1017" s="44" t="s">
        <v>47</v>
      </c>
      <c r="C1017" s="44" t="s">
        <v>15</v>
      </c>
      <c r="D1017" s="45" t="s">
        <v>22</v>
      </c>
      <c r="E1017" s="46" t="s">
        <v>627</v>
      </c>
      <c r="F1017" s="45" t="s">
        <v>628</v>
      </c>
      <c r="G1017" s="47" t="s">
        <v>318</v>
      </c>
      <c r="H1017" s="40" t="s">
        <v>51</v>
      </c>
      <c r="I1017" s="45"/>
    </row>
    <row r="1018" customFormat="false" ht="15" hidden="false" customHeight="false" outlineLevel="0" collapsed="false">
      <c r="A1018" s="73" t="s">
        <v>1447</v>
      </c>
      <c r="B1018" s="44"/>
      <c r="C1018" s="44"/>
      <c r="D1018" s="45"/>
      <c r="E1018" s="46"/>
      <c r="F1018" s="45"/>
      <c r="G1018" s="47"/>
      <c r="H1018" s="70" t="s">
        <v>158</v>
      </c>
      <c r="I1018" s="45"/>
    </row>
    <row r="1019" customFormat="false" ht="45" hidden="false" customHeight="true" outlineLevel="0" collapsed="false">
      <c r="A1019" s="38" t="s">
        <v>625</v>
      </c>
      <c r="B1019" s="44" t="s">
        <v>47</v>
      </c>
      <c r="C1019" s="44" t="s">
        <v>17</v>
      </c>
      <c r="D1019" s="45" t="s">
        <v>22</v>
      </c>
      <c r="E1019" s="46" t="s">
        <v>632</v>
      </c>
      <c r="F1019" s="45" t="s">
        <v>628</v>
      </c>
      <c r="G1019" s="47" t="s">
        <v>318</v>
      </c>
      <c r="H1019" s="40" t="s">
        <v>51</v>
      </c>
      <c r="I1019" s="45"/>
    </row>
    <row r="1020" customFormat="false" ht="15" hidden="false" customHeight="false" outlineLevel="0" collapsed="false">
      <c r="A1020" s="73" t="s">
        <v>1447</v>
      </c>
      <c r="B1020" s="44"/>
      <c r="C1020" s="44"/>
      <c r="D1020" s="45"/>
      <c r="E1020" s="46"/>
      <c r="F1020" s="45"/>
      <c r="G1020" s="47"/>
      <c r="H1020" s="70" t="s">
        <v>158</v>
      </c>
      <c r="I1020" s="45"/>
    </row>
    <row r="1021" customFormat="false" ht="30" hidden="false" customHeight="true" outlineLevel="0" collapsed="false">
      <c r="A1021" s="38" t="s">
        <v>625</v>
      </c>
      <c r="B1021" s="44" t="s">
        <v>47</v>
      </c>
      <c r="C1021" s="44" t="s">
        <v>15</v>
      </c>
      <c r="D1021" s="45" t="s">
        <v>22</v>
      </c>
      <c r="E1021" s="46" t="s">
        <v>626</v>
      </c>
      <c r="F1021" s="45" t="s">
        <v>437</v>
      </c>
      <c r="G1021" s="47" t="s">
        <v>50</v>
      </c>
      <c r="H1021" s="40" t="s">
        <v>51</v>
      </c>
      <c r="I1021" s="45"/>
    </row>
    <row r="1022" customFormat="false" ht="15" hidden="false" customHeight="false" outlineLevel="0" collapsed="false">
      <c r="A1022" s="73" t="s">
        <v>1447</v>
      </c>
      <c r="B1022" s="44"/>
      <c r="C1022" s="44"/>
      <c r="D1022" s="45"/>
      <c r="E1022" s="46"/>
      <c r="F1022" s="45"/>
      <c r="G1022" s="47"/>
      <c r="H1022" s="70" t="s">
        <v>158</v>
      </c>
      <c r="I1022" s="45"/>
    </row>
    <row r="1023" customFormat="false" ht="30" hidden="false" customHeight="true" outlineLevel="0" collapsed="false">
      <c r="A1023" s="38" t="s">
        <v>629</v>
      </c>
      <c r="B1023" s="44" t="s">
        <v>47</v>
      </c>
      <c r="C1023" s="44" t="s">
        <v>18</v>
      </c>
      <c r="D1023" s="45" t="s">
        <v>22</v>
      </c>
      <c r="E1023" s="46" t="s">
        <v>633</v>
      </c>
      <c r="F1023" s="45" t="s">
        <v>634</v>
      </c>
      <c r="G1023" s="47" t="s">
        <v>50</v>
      </c>
      <c r="H1023" s="40" t="s">
        <v>51</v>
      </c>
      <c r="I1023" s="45"/>
    </row>
    <row r="1024" customFormat="false" ht="15" hidden="false" customHeight="false" outlineLevel="0" collapsed="false">
      <c r="A1024" s="73" t="s">
        <v>1448</v>
      </c>
      <c r="B1024" s="44"/>
      <c r="C1024" s="44"/>
      <c r="D1024" s="45"/>
      <c r="E1024" s="46"/>
      <c r="F1024" s="45"/>
      <c r="G1024" s="47"/>
      <c r="H1024" s="70" t="s">
        <v>158</v>
      </c>
      <c r="I1024" s="45"/>
    </row>
    <row r="1025" customFormat="false" ht="30" hidden="false" customHeight="true" outlineLevel="0" collapsed="false">
      <c r="A1025" s="38" t="s">
        <v>629</v>
      </c>
      <c r="B1025" s="44" t="s">
        <v>47</v>
      </c>
      <c r="C1025" s="44" t="s">
        <v>17</v>
      </c>
      <c r="D1025" s="45" t="s">
        <v>22</v>
      </c>
      <c r="E1025" s="46" t="s">
        <v>630</v>
      </c>
      <c r="F1025" s="45" t="s">
        <v>631</v>
      </c>
      <c r="G1025" s="47" t="s">
        <v>50</v>
      </c>
      <c r="H1025" s="40" t="s">
        <v>51</v>
      </c>
      <c r="I1025" s="45"/>
    </row>
    <row r="1026" customFormat="false" ht="15" hidden="false" customHeight="false" outlineLevel="0" collapsed="false">
      <c r="A1026" s="73" t="s">
        <v>1448</v>
      </c>
      <c r="B1026" s="44"/>
      <c r="C1026" s="44"/>
      <c r="D1026" s="45"/>
      <c r="E1026" s="46"/>
      <c r="F1026" s="45"/>
      <c r="G1026" s="47"/>
      <c r="H1026" s="70" t="s">
        <v>158</v>
      </c>
      <c r="I1026" s="45"/>
    </row>
    <row r="1028" customFormat="false" ht="30" hidden="false" customHeight="true" outlineLevel="0" collapsed="false">
      <c r="A1028" s="38" t="s">
        <v>635</v>
      </c>
      <c r="B1028" s="44" t="s">
        <v>47</v>
      </c>
      <c r="C1028" s="44" t="s">
        <v>16</v>
      </c>
      <c r="D1028" s="45" t="s">
        <v>26</v>
      </c>
      <c r="E1028" s="46" t="s">
        <v>464</v>
      </c>
      <c r="F1028" s="45" t="s">
        <v>183</v>
      </c>
      <c r="G1028" s="47" t="s">
        <v>50</v>
      </c>
      <c r="H1028" s="40" t="s">
        <v>51</v>
      </c>
      <c r="I1028" s="45"/>
    </row>
    <row r="1029" customFormat="false" ht="15" hidden="false" customHeight="false" outlineLevel="0" collapsed="false">
      <c r="A1029" s="73" t="s">
        <v>1449</v>
      </c>
      <c r="B1029" s="44"/>
      <c r="C1029" s="44"/>
      <c r="D1029" s="45"/>
      <c r="E1029" s="46"/>
      <c r="F1029" s="45"/>
      <c r="G1029" s="47"/>
      <c r="H1029" s="70" t="s">
        <v>158</v>
      </c>
      <c r="I1029" s="45"/>
    </row>
    <row r="1030" customFormat="false" ht="30" hidden="false" customHeight="true" outlineLevel="0" collapsed="false">
      <c r="A1030" s="38" t="s">
        <v>635</v>
      </c>
      <c r="B1030" s="44" t="s">
        <v>47</v>
      </c>
      <c r="C1030" s="44" t="s">
        <v>18</v>
      </c>
      <c r="D1030" s="45" t="s">
        <v>22</v>
      </c>
      <c r="E1030" s="46" t="s">
        <v>129</v>
      </c>
      <c r="F1030" s="45" t="s">
        <v>637</v>
      </c>
      <c r="G1030" s="47" t="s">
        <v>50</v>
      </c>
      <c r="H1030" s="40" t="s">
        <v>51</v>
      </c>
      <c r="I1030" s="45"/>
    </row>
    <row r="1031" customFormat="false" ht="15" hidden="false" customHeight="false" outlineLevel="0" collapsed="false">
      <c r="A1031" s="73" t="s">
        <v>1450</v>
      </c>
      <c r="B1031" s="44"/>
      <c r="C1031" s="44"/>
      <c r="D1031" s="45"/>
      <c r="E1031" s="46"/>
      <c r="F1031" s="45"/>
      <c r="G1031" s="47"/>
      <c r="H1031" s="70" t="s">
        <v>158</v>
      </c>
      <c r="I1031" s="45"/>
    </row>
    <row r="1032" customFormat="false" ht="30" hidden="false" customHeight="true" outlineLevel="0" collapsed="false">
      <c r="A1032" s="38" t="s">
        <v>635</v>
      </c>
      <c r="B1032" s="44" t="s">
        <v>47</v>
      </c>
      <c r="C1032" s="44" t="s">
        <v>17</v>
      </c>
      <c r="D1032" s="45" t="s">
        <v>26</v>
      </c>
      <c r="E1032" s="46" t="s">
        <v>464</v>
      </c>
      <c r="F1032" s="45" t="s">
        <v>183</v>
      </c>
      <c r="G1032" s="47" t="s">
        <v>50</v>
      </c>
      <c r="H1032" s="40" t="s">
        <v>51</v>
      </c>
      <c r="I1032" s="45"/>
    </row>
    <row r="1033" customFormat="false" ht="15" hidden="false" customHeight="false" outlineLevel="0" collapsed="false">
      <c r="A1033" s="73" t="s">
        <v>1449</v>
      </c>
      <c r="B1033" s="44"/>
      <c r="C1033" s="44"/>
      <c r="D1033" s="45"/>
      <c r="E1033" s="46"/>
      <c r="F1033" s="45"/>
      <c r="G1033" s="47"/>
      <c r="H1033" s="70" t="s">
        <v>158</v>
      </c>
      <c r="I1033" s="45"/>
    </row>
    <row r="1034" customFormat="false" ht="30" hidden="false" customHeight="true" outlineLevel="0" collapsed="false">
      <c r="A1034" s="38" t="s">
        <v>635</v>
      </c>
      <c r="B1034" s="44" t="s">
        <v>47</v>
      </c>
      <c r="C1034" s="44" t="s">
        <v>15</v>
      </c>
      <c r="D1034" s="45" t="s">
        <v>26</v>
      </c>
      <c r="E1034" s="46" t="s">
        <v>170</v>
      </c>
      <c r="F1034" s="45" t="s">
        <v>183</v>
      </c>
      <c r="G1034" s="47" t="s">
        <v>50</v>
      </c>
      <c r="H1034" s="40" t="s">
        <v>51</v>
      </c>
      <c r="I1034" s="45"/>
    </row>
    <row r="1035" customFormat="false" ht="15" hidden="false" customHeight="false" outlineLevel="0" collapsed="false">
      <c r="A1035" s="73" t="s">
        <v>1449</v>
      </c>
      <c r="B1035" s="44"/>
      <c r="C1035" s="44"/>
      <c r="D1035" s="45"/>
      <c r="E1035" s="46"/>
      <c r="F1035" s="45"/>
      <c r="G1035" s="47"/>
      <c r="H1035" s="70" t="s">
        <v>158</v>
      </c>
      <c r="I1035" s="45"/>
    </row>
    <row r="1036" customFormat="false" ht="30" hidden="false" customHeight="true" outlineLevel="0" collapsed="false">
      <c r="A1036" s="38" t="s">
        <v>635</v>
      </c>
      <c r="B1036" s="44" t="s">
        <v>47</v>
      </c>
      <c r="C1036" s="44" t="s">
        <v>18</v>
      </c>
      <c r="D1036" s="45" t="s">
        <v>22</v>
      </c>
      <c r="E1036" s="46" t="s">
        <v>220</v>
      </c>
      <c r="F1036" s="45" t="s">
        <v>221</v>
      </c>
      <c r="G1036" s="47" t="s">
        <v>50</v>
      </c>
      <c r="H1036" s="40" t="s">
        <v>51</v>
      </c>
      <c r="I1036" s="45"/>
    </row>
    <row r="1037" customFormat="false" ht="15" hidden="false" customHeight="false" outlineLevel="0" collapsed="false">
      <c r="A1037" s="73" t="s">
        <v>1449</v>
      </c>
      <c r="B1037" s="44"/>
      <c r="C1037" s="44"/>
      <c r="D1037" s="45"/>
      <c r="E1037" s="46"/>
      <c r="F1037" s="45"/>
      <c r="G1037" s="47"/>
      <c r="H1037" s="70" t="s">
        <v>158</v>
      </c>
      <c r="I1037" s="45"/>
    </row>
    <row r="1038" customFormat="false" ht="30" hidden="false" customHeight="true" outlineLevel="0" collapsed="false">
      <c r="A1038" s="38" t="s">
        <v>635</v>
      </c>
      <c r="B1038" s="44" t="s">
        <v>47</v>
      </c>
      <c r="C1038" s="44" t="s">
        <v>15</v>
      </c>
      <c r="D1038" s="45" t="s">
        <v>22</v>
      </c>
      <c r="E1038" s="46" t="s">
        <v>636</v>
      </c>
      <c r="F1038" s="45" t="s">
        <v>397</v>
      </c>
      <c r="G1038" s="47" t="s">
        <v>50</v>
      </c>
      <c r="H1038" s="40" t="s">
        <v>51</v>
      </c>
      <c r="I1038" s="45"/>
    </row>
    <row r="1039" customFormat="false" ht="15" hidden="false" customHeight="false" outlineLevel="0" collapsed="false">
      <c r="A1039" s="73" t="s">
        <v>1449</v>
      </c>
      <c r="B1039" s="44"/>
      <c r="C1039" s="44"/>
      <c r="D1039" s="45"/>
      <c r="E1039" s="46"/>
      <c r="F1039" s="45"/>
      <c r="G1039" s="47"/>
      <c r="H1039" s="70" t="s">
        <v>158</v>
      </c>
      <c r="I1039" s="45"/>
    </row>
    <row r="1040" customFormat="false" ht="30" hidden="false" customHeight="true" outlineLevel="0" collapsed="false">
      <c r="A1040" s="38" t="s">
        <v>635</v>
      </c>
      <c r="B1040" s="44" t="s">
        <v>47</v>
      </c>
      <c r="C1040" s="44" t="s">
        <v>16</v>
      </c>
      <c r="D1040" s="45" t="s">
        <v>22</v>
      </c>
      <c r="E1040" s="46" t="s">
        <v>112</v>
      </c>
      <c r="F1040" s="45" t="s">
        <v>183</v>
      </c>
      <c r="G1040" s="47" t="s">
        <v>50</v>
      </c>
      <c r="H1040" s="40" t="s">
        <v>51</v>
      </c>
      <c r="I1040" s="45"/>
    </row>
    <row r="1041" customFormat="false" ht="15" hidden="false" customHeight="false" outlineLevel="0" collapsed="false">
      <c r="A1041" s="73" t="s">
        <v>1449</v>
      </c>
      <c r="B1041" s="44"/>
      <c r="C1041" s="44"/>
      <c r="D1041" s="45"/>
      <c r="E1041" s="46"/>
      <c r="F1041" s="45"/>
      <c r="G1041" s="47"/>
      <c r="H1041" s="70" t="s">
        <v>158</v>
      </c>
      <c r="I1041" s="45"/>
    </row>
    <row r="1042" customFormat="false" ht="30" hidden="false" customHeight="true" outlineLevel="0" collapsed="false">
      <c r="A1042" s="38" t="s">
        <v>635</v>
      </c>
      <c r="B1042" s="44" t="s">
        <v>47</v>
      </c>
      <c r="C1042" s="44" t="s">
        <v>17</v>
      </c>
      <c r="D1042" s="45" t="s">
        <v>22</v>
      </c>
      <c r="E1042" s="46" t="s">
        <v>475</v>
      </c>
      <c r="F1042" s="45" t="s">
        <v>183</v>
      </c>
      <c r="G1042" s="47" t="s">
        <v>50</v>
      </c>
      <c r="H1042" s="40" t="s">
        <v>51</v>
      </c>
      <c r="I1042" s="45"/>
    </row>
    <row r="1043" customFormat="false" ht="15" hidden="false" customHeight="false" outlineLevel="0" collapsed="false">
      <c r="A1043" s="73" t="s">
        <v>1449</v>
      </c>
      <c r="B1043" s="44"/>
      <c r="C1043" s="44"/>
      <c r="D1043" s="45"/>
      <c r="E1043" s="46"/>
      <c r="F1043" s="45"/>
      <c r="G1043" s="47"/>
      <c r="H1043" s="70" t="s">
        <v>158</v>
      </c>
      <c r="I1043" s="45"/>
    </row>
    <row r="1045" customFormat="false" ht="15" hidden="false" customHeight="true" outlineLevel="0" collapsed="false">
      <c r="A1045" s="38" t="s">
        <v>638</v>
      </c>
      <c r="B1045" s="44" t="s">
        <v>47</v>
      </c>
      <c r="C1045" s="44" t="s">
        <v>16</v>
      </c>
      <c r="D1045" s="45" t="s">
        <v>22</v>
      </c>
      <c r="E1045" s="46" t="s">
        <v>643</v>
      </c>
      <c r="F1045" s="45"/>
      <c r="G1045" s="47" t="s">
        <v>644</v>
      </c>
      <c r="H1045" s="40" t="s">
        <v>59</v>
      </c>
      <c r="I1045" s="45"/>
    </row>
    <row r="1046" customFormat="false" ht="15" hidden="false" customHeight="false" outlineLevel="0" collapsed="false">
      <c r="A1046" s="73" t="s">
        <v>1451</v>
      </c>
      <c r="B1046" s="44"/>
      <c r="C1046" s="44"/>
      <c r="D1046" s="45"/>
      <c r="E1046" s="46"/>
      <c r="F1046" s="45"/>
      <c r="G1046" s="47"/>
      <c r="H1046" s="70" t="s">
        <v>158</v>
      </c>
      <c r="I1046" s="45"/>
    </row>
    <row r="1047" customFormat="false" ht="15" hidden="false" customHeight="true" outlineLevel="0" collapsed="false">
      <c r="A1047" s="38" t="s">
        <v>638</v>
      </c>
      <c r="B1047" s="44" t="s">
        <v>47</v>
      </c>
      <c r="C1047" s="44" t="s">
        <v>16</v>
      </c>
      <c r="D1047" s="45" t="s">
        <v>26</v>
      </c>
      <c r="E1047" s="46" t="s">
        <v>185</v>
      </c>
      <c r="F1047" s="45"/>
      <c r="G1047" s="47" t="s">
        <v>639</v>
      </c>
      <c r="H1047" s="40" t="s">
        <v>59</v>
      </c>
      <c r="I1047" s="45"/>
    </row>
    <row r="1048" customFormat="false" ht="15" hidden="false" customHeight="false" outlineLevel="0" collapsed="false">
      <c r="A1048" s="73" t="s">
        <v>1451</v>
      </c>
      <c r="B1048" s="44"/>
      <c r="C1048" s="44"/>
      <c r="D1048" s="45"/>
      <c r="E1048" s="46"/>
      <c r="F1048" s="45"/>
      <c r="G1048" s="47"/>
      <c r="H1048" s="70" t="s">
        <v>158</v>
      </c>
      <c r="I1048" s="45"/>
    </row>
    <row r="1049" customFormat="false" ht="15" hidden="false" customHeight="true" outlineLevel="0" collapsed="false">
      <c r="A1049" s="38" t="s">
        <v>638</v>
      </c>
      <c r="B1049" s="44" t="s">
        <v>47</v>
      </c>
      <c r="C1049" s="44" t="s">
        <v>17</v>
      </c>
      <c r="D1049" s="45" t="s">
        <v>26</v>
      </c>
      <c r="E1049" s="46" t="s">
        <v>185</v>
      </c>
      <c r="F1049" s="45"/>
      <c r="G1049" s="47" t="s">
        <v>640</v>
      </c>
      <c r="H1049" s="40" t="s">
        <v>59</v>
      </c>
      <c r="I1049" s="45" t="s">
        <v>641</v>
      </c>
    </row>
    <row r="1050" customFormat="false" ht="15" hidden="false" customHeight="false" outlineLevel="0" collapsed="false">
      <c r="A1050" s="73" t="s">
        <v>1452</v>
      </c>
      <c r="B1050" s="44"/>
      <c r="C1050" s="44"/>
      <c r="D1050" s="45"/>
      <c r="E1050" s="46"/>
      <c r="F1050" s="45"/>
      <c r="G1050" s="47"/>
      <c r="H1050" s="70" t="s">
        <v>158</v>
      </c>
      <c r="I1050" s="45"/>
    </row>
    <row r="1051" customFormat="false" ht="30" hidden="false" customHeight="true" outlineLevel="0" collapsed="false">
      <c r="A1051" s="38" t="s">
        <v>638</v>
      </c>
      <c r="B1051" s="44" t="s">
        <v>53</v>
      </c>
      <c r="C1051" s="44" t="s">
        <v>15</v>
      </c>
      <c r="D1051" s="45" t="s">
        <v>24</v>
      </c>
      <c r="E1051" s="46" t="s">
        <v>293</v>
      </c>
      <c r="F1051" s="45" t="s">
        <v>137</v>
      </c>
      <c r="G1051" s="47" t="s">
        <v>50</v>
      </c>
      <c r="H1051" s="40" t="s">
        <v>51</v>
      </c>
      <c r="I1051" s="45"/>
    </row>
    <row r="1052" customFormat="false" ht="15" hidden="false" customHeight="false" outlineLevel="0" collapsed="false">
      <c r="A1052" s="73" t="s">
        <v>1451</v>
      </c>
      <c r="B1052" s="44"/>
      <c r="C1052" s="44"/>
      <c r="D1052" s="45"/>
      <c r="E1052" s="46"/>
      <c r="F1052" s="45"/>
      <c r="G1052" s="47"/>
      <c r="H1052" s="70" t="s">
        <v>158</v>
      </c>
      <c r="I1052" s="45"/>
    </row>
    <row r="1053" customFormat="false" ht="30" hidden="false" customHeight="true" outlineLevel="0" collapsed="false">
      <c r="A1053" s="38" t="s">
        <v>638</v>
      </c>
      <c r="B1053" s="44" t="s">
        <v>53</v>
      </c>
      <c r="C1053" s="44" t="s">
        <v>18</v>
      </c>
      <c r="D1053" s="45" t="s">
        <v>28</v>
      </c>
      <c r="E1053" s="46" t="s">
        <v>124</v>
      </c>
      <c r="F1053" s="45" t="s">
        <v>139</v>
      </c>
      <c r="G1053" s="47" t="s">
        <v>50</v>
      </c>
      <c r="H1053" s="40" t="s">
        <v>51</v>
      </c>
      <c r="I1053" s="45"/>
    </row>
    <row r="1054" customFormat="false" ht="15" hidden="false" customHeight="false" outlineLevel="0" collapsed="false">
      <c r="A1054" s="73" t="s">
        <v>1451</v>
      </c>
      <c r="B1054" s="44"/>
      <c r="C1054" s="44"/>
      <c r="D1054" s="45"/>
      <c r="E1054" s="46"/>
      <c r="F1054" s="45"/>
      <c r="G1054" s="47"/>
      <c r="H1054" s="70" t="s">
        <v>158</v>
      </c>
      <c r="I1054" s="45"/>
    </row>
    <row r="1055" customFormat="false" ht="30" hidden="false" customHeight="true" outlineLevel="0" collapsed="false">
      <c r="A1055" s="38" t="s">
        <v>638</v>
      </c>
      <c r="B1055" s="44" t="s">
        <v>47</v>
      </c>
      <c r="C1055" s="44" t="s">
        <v>15</v>
      </c>
      <c r="D1055" s="45" t="s">
        <v>22</v>
      </c>
      <c r="E1055" s="46" t="s">
        <v>645</v>
      </c>
      <c r="F1055" s="45" t="s">
        <v>613</v>
      </c>
      <c r="G1055" s="47" t="s">
        <v>50</v>
      </c>
      <c r="H1055" s="40" t="s">
        <v>51</v>
      </c>
      <c r="I1055" s="45"/>
    </row>
    <row r="1056" customFormat="false" ht="15" hidden="false" customHeight="false" outlineLevel="0" collapsed="false">
      <c r="A1056" s="73" t="s">
        <v>1451</v>
      </c>
      <c r="B1056" s="44"/>
      <c r="C1056" s="44"/>
      <c r="D1056" s="45"/>
      <c r="E1056" s="46"/>
      <c r="F1056" s="45"/>
      <c r="G1056" s="47"/>
      <c r="H1056" s="70" t="s">
        <v>158</v>
      </c>
      <c r="I1056" s="45"/>
    </row>
    <row r="1057" customFormat="false" ht="30" hidden="false" customHeight="true" outlineLevel="0" collapsed="false">
      <c r="A1057" s="38" t="s">
        <v>638</v>
      </c>
      <c r="B1057" s="44" t="s">
        <v>47</v>
      </c>
      <c r="C1057" s="44" t="s">
        <v>18</v>
      </c>
      <c r="D1057" s="45" t="s">
        <v>22</v>
      </c>
      <c r="E1057" s="46" t="s">
        <v>264</v>
      </c>
      <c r="F1057" s="45" t="s">
        <v>113</v>
      </c>
      <c r="G1057" s="47" t="s">
        <v>50</v>
      </c>
      <c r="H1057" s="40" t="s">
        <v>51</v>
      </c>
      <c r="I1057" s="45"/>
    </row>
    <row r="1058" customFormat="false" ht="15" hidden="false" customHeight="false" outlineLevel="0" collapsed="false">
      <c r="A1058" s="73" t="s">
        <v>1453</v>
      </c>
      <c r="B1058" s="44"/>
      <c r="C1058" s="44"/>
      <c r="D1058" s="45"/>
      <c r="E1058" s="46"/>
      <c r="F1058" s="45"/>
      <c r="G1058" s="47"/>
      <c r="H1058" s="70" t="s">
        <v>158</v>
      </c>
      <c r="I1058" s="45"/>
    </row>
    <row r="1059" customFormat="false" ht="30" hidden="false" customHeight="true" outlineLevel="0" collapsed="false">
      <c r="A1059" s="38" t="s">
        <v>638</v>
      </c>
      <c r="B1059" s="44" t="s">
        <v>53</v>
      </c>
      <c r="C1059" s="44" t="s">
        <v>18</v>
      </c>
      <c r="D1059" s="45" t="s">
        <v>29</v>
      </c>
      <c r="E1059" s="46" t="s">
        <v>153</v>
      </c>
      <c r="F1059" s="45" t="s">
        <v>139</v>
      </c>
      <c r="G1059" s="47" t="s">
        <v>50</v>
      </c>
      <c r="H1059" s="40" t="s">
        <v>51</v>
      </c>
      <c r="I1059" s="45"/>
    </row>
    <row r="1060" customFormat="false" ht="15" hidden="false" customHeight="false" outlineLevel="0" collapsed="false">
      <c r="A1060" s="73" t="s">
        <v>1451</v>
      </c>
      <c r="B1060" s="44"/>
      <c r="C1060" s="44"/>
      <c r="D1060" s="45"/>
      <c r="E1060" s="46"/>
      <c r="F1060" s="45"/>
      <c r="G1060" s="47"/>
      <c r="H1060" s="70" t="s">
        <v>158</v>
      </c>
      <c r="I1060" s="45"/>
    </row>
    <row r="1061" customFormat="false" ht="30" hidden="false" customHeight="true" outlineLevel="0" collapsed="false">
      <c r="A1061" s="38" t="s">
        <v>638</v>
      </c>
      <c r="B1061" s="44" t="s">
        <v>53</v>
      </c>
      <c r="C1061" s="44" t="s">
        <v>15</v>
      </c>
      <c r="D1061" s="45" t="s">
        <v>22</v>
      </c>
      <c r="E1061" s="46" t="s">
        <v>134</v>
      </c>
      <c r="F1061" s="45" t="s">
        <v>642</v>
      </c>
      <c r="G1061" s="47" t="s">
        <v>50</v>
      </c>
      <c r="H1061" s="40" t="s">
        <v>51</v>
      </c>
      <c r="I1061" s="45"/>
    </row>
    <row r="1062" customFormat="false" ht="15" hidden="false" customHeight="false" outlineLevel="0" collapsed="false">
      <c r="A1062" s="73" t="s">
        <v>1451</v>
      </c>
      <c r="B1062" s="44"/>
      <c r="C1062" s="44"/>
      <c r="D1062" s="45"/>
      <c r="E1062" s="46"/>
      <c r="F1062" s="45"/>
      <c r="G1062" s="47"/>
      <c r="H1062" s="70" t="s">
        <v>158</v>
      </c>
      <c r="I1062" s="45"/>
    </row>
    <row r="1063" customFormat="false" ht="30" hidden="false" customHeight="true" outlineLevel="0" collapsed="false">
      <c r="A1063" s="38" t="s">
        <v>638</v>
      </c>
      <c r="B1063" s="44" t="s">
        <v>47</v>
      </c>
      <c r="C1063" s="44" t="s">
        <v>16</v>
      </c>
      <c r="D1063" s="45" t="s">
        <v>22</v>
      </c>
      <c r="E1063" s="46" t="s">
        <v>218</v>
      </c>
      <c r="F1063" s="45" t="s">
        <v>589</v>
      </c>
      <c r="G1063" s="47" t="s">
        <v>50</v>
      </c>
      <c r="H1063" s="40" t="s">
        <v>51</v>
      </c>
      <c r="I1063" s="45"/>
    </row>
    <row r="1064" customFormat="false" ht="15" hidden="false" customHeight="false" outlineLevel="0" collapsed="false">
      <c r="A1064" s="73" t="s">
        <v>1451</v>
      </c>
      <c r="B1064" s="44"/>
      <c r="C1064" s="44"/>
      <c r="D1064" s="45"/>
      <c r="E1064" s="46"/>
      <c r="F1064" s="45"/>
      <c r="G1064" s="47"/>
      <c r="H1064" s="70" t="s">
        <v>158</v>
      </c>
      <c r="I1064" s="45"/>
    </row>
    <row r="1065" customFormat="false" ht="30" hidden="false" customHeight="true" outlineLevel="0" collapsed="false">
      <c r="A1065" s="38" t="s">
        <v>638</v>
      </c>
      <c r="B1065" s="44" t="s">
        <v>53</v>
      </c>
      <c r="C1065" s="44" t="s">
        <v>16</v>
      </c>
      <c r="D1065" s="45" t="s">
        <v>26</v>
      </c>
      <c r="E1065" s="46" t="s">
        <v>647</v>
      </c>
      <c r="F1065" s="45" t="s">
        <v>648</v>
      </c>
      <c r="G1065" s="47" t="s">
        <v>50</v>
      </c>
      <c r="H1065" s="40" t="s">
        <v>51</v>
      </c>
      <c r="I1065" s="45"/>
    </row>
    <row r="1066" customFormat="false" ht="15" hidden="false" customHeight="false" outlineLevel="0" collapsed="false">
      <c r="A1066" s="73" t="s">
        <v>1451</v>
      </c>
      <c r="B1066" s="44"/>
      <c r="C1066" s="44"/>
      <c r="D1066" s="45"/>
      <c r="E1066" s="46"/>
      <c r="F1066" s="45"/>
      <c r="G1066" s="47"/>
      <c r="H1066" s="70" t="s">
        <v>158</v>
      </c>
      <c r="I1066" s="45"/>
    </row>
    <row r="1067" customFormat="false" ht="30" hidden="false" customHeight="true" outlineLevel="0" collapsed="false">
      <c r="A1067" s="38" t="s">
        <v>638</v>
      </c>
      <c r="B1067" s="44" t="s">
        <v>53</v>
      </c>
      <c r="C1067" s="44" t="s">
        <v>18</v>
      </c>
      <c r="D1067" s="45" t="s">
        <v>22</v>
      </c>
      <c r="E1067" s="46" t="s">
        <v>646</v>
      </c>
      <c r="F1067" s="45" t="s">
        <v>139</v>
      </c>
      <c r="G1067" s="47" t="s">
        <v>50</v>
      </c>
      <c r="H1067" s="40" t="s">
        <v>51</v>
      </c>
      <c r="I1067" s="45"/>
    </row>
    <row r="1068" customFormat="false" ht="15" hidden="false" customHeight="false" outlineLevel="0" collapsed="false">
      <c r="A1068" s="73" t="s">
        <v>1451</v>
      </c>
      <c r="B1068" s="44"/>
      <c r="C1068" s="44"/>
      <c r="D1068" s="45"/>
      <c r="E1068" s="46"/>
      <c r="F1068" s="45"/>
      <c r="G1068" s="47"/>
      <c r="H1068" s="70" t="s">
        <v>158</v>
      </c>
      <c r="I1068" s="45"/>
    </row>
    <row r="1069" customFormat="false" ht="30" hidden="false" customHeight="true" outlineLevel="0" collapsed="false">
      <c r="A1069" s="38" t="s">
        <v>638</v>
      </c>
      <c r="B1069" s="44" t="s">
        <v>53</v>
      </c>
      <c r="C1069" s="44" t="s">
        <v>15</v>
      </c>
      <c r="D1069" s="45" t="s">
        <v>23</v>
      </c>
      <c r="E1069" s="46" t="s">
        <v>551</v>
      </c>
      <c r="F1069" s="45" t="s">
        <v>139</v>
      </c>
      <c r="G1069" s="47" t="s">
        <v>50</v>
      </c>
      <c r="H1069" s="40" t="s">
        <v>51</v>
      </c>
      <c r="I1069" s="45"/>
    </row>
    <row r="1070" customFormat="false" ht="15" hidden="false" customHeight="false" outlineLevel="0" collapsed="false">
      <c r="A1070" s="73" t="s">
        <v>1451</v>
      </c>
      <c r="B1070" s="44"/>
      <c r="C1070" s="44"/>
      <c r="D1070" s="45"/>
      <c r="E1070" s="46"/>
      <c r="F1070" s="45"/>
      <c r="G1070" s="47"/>
      <c r="H1070" s="70" t="s">
        <v>158</v>
      </c>
      <c r="I1070" s="45"/>
    </row>
    <row r="1071" customFormat="false" ht="45" hidden="false" customHeight="true" outlineLevel="0" collapsed="false">
      <c r="A1071" s="38" t="s">
        <v>638</v>
      </c>
      <c r="B1071" s="44" t="s">
        <v>47</v>
      </c>
      <c r="C1071" s="44" t="s">
        <v>16</v>
      </c>
      <c r="D1071" s="45" t="s">
        <v>22</v>
      </c>
      <c r="E1071" s="46" t="s">
        <v>320</v>
      </c>
      <c r="F1071" s="45" t="s">
        <v>428</v>
      </c>
      <c r="G1071" s="47" t="s">
        <v>50</v>
      </c>
      <c r="H1071" s="40" t="s">
        <v>51</v>
      </c>
      <c r="I1071" s="45"/>
    </row>
    <row r="1072" customFormat="false" ht="15" hidden="false" customHeight="false" outlineLevel="0" collapsed="false">
      <c r="A1072" s="73" t="s">
        <v>1454</v>
      </c>
      <c r="B1072" s="44"/>
      <c r="C1072" s="44"/>
      <c r="D1072" s="45"/>
      <c r="E1072" s="46"/>
      <c r="F1072" s="45"/>
      <c r="G1072" s="47"/>
      <c r="H1072" s="70" t="s">
        <v>158</v>
      </c>
      <c r="I1072" s="45"/>
    </row>
    <row r="1073" customFormat="false" ht="30" hidden="false" customHeight="true" outlineLevel="0" collapsed="false">
      <c r="A1073" s="38" t="s">
        <v>638</v>
      </c>
      <c r="B1073" s="44" t="s">
        <v>53</v>
      </c>
      <c r="C1073" s="44" t="s">
        <v>18</v>
      </c>
      <c r="D1073" s="45" t="s">
        <v>23</v>
      </c>
      <c r="E1073" s="46" t="s">
        <v>258</v>
      </c>
      <c r="F1073" s="45" t="s">
        <v>139</v>
      </c>
      <c r="G1073" s="47" t="s">
        <v>50</v>
      </c>
      <c r="H1073" s="40" t="s">
        <v>51</v>
      </c>
      <c r="I1073" s="45"/>
    </row>
    <row r="1074" customFormat="false" ht="15" hidden="false" customHeight="false" outlineLevel="0" collapsed="false">
      <c r="A1074" s="73" t="s">
        <v>1451</v>
      </c>
      <c r="B1074" s="44"/>
      <c r="C1074" s="44"/>
      <c r="D1074" s="45"/>
      <c r="E1074" s="46"/>
      <c r="F1074" s="45"/>
      <c r="G1074" s="47"/>
      <c r="H1074" s="70" t="s">
        <v>158</v>
      </c>
      <c r="I1074" s="45"/>
    </row>
    <row r="1075" customFormat="false" ht="30" hidden="false" customHeight="true" outlineLevel="0" collapsed="false">
      <c r="A1075" s="38" t="s">
        <v>638</v>
      </c>
      <c r="B1075" s="44" t="s">
        <v>53</v>
      </c>
      <c r="C1075" s="44" t="s">
        <v>18</v>
      </c>
      <c r="D1075" s="45" t="s">
        <v>26</v>
      </c>
      <c r="E1075" s="46" t="s">
        <v>153</v>
      </c>
      <c r="F1075" s="45" t="s">
        <v>139</v>
      </c>
      <c r="G1075" s="47" t="s">
        <v>50</v>
      </c>
      <c r="H1075" s="40" t="s">
        <v>51</v>
      </c>
      <c r="I1075" s="45"/>
    </row>
    <row r="1076" customFormat="false" ht="15" hidden="false" customHeight="false" outlineLevel="0" collapsed="false">
      <c r="A1076" s="73" t="s">
        <v>1451</v>
      </c>
      <c r="B1076" s="44"/>
      <c r="C1076" s="44"/>
      <c r="D1076" s="45"/>
      <c r="E1076" s="46"/>
      <c r="F1076" s="45"/>
      <c r="G1076" s="47"/>
      <c r="H1076" s="70" t="s">
        <v>158</v>
      </c>
      <c r="I1076" s="45"/>
    </row>
    <row r="1077" customFormat="false" ht="45" hidden="false" customHeight="true" outlineLevel="0" collapsed="false">
      <c r="A1077" s="38" t="s">
        <v>638</v>
      </c>
      <c r="B1077" s="44" t="s">
        <v>47</v>
      </c>
      <c r="C1077" s="44" t="s">
        <v>15</v>
      </c>
      <c r="D1077" s="45" t="s">
        <v>22</v>
      </c>
      <c r="E1077" s="46" t="s">
        <v>464</v>
      </c>
      <c r="F1077" s="45"/>
      <c r="G1077" s="47" t="s">
        <v>152</v>
      </c>
      <c r="H1077" s="40" t="s">
        <v>59</v>
      </c>
      <c r="I1077" s="45"/>
    </row>
    <row r="1078" customFormat="false" ht="15" hidden="false" customHeight="false" outlineLevel="0" collapsed="false">
      <c r="A1078" s="73" t="s">
        <v>1455</v>
      </c>
      <c r="B1078" s="44"/>
      <c r="C1078" s="44"/>
      <c r="D1078" s="45"/>
      <c r="E1078" s="46"/>
      <c r="F1078" s="45"/>
      <c r="G1078" s="47"/>
      <c r="H1078" s="70" t="s">
        <v>158</v>
      </c>
      <c r="I1078" s="45"/>
    </row>
    <row r="1080" customFormat="false" ht="60" hidden="false" customHeight="true" outlineLevel="0" collapsed="false">
      <c r="A1080" s="38" t="s">
        <v>649</v>
      </c>
      <c r="B1080" s="44" t="s">
        <v>47</v>
      </c>
      <c r="C1080" s="44" t="s">
        <v>15</v>
      </c>
      <c r="D1080" s="45" t="s">
        <v>22</v>
      </c>
      <c r="E1080" s="46" t="s">
        <v>66</v>
      </c>
      <c r="F1080" s="45" t="s">
        <v>650</v>
      </c>
      <c r="G1080" s="47" t="s">
        <v>536</v>
      </c>
      <c r="H1080" s="40" t="s">
        <v>51</v>
      </c>
      <c r="I1080" s="45"/>
    </row>
    <row r="1081" customFormat="false" ht="15" hidden="false" customHeight="false" outlineLevel="0" collapsed="false">
      <c r="A1081" s="73" t="s">
        <v>1456</v>
      </c>
      <c r="B1081" s="44"/>
      <c r="C1081" s="44"/>
      <c r="D1081" s="45"/>
      <c r="E1081" s="46"/>
      <c r="F1081" s="45"/>
      <c r="G1081" s="47"/>
      <c r="H1081" s="70" t="s">
        <v>158</v>
      </c>
      <c r="I1081" s="45"/>
    </row>
    <row r="1082" customFormat="false" ht="60" hidden="false" customHeight="true" outlineLevel="0" collapsed="false">
      <c r="A1082" s="38" t="s">
        <v>649</v>
      </c>
      <c r="B1082" s="44" t="s">
        <v>47</v>
      </c>
      <c r="C1082" s="44" t="s">
        <v>16</v>
      </c>
      <c r="D1082" s="45" t="s">
        <v>22</v>
      </c>
      <c r="E1082" s="46" t="s">
        <v>198</v>
      </c>
      <c r="F1082" s="45" t="s">
        <v>650</v>
      </c>
      <c r="G1082" s="47" t="s">
        <v>536</v>
      </c>
      <c r="H1082" s="40" t="s">
        <v>51</v>
      </c>
      <c r="I1082" s="45"/>
    </row>
    <row r="1083" customFormat="false" ht="15" hidden="false" customHeight="false" outlineLevel="0" collapsed="false">
      <c r="A1083" s="73" t="s">
        <v>1456</v>
      </c>
      <c r="B1083" s="44"/>
      <c r="C1083" s="44"/>
      <c r="D1083" s="45"/>
      <c r="E1083" s="46"/>
      <c r="F1083" s="45"/>
      <c r="G1083" s="47"/>
      <c r="H1083" s="70" t="s">
        <v>158</v>
      </c>
      <c r="I1083" s="45"/>
    </row>
    <row r="1084" customFormat="false" ht="60" hidden="false" customHeight="true" outlineLevel="0" collapsed="false">
      <c r="A1084" s="38" t="s">
        <v>649</v>
      </c>
      <c r="B1084" s="44" t="s">
        <v>47</v>
      </c>
      <c r="C1084" s="44" t="s">
        <v>18</v>
      </c>
      <c r="D1084" s="45" t="s">
        <v>22</v>
      </c>
      <c r="E1084" s="46" t="s">
        <v>258</v>
      </c>
      <c r="F1084" s="45" t="s">
        <v>650</v>
      </c>
      <c r="G1084" s="47" t="s">
        <v>536</v>
      </c>
      <c r="H1084" s="40" t="s">
        <v>51</v>
      </c>
      <c r="I1084" s="45"/>
    </row>
    <row r="1085" customFormat="false" ht="15" hidden="false" customHeight="false" outlineLevel="0" collapsed="false">
      <c r="A1085" s="73" t="s">
        <v>1456</v>
      </c>
      <c r="B1085" s="44"/>
      <c r="C1085" s="44"/>
      <c r="D1085" s="45"/>
      <c r="E1085" s="46"/>
      <c r="F1085" s="45"/>
      <c r="G1085" s="47"/>
      <c r="H1085" s="70" t="s">
        <v>158</v>
      </c>
      <c r="I1085" s="45"/>
    </row>
    <row r="1086" customFormat="false" ht="60" hidden="false" customHeight="true" outlineLevel="0" collapsed="false">
      <c r="A1086" s="38" t="s">
        <v>649</v>
      </c>
      <c r="B1086" s="44" t="s">
        <v>47</v>
      </c>
      <c r="C1086" s="44" t="s">
        <v>15</v>
      </c>
      <c r="D1086" s="45" t="s">
        <v>22</v>
      </c>
      <c r="E1086" s="46" t="s">
        <v>136</v>
      </c>
      <c r="F1086" s="45" t="s">
        <v>650</v>
      </c>
      <c r="G1086" s="47" t="s">
        <v>536</v>
      </c>
      <c r="H1086" s="40" t="s">
        <v>51</v>
      </c>
      <c r="I1086" s="45"/>
    </row>
    <row r="1087" customFormat="false" ht="15" hidden="false" customHeight="false" outlineLevel="0" collapsed="false">
      <c r="A1087" s="73" t="s">
        <v>1456</v>
      </c>
      <c r="B1087" s="44"/>
      <c r="C1087" s="44"/>
      <c r="D1087" s="45"/>
      <c r="E1087" s="46"/>
      <c r="F1087" s="45"/>
      <c r="G1087" s="47"/>
      <c r="H1087" s="70" t="s">
        <v>158</v>
      </c>
      <c r="I1087" s="45"/>
    </row>
    <row r="1088" customFormat="false" ht="60" hidden="false" customHeight="true" outlineLevel="0" collapsed="false">
      <c r="A1088" s="38" t="s">
        <v>649</v>
      </c>
      <c r="B1088" s="44" t="s">
        <v>47</v>
      </c>
      <c r="C1088" s="44" t="s">
        <v>18</v>
      </c>
      <c r="D1088" s="45" t="s">
        <v>22</v>
      </c>
      <c r="E1088" s="46" t="s">
        <v>646</v>
      </c>
      <c r="F1088" s="45" t="s">
        <v>650</v>
      </c>
      <c r="G1088" s="47" t="s">
        <v>536</v>
      </c>
      <c r="H1088" s="40" t="s">
        <v>51</v>
      </c>
      <c r="I1088" s="45"/>
    </row>
    <row r="1089" customFormat="false" ht="15" hidden="false" customHeight="false" outlineLevel="0" collapsed="false">
      <c r="A1089" s="73" t="s">
        <v>1456</v>
      </c>
      <c r="B1089" s="44"/>
      <c r="C1089" s="44"/>
      <c r="D1089" s="45"/>
      <c r="E1089" s="46"/>
      <c r="F1089" s="45"/>
      <c r="G1089" s="47"/>
      <c r="H1089" s="70" t="s">
        <v>158</v>
      </c>
      <c r="I1089" s="45"/>
    </row>
    <row r="1090" customFormat="false" ht="60" hidden="false" customHeight="true" outlineLevel="0" collapsed="false">
      <c r="A1090" s="38" t="s">
        <v>649</v>
      </c>
      <c r="B1090" s="44" t="s">
        <v>47</v>
      </c>
      <c r="C1090" s="44" t="s">
        <v>16</v>
      </c>
      <c r="D1090" s="45" t="s">
        <v>22</v>
      </c>
      <c r="E1090" s="46" t="s">
        <v>250</v>
      </c>
      <c r="F1090" s="45" t="s">
        <v>650</v>
      </c>
      <c r="G1090" s="47" t="s">
        <v>536</v>
      </c>
      <c r="H1090" s="40" t="s">
        <v>51</v>
      </c>
      <c r="I1090" s="45"/>
    </row>
    <row r="1091" customFormat="false" ht="15" hidden="false" customHeight="false" outlineLevel="0" collapsed="false">
      <c r="A1091" s="73" t="s">
        <v>1456</v>
      </c>
      <c r="B1091" s="44"/>
      <c r="C1091" s="44"/>
      <c r="D1091" s="45"/>
      <c r="E1091" s="46"/>
      <c r="F1091" s="45"/>
      <c r="G1091" s="47"/>
      <c r="H1091" s="70" t="s">
        <v>158</v>
      </c>
      <c r="I1091" s="45"/>
    </row>
    <row r="1092" customFormat="false" ht="15" hidden="false" customHeight="true" outlineLevel="0" collapsed="false">
      <c r="A1092" s="38" t="s">
        <v>649</v>
      </c>
      <c r="B1092" s="44" t="s">
        <v>47</v>
      </c>
      <c r="C1092" s="44" t="s">
        <v>15</v>
      </c>
      <c r="D1092" s="45" t="s">
        <v>22</v>
      </c>
      <c r="E1092" s="46" t="s">
        <v>653</v>
      </c>
      <c r="F1092" s="45"/>
      <c r="G1092" s="47" t="s">
        <v>76</v>
      </c>
      <c r="H1092" s="40" t="s">
        <v>59</v>
      </c>
      <c r="I1092" s="45" t="s">
        <v>654</v>
      </c>
    </row>
    <row r="1093" customFormat="false" ht="15" hidden="false" customHeight="false" outlineLevel="0" collapsed="false">
      <c r="A1093" s="73" t="s">
        <v>1456</v>
      </c>
      <c r="B1093" s="44"/>
      <c r="C1093" s="44"/>
      <c r="D1093" s="45"/>
      <c r="E1093" s="46"/>
      <c r="F1093" s="45"/>
      <c r="G1093" s="47"/>
      <c r="H1093" s="70" t="s">
        <v>158</v>
      </c>
      <c r="I1093" s="45"/>
    </row>
    <row r="1094" customFormat="false" ht="30" hidden="false" customHeight="true" outlineLevel="0" collapsed="false">
      <c r="A1094" s="38" t="s">
        <v>649</v>
      </c>
      <c r="B1094" s="44" t="s">
        <v>47</v>
      </c>
      <c r="C1094" s="44" t="s">
        <v>15</v>
      </c>
      <c r="D1094" s="45" t="s">
        <v>22</v>
      </c>
      <c r="E1094" s="46" t="s">
        <v>651</v>
      </c>
      <c r="F1094" s="45" t="s">
        <v>582</v>
      </c>
      <c r="G1094" s="47" t="s">
        <v>50</v>
      </c>
      <c r="H1094" s="40" t="s">
        <v>51</v>
      </c>
      <c r="I1094" s="45"/>
    </row>
    <row r="1095" customFormat="false" ht="15" hidden="false" customHeight="false" outlineLevel="0" collapsed="false">
      <c r="A1095" s="73" t="s">
        <v>1456</v>
      </c>
      <c r="B1095" s="44"/>
      <c r="C1095" s="44"/>
      <c r="D1095" s="45"/>
      <c r="E1095" s="46"/>
      <c r="F1095" s="45"/>
      <c r="G1095" s="47"/>
      <c r="H1095" s="70" t="s">
        <v>158</v>
      </c>
      <c r="I1095" s="45"/>
    </row>
    <row r="1096" customFormat="false" ht="30" hidden="false" customHeight="true" outlineLevel="0" collapsed="false">
      <c r="A1096" s="38" t="s">
        <v>649</v>
      </c>
      <c r="B1096" s="44" t="s">
        <v>47</v>
      </c>
      <c r="C1096" s="44" t="s">
        <v>16</v>
      </c>
      <c r="D1096" s="45" t="s">
        <v>22</v>
      </c>
      <c r="E1096" s="46" t="s">
        <v>652</v>
      </c>
      <c r="F1096" s="45" t="s">
        <v>582</v>
      </c>
      <c r="G1096" s="47" t="s">
        <v>50</v>
      </c>
      <c r="H1096" s="40" t="s">
        <v>51</v>
      </c>
      <c r="I1096" s="45"/>
    </row>
    <row r="1097" customFormat="false" ht="15" hidden="false" customHeight="false" outlineLevel="0" collapsed="false">
      <c r="A1097" s="73" t="s">
        <v>1456</v>
      </c>
      <c r="B1097" s="44"/>
      <c r="C1097" s="44"/>
      <c r="D1097" s="45"/>
      <c r="E1097" s="46"/>
      <c r="F1097" s="45"/>
      <c r="G1097" s="47"/>
      <c r="H1097" s="70" t="s">
        <v>158</v>
      </c>
      <c r="I1097" s="45"/>
    </row>
    <row r="1098" customFormat="false" ht="30" hidden="false" customHeight="true" outlineLevel="0" collapsed="false">
      <c r="A1098" s="38" t="s">
        <v>649</v>
      </c>
      <c r="B1098" s="44" t="s">
        <v>47</v>
      </c>
      <c r="C1098" s="44" t="s">
        <v>16</v>
      </c>
      <c r="D1098" s="45" t="s">
        <v>22</v>
      </c>
      <c r="E1098" s="46" t="s">
        <v>655</v>
      </c>
      <c r="F1098" s="45" t="s">
        <v>656</v>
      </c>
      <c r="G1098" s="47" t="s">
        <v>50</v>
      </c>
      <c r="H1098" s="40" t="s">
        <v>51</v>
      </c>
      <c r="I1098" s="45"/>
    </row>
    <row r="1099" customFormat="false" ht="15" hidden="false" customHeight="false" outlineLevel="0" collapsed="false">
      <c r="A1099" s="73" t="s">
        <v>1457</v>
      </c>
      <c r="B1099" s="44"/>
      <c r="C1099" s="44"/>
      <c r="D1099" s="45"/>
      <c r="E1099" s="46"/>
      <c r="F1099" s="45"/>
      <c r="G1099" s="47"/>
      <c r="H1099" s="70" t="s">
        <v>158</v>
      </c>
      <c r="I1099" s="45"/>
    </row>
    <row r="1101" customFormat="false" ht="30" hidden="false" customHeight="true" outlineLevel="0" collapsed="false">
      <c r="A1101" s="38" t="s">
        <v>657</v>
      </c>
      <c r="B1101" s="44" t="s">
        <v>47</v>
      </c>
      <c r="C1101" s="44" t="s">
        <v>18</v>
      </c>
      <c r="D1101" s="45" t="s">
        <v>22</v>
      </c>
      <c r="E1101" s="46" t="s">
        <v>658</v>
      </c>
      <c r="F1101" s="45" t="s">
        <v>394</v>
      </c>
      <c r="G1101" s="47" t="s">
        <v>50</v>
      </c>
      <c r="H1101" s="40" t="s">
        <v>51</v>
      </c>
      <c r="I1101" s="45"/>
    </row>
    <row r="1102" customFormat="false" ht="15" hidden="false" customHeight="false" outlineLevel="0" collapsed="false">
      <c r="A1102" s="73" t="s">
        <v>1458</v>
      </c>
      <c r="B1102" s="44"/>
      <c r="C1102" s="44"/>
      <c r="D1102" s="45"/>
      <c r="E1102" s="46"/>
      <c r="F1102" s="45"/>
      <c r="G1102" s="47"/>
      <c r="H1102" s="70" t="s">
        <v>158</v>
      </c>
      <c r="I1102" s="45"/>
    </row>
    <row r="1103" customFormat="false" ht="30" hidden="false" customHeight="true" outlineLevel="0" collapsed="false">
      <c r="A1103" s="38" t="s">
        <v>657</v>
      </c>
      <c r="B1103" s="44" t="s">
        <v>47</v>
      </c>
      <c r="C1103" s="44" t="s">
        <v>16</v>
      </c>
      <c r="D1103" s="45" t="s">
        <v>22</v>
      </c>
      <c r="E1103" s="46" t="s">
        <v>659</v>
      </c>
      <c r="F1103" s="45" t="s">
        <v>660</v>
      </c>
      <c r="G1103" s="47" t="s">
        <v>50</v>
      </c>
      <c r="H1103" s="40" t="s">
        <v>51</v>
      </c>
      <c r="I1103" s="45"/>
    </row>
    <row r="1104" customFormat="false" ht="15" hidden="false" customHeight="false" outlineLevel="0" collapsed="false">
      <c r="A1104" s="73" t="s">
        <v>1458</v>
      </c>
      <c r="B1104" s="44"/>
      <c r="C1104" s="44"/>
      <c r="D1104" s="45"/>
      <c r="E1104" s="46"/>
      <c r="F1104" s="45"/>
      <c r="G1104" s="47"/>
      <c r="H1104" s="70" t="s">
        <v>158</v>
      </c>
      <c r="I1104" s="45"/>
    </row>
    <row r="1105" customFormat="false" ht="30" hidden="false" customHeight="true" outlineLevel="0" collapsed="false">
      <c r="A1105" s="38" t="s">
        <v>657</v>
      </c>
      <c r="B1105" s="44" t="s">
        <v>47</v>
      </c>
      <c r="C1105" s="44" t="s">
        <v>15</v>
      </c>
      <c r="D1105" s="45" t="s">
        <v>22</v>
      </c>
      <c r="E1105" s="46" t="s">
        <v>661</v>
      </c>
      <c r="F1105" s="45" t="s">
        <v>662</v>
      </c>
      <c r="G1105" s="47" t="s">
        <v>50</v>
      </c>
      <c r="H1105" s="40" t="s">
        <v>51</v>
      </c>
      <c r="I1105" s="45"/>
    </row>
    <row r="1106" customFormat="false" ht="15" hidden="false" customHeight="false" outlineLevel="0" collapsed="false">
      <c r="A1106" s="73" t="s">
        <v>1459</v>
      </c>
      <c r="B1106" s="44"/>
      <c r="C1106" s="44"/>
      <c r="D1106" s="45"/>
      <c r="E1106" s="46"/>
      <c r="F1106" s="45"/>
      <c r="G1106" s="47"/>
      <c r="H1106" s="70" t="s">
        <v>158</v>
      </c>
      <c r="I1106" s="45"/>
    </row>
    <row r="1107" customFormat="false" ht="30" hidden="false" customHeight="true" outlineLevel="0" collapsed="false">
      <c r="A1107" s="38" t="s">
        <v>657</v>
      </c>
      <c r="B1107" s="44" t="s">
        <v>47</v>
      </c>
      <c r="C1107" s="44" t="s">
        <v>17</v>
      </c>
      <c r="D1107" s="45" t="s">
        <v>22</v>
      </c>
      <c r="E1107" s="46" t="s">
        <v>389</v>
      </c>
      <c r="F1107" s="45" t="s">
        <v>663</v>
      </c>
      <c r="G1107" s="47" t="s">
        <v>50</v>
      </c>
      <c r="H1107" s="40" t="s">
        <v>51</v>
      </c>
      <c r="I1107" s="45"/>
    </row>
    <row r="1108" customFormat="false" ht="15" hidden="false" customHeight="false" outlineLevel="0" collapsed="false">
      <c r="A1108" s="73" t="s">
        <v>1459</v>
      </c>
      <c r="B1108" s="44"/>
      <c r="C1108" s="44"/>
      <c r="D1108" s="45"/>
      <c r="E1108" s="46"/>
      <c r="F1108" s="45"/>
      <c r="G1108" s="47"/>
      <c r="H1108" s="70" t="s">
        <v>158</v>
      </c>
      <c r="I1108" s="45"/>
    </row>
    <row r="1109" customFormat="false" ht="30" hidden="false" customHeight="true" outlineLevel="0" collapsed="false">
      <c r="A1109" s="38" t="s">
        <v>657</v>
      </c>
      <c r="B1109" s="44" t="s">
        <v>47</v>
      </c>
      <c r="C1109" s="44" t="s">
        <v>15</v>
      </c>
      <c r="D1109" s="45" t="s">
        <v>22</v>
      </c>
      <c r="E1109" s="46" t="s">
        <v>664</v>
      </c>
      <c r="F1109" s="45" t="s">
        <v>394</v>
      </c>
      <c r="G1109" s="47" t="s">
        <v>50</v>
      </c>
      <c r="H1109" s="40" t="s">
        <v>51</v>
      </c>
      <c r="I1109" s="45"/>
    </row>
    <row r="1110" customFormat="false" ht="15" hidden="false" customHeight="false" outlineLevel="0" collapsed="false">
      <c r="A1110" s="73" t="s">
        <v>1458</v>
      </c>
      <c r="B1110" s="44"/>
      <c r="C1110" s="44"/>
      <c r="D1110" s="45"/>
      <c r="E1110" s="46"/>
      <c r="F1110" s="45"/>
      <c r="G1110" s="47"/>
      <c r="H1110" s="70" t="s">
        <v>158</v>
      </c>
      <c r="I1110" s="45"/>
    </row>
    <row r="1112" customFormat="false" ht="15" hidden="false" customHeight="true" outlineLevel="0" collapsed="false">
      <c r="A1112" s="38" t="s">
        <v>665</v>
      </c>
      <c r="B1112" s="44" t="s">
        <v>47</v>
      </c>
      <c r="C1112" s="44" t="s">
        <v>15</v>
      </c>
      <c r="D1112" s="45" t="s">
        <v>22</v>
      </c>
      <c r="E1112" s="46" t="s">
        <v>596</v>
      </c>
      <c r="F1112" s="45"/>
      <c r="G1112" s="47" t="s">
        <v>76</v>
      </c>
      <c r="H1112" s="40" t="s">
        <v>59</v>
      </c>
      <c r="I1112" s="45" t="s">
        <v>668</v>
      </c>
    </row>
    <row r="1113" customFormat="false" ht="15" hidden="false" customHeight="false" outlineLevel="0" collapsed="false">
      <c r="A1113" s="73" t="s">
        <v>1460</v>
      </c>
      <c r="B1113" s="44"/>
      <c r="C1113" s="44"/>
      <c r="D1113" s="45"/>
      <c r="E1113" s="46"/>
      <c r="F1113" s="45"/>
      <c r="G1113" s="47"/>
      <c r="H1113" s="70" t="s">
        <v>158</v>
      </c>
      <c r="I1113" s="45"/>
    </row>
    <row r="1114" customFormat="false" ht="15" hidden="false" customHeight="true" outlineLevel="0" collapsed="false">
      <c r="A1114" s="38" t="s">
        <v>665</v>
      </c>
      <c r="B1114" s="44" t="s">
        <v>47</v>
      </c>
      <c r="C1114" s="44" t="s">
        <v>16</v>
      </c>
      <c r="D1114" s="45" t="s">
        <v>22</v>
      </c>
      <c r="E1114" s="46" t="s">
        <v>475</v>
      </c>
      <c r="F1114" s="45"/>
      <c r="G1114" s="47" t="s">
        <v>669</v>
      </c>
      <c r="H1114" s="40" t="s">
        <v>59</v>
      </c>
      <c r="I1114" s="45"/>
    </row>
    <row r="1115" customFormat="false" ht="15" hidden="false" customHeight="false" outlineLevel="0" collapsed="false">
      <c r="A1115" s="73" t="s">
        <v>1460</v>
      </c>
      <c r="B1115" s="44"/>
      <c r="C1115" s="44"/>
      <c r="D1115" s="45"/>
      <c r="E1115" s="46"/>
      <c r="F1115" s="45"/>
      <c r="G1115" s="47"/>
      <c r="H1115" s="70" t="s">
        <v>158</v>
      </c>
      <c r="I1115" s="45"/>
    </row>
    <row r="1116" customFormat="false" ht="30" hidden="false" customHeight="true" outlineLevel="0" collapsed="false">
      <c r="A1116" s="38" t="s">
        <v>665</v>
      </c>
      <c r="B1116" s="44" t="s">
        <v>47</v>
      </c>
      <c r="C1116" s="44" t="s">
        <v>15</v>
      </c>
      <c r="D1116" s="45" t="s">
        <v>22</v>
      </c>
      <c r="E1116" s="46" t="s">
        <v>666</v>
      </c>
      <c r="F1116" s="45" t="s">
        <v>667</v>
      </c>
      <c r="G1116" s="47" t="s">
        <v>50</v>
      </c>
      <c r="H1116" s="40" t="s">
        <v>51</v>
      </c>
      <c r="I1116" s="45"/>
    </row>
    <row r="1117" customFormat="false" ht="15" hidden="false" customHeight="false" outlineLevel="0" collapsed="false">
      <c r="A1117" s="73" t="s">
        <v>1460</v>
      </c>
      <c r="B1117" s="44"/>
      <c r="C1117" s="44"/>
      <c r="D1117" s="45"/>
      <c r="E1117" s="46"/>
      <c r="F1117" s="45"/>
      <c r="G1117" s="47"/>
      <c r="H1117" s="70" t="s">
        <v>158</v>
      </c>
      <c r="I1117" s="45"/>
    </row>
    <row r="1118" customFormat="false" ht="30" hidden="false" customHeight="true" outlineLevel="0" collapsed="false">
      <c r="A1118" s="38" t="s">
        <v>665</v>
      </c>
      <c r="B1118" s="44" t="s">
        <v>47</v>
      </c>
      <c r="C1118" s="44" t="s">
        <v>18</v>
      </c>
      <c r="D1118" s="45" t="s">
        <v>22</v>
      </c>
      <c r="E1118" s="46" t="s">
        <v>670</v>
      </c>
      <c r="F1118" s="45" t="s">
        <v>667</v>
      </c>
      <c r="G1118" s="47" t="s">
        <v>50</v>
      </c>
      <c r="H1118" s="40" t="s">
        <v>51</v>
      </c>
      <c r="I1118" s="45"/>
    </row>
    <row r="1119" customFormat="false" ht="15" hidden="false" customHeight="false" outlineLevel="0" collapsed="false">
      <c r="A1119" s="73" t="s">
        <v>1460</v>
      </c>
      <c r="B1119" s="44"/>
      <c r="C1119" s="44"/>
      <c r="D1119" s="45"/>
      <c r="E1119" s="46"/>
      <c r="F1119" s="45"/>
      <c r="G1119" s="47"/>
      <c r="H1119" s="70" t="s">
        <v>158</v>
      </c>
      <c r="I1119" s="45"/>
    </row>
    <row r="1121" customFormat="false" ht="15" hidden="false" customHeight="true" outlineLevel="0" collapsed="false">
      <c r="A1121" s="38" t="s">
        <v>671</v>
      </c>
      <c r="B1121" s="44" t="s">
        <v>53</v>
      </c>
      <c r="C1121" s="44" t="s">
        <v>15</v>
      </c>
      <c r="D1121" s="45" t="s">
        <v>24</v>
      </c>
      <c r="E1121" s="46" t="s">
        <v>672</v>
      </c>
      <c r="F1121" s="45" t="s">
        <v>673</v>
      </c>
      <c r="G1121" s="47" t="s">
        <v>50</v>
      </c>
      <c r="H1121" s="40" t="s">
        <v>51</v>
      </c>
      <c r="I1121" s="45"/>
    </row>
    <row r="1122" customFormat="false" ht="30" hidden="false" customHeight="false" outlineLevel="0" collapsed="false">
      <c r="A1122" s="73" t="s">
        <v>1461</v>
      </c>
      <c r="B1122" s="44"/>
      <c r="C1122" s="44"/>
      <c r="D1122" s="45"/>
      <c r="E1122" s="46"/>
      <c r="F1122" s="45"/>
      <c r="G1122" s="47"/>
      <c r="H1122" s="70" t="s">
        <v>158</v>
      </c>
      <c r="I1122" s="45"/>
    </row>
    <row r="1123" customFormat="false" ht="30" hidden="false" customHeight="true" outlineLevel="0" collapsed="false">
      <c r="A1123" s="38" t="s">
        <v>671</v>
      </c>
      <c r="B1123" s="44" t="s">
        <v>53</v>
      </c>
      <c r="C1123" s="44" t="s">
        <v>18</v>
      </c>
      <c r="D1123" s="45" t="s">
        <v>27</v>
      </c>
      <c r="E1123" s="46" t="s">
        <v>134</v>
      </c>
      <c r="F1123" s="45" t="s">
        <v>681</v>
      </c>
      <c r="G1123" s="47" t="s">
        <v>50</v>
      </c>
      <c r="H1123" s="40" t="s">
        <v>51</v>
      </c>
      <c r="I1123" s="45"/>
    </row>
    <row r="1124" customFormat="false" ht="15" hidden="false" customHeight="false" outlineLevel="0" collapsed="false">
      <c r="A1124" s="73" t="s">
        <v>1462</v>
      </c>
      <c r="B1124" s="44"/>
      <c r="C1124" s="44"/>
      <c r="D1124" s="45"/>
      <c r="E1124" s="46"/>
      <c r="F1124" s="45"/>
      <c r="G1124" s="47"/>
      <c r="H1124" s="70" t="s">
        <v>158</v>
      </c>
      <c r="I1124" s="45"/>
    </row>
    <row r="1125" customFormat="false" ht="30" hidden="false" customHeight="true" outlineLevel="0" collapsed="false">
      <c r="A1125" s="38" t="s">
        <v>671</v>
      </c>
      <c r="B1125" s="44" t="s">
        <v>47</v>
      </c>
      <c r="C1125" s="44" t="s">
        <v>18</v>
      </c>
      <c r="D1125" s="45" t="s">
        <v>22</v>
      </c>
      <c r="E1125" s="46" t="s">
        <v>198</v>
      </c>
      <c r="F1125" s="45" t="s">
        <v>221</v>
      </c>
      <c r="G1125" s="47" t="s">
        <v>50</v>
      </c>
      <c r="H1125" s="40" t="s">
        <v>51</v>
      </c>
      <c r="I1125" s="45"/>
    </row>
    <row r="1126" customFormat="false" ht="15" hidden="false" customHeight="false" outlineLevel="0" collapsed="false">
      <c r="A1126" s="73" t="s">
        <v>1463</v>
      </c>
      <c r="B1126" s="44"/>
      <c r="C1126" s="44"/>
      <c r="D1126" s="45"/>
      <c r="E1126" s="46"/>
      <c r="F1126" s="45"/>
      <c r="G1126" s="47"/>
      <c r="H1126" s="70" t="s">
        <v>158</v>
      </c>
      <c r="I1126" s="45"/>
    </row>
    <row r="1127" customFormat="false" ht="15" hidden="false" customHeight="true" outlineLevel="0" collapsed="false">
      <c r="A1127" s="38" t="s">
        <v>671</v>
      </c>
      <c r="B1127" s="44" t="s">
        <v>47</v>
      </c>
      <c r="C1127" s="44" t="s">
        <v>15</v>
      </c>
      <c r="D1127" s="45" t="s">
        <v>22</v>
      </c>
      <c r="E1127" s="46" t="s">
        <v>684</v>
      </c>
      <c r="F1127" s="45" t="s">
        <v>316</v>
      </c>
      <c r="G1127" s="47" t="s">
        <v>50</v>
      </c>
      <c r="H1127" s="40" t="s">
        <v>51</v>
      </c>
      <c r="I1127" s="45"/>
    </row>
    <row r="1128" customFormat="false" ht="30" hidden="false" customHeight="false" outlineLevel="0" collapsed="false">
      <c r="A1128" s="73" t="s">
        <v>1461</v>
      </c>
      <c r="B1128" s="44"/>
      <c r="C1128" s="44"/>
      <c r="D1128" s="45"/>
      <c r="E1128" s="46"/>
      <c r="F1128" s="45"/>
      <c r="G1128" s="47"/>
      <c r="H1128" s="70" t="s">
        <v>158</v>
      </c>
      <c r="I1128" s="45"/>
    </row>
    <row r="1129" customFormat="false" ht="30" hidden="false" customHeight="true" outlineLevel="0" collapsed="false">
      <c r="A1129" s="38" t="s">
        <v>671</v>
      </c>
      <c r="B1129" s="44" t="s">
        <v>53</v>
      </c>
      <c r="C1129" s="44" t="s">
        <v>18</v>
      </c>
      <c r="D1129" s="45" t="s">
        <v>26</v>
      </c>
      <c r="E1129" s="46" t="s">
        <v>676</v>
      </c>
      <c r="F1129" s="45" t="s">
        <v>673</v>
      </c>
      <c r="G1129" s="47" t="s">
        <v>50</v>
      </c>
      <c r="H1129" s="40" t="s">
        <v>51</v>
      </c>
      <c r="I1129" s="45" t="s">
        <v>677</v>
      </c>
    </row>
    <row r="1130" customFormat="false" ht="15" hidden="false" customHeight="false" outlineLevel="0" collapsed="false">
      <c r="A1130" s="73" t="s">
        <v>1464</v>
      </c>
      <c r="B1130" s="44"/>
      <c r="C1130" s="44"/>
      <c r="D1130" s="45"/>
      <c r="E1130" s="46"/>
      <c r="F1130" s="45"/>
      <c r="G1130" s="47"/>
      <c r="H1130" s="70" t="s">
        <v>158</v>
      </c>
      <c r="I1130" s="45"/>
    </row>
    <row r="1131" customFormat="false" ht="30" hidden="false" customHeight="true" outlineLevel="0" collapsed="false">
      <c r="A1131" s="38" t="s">
        <v>671</v>
      </c>
      <c r="B1131" s="44" t="s">
        <v>53</v>
      </c>
      <c r="C1131" s="44" t="s">
        <v>15</v>
      </c>
      <c r="D1131" s="45" t="s">
        <v>26</v>
      </c>
      <c r="E1131" s="46" t="s">
        <v>686</v>
      </c>
      <c r="F1131" s="45" t="s">
        <v>181</v>
      </c>
      <c r="G1131" s="47" t="s">
        <v>50</v>
      </c>
      <c r="H1131" s="40" t="s">
        <v>51</v>
      </c>
      <c r="I1131" s="45"/>
    </row>
    <row r="1132" customFormat="false" ht="15" hidden="false" customHeight="false" outlineLevel="0" collapsed="false">
      <c r="A1132" s="73" t="s">
        <v>1463</v>
      </c>
      <c r="B1132" s="44"/>
      <c r="C1132" s="44"/>
      <c r="D1132" s="45"/>
      <c r="E1132" s="46"/>
      <c r="F1132" s="45"/>
      <c r="G1132" s="47"/>
      <c r="H1132" s="70" t="s">
        <v>158</v>
      </c>
      <c r="I1132" s="45"/>
    </row>
    <row r="1133" customFormat="false" ht="30" hidden="false" customHeight="true" outlineLevel="0" collapsed="false">
      <c r="A1133" s="38" t="s">
        <v>671</v>
      </c>
      <c r="B1133" s="44" t="s">
        <v>53</v>
      </c>
      <c r="C1133" s="44" t="s">
        <v>17</v>
      </c>
      <c r="D1133" s="45" t="s">
        <v>24</v>
      </c>
      <c r="E1133" s="46" t="s">
        <v>129</v>
      </c>
      <c r="F1133" s="45" t="s">
        <v>687</v>
      </c>
      <c r="G1133" s="47" t="s">
        <v>50</v>
      </c>
      <c r="H1133" s="40" t="s">
        <v>51</v>
      </c>
      <c r="I1133" s="45"/>
    </row>
    <row r="1134" customFormat="false" ht="15" hidden="false" customHeight="false" outlineLevel="0" collapsed="false">
      <c r="A1134" s="73" t="s">
        <v>1462</v>
      </c>
      <c r="B1134" s="44"/>
      <c r="C1134" s="44"/>
      <c r="D1134" s="45"/>
      <c r="E1134" s="46"/>
      <c r="F1134" s="45"/>
      <c r="G1134" s="47"/>
      <c r="H1134" s="70" t="s">
        <v>158</v>
      </c>
      <c r="I1134" s="45"/>
    </row>
    <row r="1135" customFormat="false" ht="15" hidden="false" customHeight="true" outlineLevel="0" collapsed="false">
      <c r="A1135" s="38" t="s">
        <v>671</v>
      </c>
      <c r="B1135" s="44" t="s">
        <v>53</v>
      </c>
      <c r="C1135" s="44" t="s">
        <v>18</v>
      </c>
      <c r="D1135" s="45" t="s">
        <v>29</v>
      </c>
      <c r="E1135" s="46" t="s">
        <v>66</v>
      </c>
      <c r="F1135" s="45" t="s">
        <v>139</v>
      </c>
      <c r="G1135" s="47" t="s">
        <v>50</v>
      </c>
      <c r="H1135" s="40" t="s">
        <v>51</v>
      </c>
      <c r="I1135" s="45"/>
    </row>
    <row r="1136" customFormat="false" ht="30" hidden="false" customHeight="false" outlineLevel="0" collapsed="false">
      <c r="A1136" s="73" t="s">
        <v>1461</v>
      </c>
      <c r="B1136" s="44"/>
      <c r="C1136" s="44"/>
      <c r="D1136" s="45"/>
      <c r="E1136" s="46"/>
      <c r="F1136" s="45"/>
      <c r="G1136" s="47"/>
      <c r="H1136" s="70" t="s">
        <v>158</v>
      </c>
      <c r="I1136" s="45"/>
    </row>
    <row r="1137" customFormat="false" ht="15" hidden="false" customHeight="true" outlineLevel="0" collapsed="false">
      <c r="A1137" s="38" t="s">
        <v>671</v>
      </c>
      <c r="B1137" s="44" t="s">
        <v>47</v>
      </c>
      <c r="C1137" s="44" t="s">
        <v>16</v>
      </c>
      <c r="D1137" s="45" t="s">
        <v>22</v>
      </c>
      <c r="E1137" s="46" t="s">
        <v>682</v>
      </c>
      <c r="F1137" s="45" t="s">
        <v>611</v>
      </c>
      <c r="G1137" s="47" t="s">
        <v>50</v>
      </c>
      <c r="H1137" s="40" t="s">
        <v>51</v>
      </c>
      <c r="I1137" s="45"/>
    </row>
    <row r="1138" customFormat="false" ht="30" hidden="false" customHeight="false" outlineLevel="0" collapsed="false">
      <c r="A1138" s="73" t="s">
        <v>1461</v>
      </c>
      <c r="B1138" s="44"/>
      <c r="C1138" s="44"/>
      <c r="D1138" s="45"/>
      <c r="E1138" s="46"/>
      <c r="F1138" s="45"/>
      <c r="G1138" s="47"/>
      <c r="H1138" s="70" t="s">
        <v>158</v>
      </c>
      <c r="I1138" s="45"/>
    </row>
    <row r="1139" customFormat="false" ht="30" hidden="false" customHeight="true" outlineLevel="0" collapsed="false">
      <c r="A1139" s="38" t="s">
        <v>671</v>
      </c>
      <c r="B1139" s="44" t="s">
        <v>53</v>
      </c>
      <c r="C1139" s="44" t="s">
        <v>15</v>
      </c>
      <c r="D1139" s="45" t="s">
        <v>24</v>
      </c>
      <c r="E1139" s="46" t="s">
        <v>341</v>
      </c>
      <c r="F1139" s="45" t="s">
        <v>186</v>
      </c>
      <c r="G1139" s="47" t="s">
        <v>50</v>
      </c>
      <c r="H1139" s="40" t="s">
        <v>51</v>
      </c>
      <c r="I1139" s="45"/>
    </row>
    <row r="1140" customFormat="false" ht="15" hidden="false" customHeight="false" outlineLevel="0" collapsed="false">
      <c r="A1140" s="73" t="s">
        <v>1462</v>
      </c>
      <c r="B1140" s="44"/>
      <c r="C1140" s="44"/>
      <c r="D1140" s="45"/>
      <c r="E1140" s="46"/>
      <c r="F1140" s="45"/>
      <c r="G1140" s="47"/>
      <c r="H1140" s="70" t="s">
        <v>158</v>
      </c>
      <c r="I1140" s="45"/>
    </row>
    <row r="1141" customFormat="false" ht="15" hidden="false" customHeight="true" outlineLevel="0" collapsed="false">
      <c r="A1141" s="38" t="s">
        <v>671</v>
      </c>
      <c r="B1141" s="44" t="s">
        <v>53</v>
      </c>
      <c r="C1141" s="44" t="s">
        <v>18</v>
      </c>
      <c r="D1141" s="45" t="s">
        <v>24</v>
      </c>
      <c r="E1141" s="46" t="s">
        <v>674</v>
      </c>
      <c r="F1141" s="45" t="s">
        <v>673</v>
      </c>
      <c r="G1141" s="47" t="s">
        <v>50</v>
      </c>
      <c r="H1141" s="40" t="s">
        <v>51</v>
      </c>
      <c r="I1141" s="45"/>
    </row>
    <row r="1142" customFormat="false" ht="30" hidden="false" customHeight="false" outlineLevel="0" collapsed="false">
      <c r="A1142" s="73" t="s">
        <v>1461</v>
      </c>
      <c r="B1142" s="44"/>
      <c r="C1142" s="44"/>
      <c r="D1142" s="45"/>
      <c r="E1142" s="46"/>
      <c r="F1142" s="45"/>
      <c r="G1142" s="47"/>
      <c r="H1142" s="70" t="s">
        <v>158</v>
      </c>
      <c r="I1142" s="45"/>
    </row>
    <row r="1143" customFormat="false" ht="15" hidden="false" customHeight="true" outlineLevel="0" collapsed="false">
      <c r="A1143" s="38" t="s">
        <v>671</v>
      </c>
      <c r="B1143" s="44" t="s">
        <v>53</v>
      </c>
      <c r="C1143" s="44" t="s">
        <v>15</v>
      </c>
      <c r="D1143" s="45" t="s">
        <v>32</v>
      </c>
      <c r="E1143" s="46" t="s">
        <v>679</v>
      </c>
      <c r="F1143" s="45" t="s">
        <v>673</v>
      </c>
      <c r="G1143" s="47" t="s">
        <v>50</v>
      </c>
      <c r="H1143" s="40" t="s">
        <v>51</v>
      </c>
      <c r="I1143" s="45"/>
    </row>
    <row r="1144" customFormat="false" ht="30" hidden="false" customHeight="false" outlineLevel="0" collapsed="false">
      <c r="A1144" s="73" t="s">
        <v>1461</v>
      </c>
      <c r="B1144" s="44"/>
      <c r="C1144" s="44"/>
      <c r="D1144" s="45"/>
      <c r="E1144" s="46"/>
      <c r="F1144" s="45"/>
      <c r="G1144" s="47"/>
      <c r="H1144" s="70" t="s">
        <v>158</v>
      </c>
      <c r="I1144" s="45"/>
    </row>
    <row r="1145" customFormat="false" ht="15" hidden="false" customHeight="true" outlineLevel="0" collapsed="false">
      <c r="A1145" s="38" t="s">
        <v>671</v>
      </c>
      <c r="B1145" s="44" t="s">
        <v>53</v>
      </c>
      <c r="C1145" s="44" t="s">
        <v>1336</v>
      </c>
      <c r="D1145" s="45" t="s">
        <v>31</v>
      </c>
      <c r="E1145" s="46" t="s">
        <v>678</v>
      </c>
      <c r="F1145" s="45" t="s">
        <v>673</v>
      </c>
      <c r="G1145" s="47" t="s">
        <v>50</v>
      </c>
      <c r="H1145" s="40" t="s">
        <v>51</v>
      </c>
      <c r="I1145" s="45"/>
    </row>
    <row r="1146" customFormat="false" ht="30" hidden="false" customHeight="false" outlineLevel="0" collapsed="false">
      <c r="A1146" s="73" t="s">
        <v>1461</v>
      </c>
      <c r="B1146" s="44"/>
      <c r="C1146" s="44"/>
      <c r="D1146" s="45"/>
      <c r="E1146" s="46"/>
      <c r="F1146" s="45"/>
      <c r="G1146" s="47"/>
      <c r="H1146" s="70" t="s">
        <v>158</v>
      </c>
      <c r="I1146" s="45"/>
    </row>
    <row r="1147" customFormat="false" ht="30" hidden="false" customHeight="true" outlineLevel="0" collapsed="false">
      <c r="A1147" s="38" t="s">
        <v>671</v>
      </c>
      <c r="B1147" s="44" t="s">
        <v>53</v>
      </c>
      <c r="C1147" s="44" t="s">
        <v>18</v>
      </c>
      <c r="D1147" s="45" t="s">
        <v>26</v>
      </c>
      <c r="E1147" s="46" t="s">
        <v>198</v>
      </c>
      <c r="F1147" s="45" t="s">
        <v>681</v>
      </c>
      <c r="G1147" s="47" t="s">
        <v>50</v>
      </c>
      <c r="H1147" s="40" t="s">
        <v>51</v>
      </c>
      <c r="I1147" s="45"/>
    </row>
    <row r="1148" customFormat="false" ht="15" hidden="false" customHeight="false" outlineLevel="0" collapsed="false">
      <c r="A1148" s="73" t="s">
        <v>1462</v>
      </c>
      <c r="B1148" s="44"/>
      <c r="C1148" s="44"/>
      <c r="D1148" s="45"/>
      <c r="E1148" s="46"/>
      <c r="F1148" s="45"/>
      <c r="G1148" s="47"/>
      <c r="H1148" s="70" t="s">
        <v>158</v>
      </c>
      <c r="I1148" s="45"/>
    </row>
    <row r="1149" customFormat="false" ht="30" hidden="false" customHeight="true" outlineLevel="0" collapsed="false">
      <c r="A1149" s="38" t="s">
        <v>671</v>
      </c>
      <c r="B1149" s="44" t="s">
        <v>47</v>
      </c>
      <c r="C1149" s="44" t="s">
        <v>16</v>
      </c>
      <c r="D1149" s="45" t="s">
        <v>22</v>
      </c>
      <c r="E1149" s="46" t="s">
        <v>685</v>
      </c>
      <c r="F1149" s="45" t="s">
        <v>589</v>
      </c>
      <c r="G1149" s="47" t="s">
        <v>50</v>
      </c>
      <c r="H1149" s="40" t="s">
        <v>51</v>
      </c>
      <c r="I1149" s="45"/>
    </row>
    <row r="1150" customFormat="false" ht="15" hidden="false" customHeight="false" outlineLevel="0" collapsed="false">
      <c r="A1150" s="73" t="s">
        <v>1462</v>
      </c>
      <c r="B1150" s="44"/>
      <c r="C1150" s="44"/>
      <c r="D1150" s="45"/>
      <c r="E1150" s="46"/>
      <c r="F1150" s="45"/>
      <c r="G1150" s="47"/>
      <c r="H1150" s="70" t="s">
        <v>158</v>
      </c>
      <c r="I1150" s="45"/>
    </row>
    <row r="1151" customFormat="false" ht="30" hidden="false" customHeight="true" outlineLevel="0" collapsed="false">
      <c r="A1151" s="38" t="s">
        <v>671</v>
      </c>
      <c r="B1151" s="44" t="s">
        <v>47</v>
      </c>
      <c r="C1151" s="44" t="s">
        <v>15</v>
      </c>
      <c r="D1151" s="45" t="s">
        <v>22</v>
      </c>
      <c r="E1151" s="46" t="s">
        <v>683</v>
      </c>
      <c r="F1151" s="45" t="s">
        <v>137</v>
      </c>
      <c r="G1151" s="47" t="s">
        <v>50</v>
      </c>
      <c r="H1151" s="40" t="s">
        <v>51</v>
      </c>
      <c r="I1151" s="45"/>
    </row>
    <row r="1152" customFormat="false" ht="15" hidden="false" customHeight="false" outlineLevel="0" collapsed="false">
      <c r="A1152" s="73" t="s">
        <v>1462</v>
      </c>
      <c r="B1152" s="44"/>
      <c r="C1152" s="44"/>
      <c r="D1152" s="45"/>
      <c r="E1152" s="46"/>
      <c r="F1152" s="45"/>
      <c r="G1152" s="47"/>
      <c r="H1152" s="70" t="s">
        <v>158</v>
      </c>
      <c r="I1152" s="45"/>
    </row>
    <row r="1153" customFormat="false" ht="15" hidden="false" customHeight="true" outlineLevel="0" collapsed="false">
      <c r="A1153" s="38" t="s">
        <v>671</v>
      </c>
      <c r="B1153" s="44" t="s">
        <v>53</v>
      </c>
      <c r="C1153" s="44" t="s">
        <v>18</v>
      </c>
      <c r="D1153" s="45" t="s">
        <v>23</v>
      </c>
      <c r="E1153" s="46" t="s">
        <v>148</v>
      </c>
      <c r="F1153" s="45" t="s">
        <v>139</v>
      </c>
      <c r="G1153" s="47" t="s">
        <v>50</v>
      </c>
      <c r="H1153" s="40" t="s">
        <v>51</v>
      </c>
      <c r="I1153" s="45"/>
    </row>
    <row r="1154" customFormat="false" ht="30" hidden="false" customHeight="false" outlineLevel="0" collapsed="false">
      <c r="A1154" s="73" t="s">
        <v>1461</v>
      </c>
      <c r="B1154" s="44"/>
      <c r="C1154" s="44"/>
      <c r="D1154" s="45"/>
      <c r="E1154" s="46"/>
      <c r="F1154" s="45"/>
      <c r="G1154" s="47"/>
      <c r="H1154" s="70" t="s">
        <v>158</v>
      </c>
      <c r="I1154" s="45"/>
    </row>
    <row r="1155" customFormat="false" ht="15" hidden="false" customHeight="true" outlineLevel="0" collapsed="false">
      <c r="A1155" s="38" t="s">
        <v>671</v>
      </c>
      <c r="B1155" s="44" t="s">
        <v>53</v>
      </c>
      <c r="C1155" s="44" t="s">
        <v>15</v>
      </c>
      <c r="D1155" s="45" t="s">
        <v>23</v>
      </c>
      <c r="E1155" s="46" t="s">
        <v>241</v>
      </c>
      <c r="F1155" s="45" t="s">
        <v>139</v>
      </c>
      <c r="G1155" s="47" t="s">
        <v>50</v>
      </c>
      <c r="H1155" s="40" t="s">
        <v>51</v>
      </c>
      <c r="I1155" s="45"/>
    </row>
    <row r="1156" customFormat="false" ht="30" hidden="false" customHeight="false" outlineLevel="0" collapsed="false">
      <c r="A1156" s="73" t="s">
        <v>1461</v>
      </c>
      <c r="B1156" s="44"/>
      <c r="C1156" s="44"/>
      <c r="D1156" s="45"/>
      <c r="E1156" s="46"/>
      <c r="F1156" s="45"/>
      <c r="G1156" s="47"/>
      <c r="H1156" s="70" t="s">
        <v>158</v>
      </c>
      <c r="I1156" s="45"/>
    </row>
    <row r="1157" customFormat="false" ht="15" hidden="false" customHeight="true" outlineLevel="0" collapsed="false">
      <c r="A1157" s="38" t="s">
        <v>671</v>
      </c>
      <c r="B1157" s="44" t="s">
        <v>53</v>
      </c>
      <c r="C1157" s="44" t="s">
        <v>18</v>
      </c>
      <c r="D1157" s="45" t="s">
        <v>32</v>
      </c>
      <c r="E1157" s="46" t="s">
        <v>680</v>
      </c>
      <c r="F1157" s="45" t="s">
        <v>673</v>
      </c>
      <c r="G1157" s="47" t="s">
        <v>50</v>
      </c>
      <c r="H1157" s="40" t="s">
        <v>51</v>
      </c>
      <c r="I1157" s="45"/>
    </row>
    <row r="1158" customFormat="false" ht="30" hidden="false" customHeight="false" outlineLevel="0" collapsed="false">
      <c r="A1158" s="73" t="s">
        <v>1461</v>
      </c>
      <c r="B1158" s="44"/>
      <c r="C1158" s="44"/>
      <c r="D1158" s="45"/>
      <c r="E1158" s="46"/>
      <c r="F1158" s="45"/>
      <c r="G1158" s="47"/>
      <c r="H1158" s="70" t="s">
        <v>158</v>
      </c>
      <c r="I1158" s="45"/>
    </row>
    <row r="1159" customFormat="false" ht="15" hidden="false" customHeight="true" outlineLevel="0" collapsed="false">
      <c r="A1159" s="38" t="s">
        <v>671</v>
      </c>
      <c r="B1159" s="44" t="s">
        <v>53</v>
      </c>
      <c r="C1159" s="44" t="s">
        <v>15</v>
      </c>
      <c r="D1159" s="45" t="s">
        <v>27</v>
      </c>
      <c r="E1159" s="46" t="s">
        <v>66</v>
      </c>
      <c r="F1159" s="45" t="s">
        <v>139</v>
      </c>
      <c r="G1159" s="47" t="s">
        <v>50</v>
      </c>
      <c r="H1159" s="40" t="s">
        <v>51</v>
      </c>
      <c r="I1159" s="45"/>
    </row>
    <row r="1160" customFormat="false" ht="30" hidden="false" customHeight="false" outlineLevel="0" collapsed="false">
      <c r="A1160" s="73" t="s">
        <v>1461</v>
      </c>
      <c r="B1160" s="44"/>
      <c r="C1160" s="44"/>
      <c r="D1160" s="45"/>
      <c r="E1160" s="46"/>
      <c r="F1160" s="45"/>
      <c r="G1160" s="47"/>
      <c r="H1160" s="70" t="s">
        <v>158</v>
      </c>
      <c r="I1160" s="45"/>
    </row>
    <row r="1161" customFormat="false" ht="15" hidden="false" customHeight="true" outlineLevel="0" collapsed="false">
      <c r="A1161" s="38" t="s">
        <v>671</v>
      </c>
      <c r="B1161" s="44" t="s">
        <v>53</v>
      </c>
      <c r="C1161" s="44" t="s">
        <v>18</v>
      </c>
      <c r="D1161" s="45" t="s">
        <v>31</v>
      </c>
      <c r="E1161" s="46" t="s">
        <v>264</v>
      </c>
      <c r="F1161" s="45" t="s">
        <v>139</v>
      </c>
      <c r="G1161" s="47" t="s">
        <v>50</v>
      </c>
      <c r="H1161" s="40" t="s">
        <v>51</v>
      </c>
      <c r="I1161" s="45"/>
    </row>
    <row r="1162" customFormat="false" ht="30" hidden="false" customHeight="false" outlineLevel="0" collapsed="false">
      <c r="A1162" s="73" t="s">
        <v>1461</v>
      </c>
      <c r="B1162" s="44"/>
      <c r="C1162" s="44"/>
      <c r="D1162" s="45"/>
      <c r="E1162" s="46"/>
      <c r="F1162" s="45"/>
      <c r="G1162" s="47"/>
      <c r="H1162" s="70" t="s">
        <v>158</v>
      </c>
      <c r="I1162" s="45"/>
    </row>
    <row r="1163" customFormat="false" ht="15" hidden="false" customHeight="true" outlineLevel="0" collapsed="false">
      <c r="A1163" s="38" t="s">
        <v>671</v>
      </c>
      <c r="B1163" s="44" t="s">
        <v>53</v>
      </c>
      <c r="C1163" s="44" t="s">
        <v>18</v>
      </c>
      <c r="D1163" s="45" t="s">
        <v>28</v>
      </c>
      <c r="E1163" s="46" t="s">
        <v>675</v>
      </c>
      <c r="F1163" s="45" t="s">
        <v>673</v>
      </c>
      <c r="G1163" s="47" t="s">
        <v>50</v>
      </c>
      <c r="H1163" s="40" t="s">
        <v>51</v>
      </c>
      <c r="I1163" s="45"/>
    </row>
    <row r="1164" customFormat="false" ht="30" hidden="false" customHeight="false" outlineLevel="0" collapsed="false">
      <c r="A1164" s="73" t="s">
        <v>1461</v>
      </c>
      <c r="B1164" s="44"/>
      <c r="C1164" s="44"/>
      <c r="D1164" s="45"/>
      <c r="E1164" s="46"/>
      <c r="F1164" s="45"/>
      <c r="G1164" s="47"/>
      <c r="H1164" s="70" t="s">
        <v>158</v>
      </c>
      <c r="I1164" s="45"/>
    </row>
    <row r="1166" customFormat="false" ht="30" hidden="false" customHeight="true" outlineLevel="0" collapsed="false">
      <c r="A1166" s="38" t="s">
        <v>688</v>
      </c>
      <c r="B1166" s="44" t="s">
        <v>47</v>
      </c>
      <c r="C1166" s="44" t="s">
        <v>93</v>
      </c>
      <c r="D1166" s="45" t="s">
        <v>22</v>
      </c>
      <c r="E1166" s="46" t="s">
        <v>546</v>
      </c>
      <c r="F1166" s="45" t="s">
        <v>694</v>
      </c>
      <c r="G1166" s="47" t="s">
        <v>50</v>
      </c>
      <c r="H1166" s="40" t="s">
        <v>51</v>
      </c>
      <c r="I1166" s="45"/>
    </row>
    <row r="1167" customFormat="false" ht="15" hidden="false" customHeight="false" outlineLevel="0" collapsed="false">
      <c r="A1167" s="73" t="s">
        <v>1465</v>
      </c>
      <c r="B1167" s="44"/>
      <c r="C1167" s="44"/>
      <c r="D1167" s="45"/>
      <c r="E1167" s="46"/>
      <c r="F1167" s="45"/>
      <c r="G1167" s="47"/>
      <c r="H1167" s="70" t="s">
        <v>158</v>
      </c>
      <c r="I1167" s="45"/>
    </row>
    <row r="1168" customFormat="false" ht="30" hidden="false" customHeight="true" outlineLevel="0" collapsed="false">
      <c r="A1168" s="38" t="s">
        <v>688</v>
      </c>
      <c r="B1168" s="44" t="s">
        <v>47</v>
      </c>
      <c r="C1168" s="44" t="s">
        <v>15</v>
      </c>
      <c r="D1168" s="45" t="s">
        <v>22</v>
      </c>
      <c r="E1168" s="46" t="s">
        <v>689</v>
      </c>
      <c r="F1168" s="45" t="s">
        <v>455</v>
      </c>
      <c r="G1168" s="47" t="s">
        <v>50</v>
      </c>
      <c r="H1168" s="40" t="s">
        <v>51</v>
      </c>
      <c r="I1168" s="45"/>
    </row>
    <row r="1169" customFormat="false" ht="15" hidden="false" customHeight="false" outlineLevel="0" collapsed="false">
      <c r="A1169" s="73" t="s">
        <v>1465</v>
      </c>
      <c r="B1169" s="44"/>
      <c r="C1169" s="44"/>
      <c r="D1169" s="45"/>
      <c r="E1169" s="46"/>
      <c r="F1169" s="45"/>
      <c r="G1169" s="47"/>
      <c r="H1169" s="70" t="s">
        <v>158</v>
      </c>
      <c r="I1169" s="45"/>
    </row>
    <row r="1170" customFormat="false" ht="45" hidden="false" customHeight="true" outlineLevel="0" collapsed="false">
      <c r="A1170" s="38" t="s">
        <v>688</v>
      </c>
      <c r="B1170" s="44" t="s">
        <v>47</v>
      </c>
      <c r="C1170" s="44" t="s">
        <v>16</v>
      </c>
      <c r="D1170" s="45" t="s">
        <v>22</v>
      </c>
      <c r="E1170" s="46" t="s">
        <v>692</v>
      </c>
      <c r="F1170" s="45" t="s">
        <v>693</v>
      </c>
      <c r="G1170" s="47" t="s">
        <v>50</v>
      </c>
      <c r="H1170" s="40" t="s">
        <v>51</v>
      </c>
      <c r="I1170" s="45"/>
    </row>
    <row r="1171" customFormat="false" ht="15" hidden="false" customHeight="false" outlineLevel="0" collapsed="false">
      <c r="A1171" s="73" t="s">
        <v>1465</v>
      </c>
      <c r="B1171" s="44"/>
      <c r="C1171" s="44"/>
      <c r="D1171" s="45"/>
      <c r="E1171" s="46"/>
      <c r="F1171" s="45"/>
      <c r="G1171" s="47"/>
      <c r="H1171" s="70" t="s">
        <v>158</v>
      </c>
      <c r="I1171" s="45"/>
    </row>
    <row r="1172" customFormat="false" ht="60" hidden="false" customHeight="true" outlineLevel="0" collapsed="false">
      <c r="A1172" s="38" t="s">
        <v>688</v>
      </c>
      <c r="B1172" s="44" t="s">
        <v>47</v>
      </c>
      <c r="C1172" s="44" t="s">
        <v>15</v>
      </c>
      <c r="D1172" s="45" t="s">
        <v>22</v>
      </c>
      <c r="E1172" s="46" t="s">
        <v>690</v>
      </c>
      <c r="F1172" s="45" t="s">
        <v>691</v>
      </c>
      <c r="G1172" s="47" t="s">
        <v>50</v>
      </c>
      <c r="H1172" s="40" t="s">
        <v>51</v>
      </c>
      <c r="I1172" s="45"/>
    </row>
    <row r="1173" customFormat="false" ht="15" hidden="false" customHeight="false" outlineLevel="0" collapsed="false">
      <c r="A1173" s="73" t="s">
        <v>1466</v>
      </c>
      <c r="B1173" s="44"/>
      <c r="C1173" s="44"/>
      <c r="D1173" s="45"/>
      <c r="E1173" s="46"/>
      <c r="F1173" s="45"/>
      <c r="G1173" s="47"/>
      <c r="H1173" s="70" t="s">
        <v>158</v>
      </c>
      <c r="I1173" s="45"/>
    </row>
    <row r="1174" customFormat="false" ht="45" hidden="false" customHeight="true" outlineLevel="0" collapsed="false">
      <c r="A1174" s="38" t="s">
        <v>688</v>
      </c>
      <c r="B1174" s="44" t="s">
        <v>47</v>
      </c>
      <c r="C1174" s="44" t="s">
        <v>18</v>
      </c>
      <c r="D1174" s="45" t="s">
        <v>22</v>
      </c>
      <c r="E1174" s="46" t="s">
        <v>633</v>
      </c>
      <c r="F1174" s="45" t="s">
        <v>693</v>
      </c>
      <c r="G1174" s="47" t="s">
        <v>50</v>
      </c>
      <c r="H1174" s="40" t="s">
        <v>51</v>
      </c>
      <c r="I1174" s="45"/>
    </row>
    <row r="1175" customFormat="false" ht="15" hidden="false" customHeight="false" outlineLevel="0" collapsed="false">
      <c r="A1175" s="73" t="s">
        <v>1465</v>
      </c>
      <c r="B1175" s="44"/>
      <c r="C1175" s="44"/>
      <c r="D1175" s="45"/>
      <c r="E1175" s="46"/>
      <c r="F1175" s="45"/>
      <c r="G1175" s="47"/>
      <c r="H1175" s="70" t="s">
        <v>158</v>
      </c>
      <c r="I1175" s="45"/>
    </row>
    <row r="1177" customFormat="false" ht="15" hidden="false" customHeight="true" outlineLevel="0" collapsed="false">
      <c r="A1177" s="38" t="s">
        <v>695</v>
      </c>
      <c r="B1177" s="44" t="s">
        <v>47</v>
      </c>
      <c r="C1177" s="44" t="s">
        <v>15</v>
      </c>
      <c r="D1177" s="45" t="s">
        <v>22</v>
      </c>
      <c r="E1177" s="46" t="s">
        <v>701</v>
      </c>
      <c r="F1177" s="45" t="s">
        <v>697</v>
      </c>
      <c r="G1177" s="47" t="s">
        <v>698</v>
      </c>
      <c r="H1177" s="40" t="s">
        <v>59</v>
      </c>
      <c r="I1177" s="45"/>
    </row>
    <row r="1178" customFormat="false" ht="15" hidden="false" customHeight="false" outlineLevel="0" collapsed="false">
      <c r="A1178" s="73" t="s">
        <v>1467</v>
      </c>
      <c r="B1178" s="44"/>
      <c r="C1178" s="44"/>
      <c r="D1178" s="45"/>
      <c r="E1178" s="46"/>
      <c r="F1178" s="45"/>
      <c r="G1178" s="47"/>
      <c r="H1178" s="70" t="s">
        <v>158</v>
      </c>
      <c r="I1178" s="45"/>
    </row>
    <row r="1179" customFormat="false" ht="15" hidden="false" customHeight="true" outlineLevel="0" collapsed="false">
      <c r="A1179" s="38" t="s">
        <v>695</v>
      </c>
      <c r="B1179" s="44" t="s">
        <v>47</v>
      </c>
      <c r="C1179" s="44" t="s">
        <v>15</v>
      </c>
      <c r="D1179" s="45" t="s">
        <v>22</v>
      </c>
      <c r="E1179" s="46" t="s">
        <v>699</v>
      </c>
      <c r="F1179" s="45" t="s">
        <v>697</v>
      </c>
      <c r="G1179" s="47" t="s">
        <v>698</v>
      </c>
      <c r="H1179" s="40" t="s">
        <v>59</v>
      </c>
      <c r="I1179" s="45" t="s">
        <v>700</v>
      </c>
    </row>
    <row r="1180" customFormat="false" ht="15" hidden="false" customHeight="false" outlineLevel="0" collapsed="false">
      <c r="A1180" s="73" t="s">
        <v>1467</v>
      </c>
      <c r="B1180" s="44"/>
      <c r="C1180" s="44"/>
      <c r="D1180" s="45"/>
      <c r="E1180" s="46"/>
      <c r="F1180" s="45"/>
      <c r="G1180" s="47"/>
      <c r="H1180" s="70" t="s">
        <v>158</v>
      </c>
      <c r="I1180" s="45"/>
    </row>
    <row r="1181" customFormat="false" ht="15" hidden="false" customHeight="true" outlineLevel="0" collapsed="false">
      <c r="A1181" s="38" t="s">
        <v>695</v>
      </c>
      <c r="B1181" s="44" t="s">
        <v>47</v>
      </c>
      <c r="C1181" s="44" t="s">
        <v>15</v>
      </c>
      <c r="D1181" s="45" t="s">
        <v>22</v>
      </c>
      <c r="E1181" s="46" t="s">
        <v>402</v>
      </c>
      <c r="F1181" s="45" t="s">
        <v>697</v>
      </c>
      <c r="G1181" s="47" t="s">
        <v>698</v>
      </c>
      <c r="H1181" s="40" t="s">
        <v>59</v>
      </c>
      <c r="I1181" s="45"/>
    </row>
    <row r="1182" customFormat="false" ht="15" hidden="false" customHeight="false" outlineLevel="0" collapsed="false">
      <c r="A1182" s="73" t="s">
        <v>1467</v>
      </c>
      <c r="B1182" s="44"/>
      <c r="C1182" s="44"/>
      <c r="D1182" s="45"/>
      <c r="E1182" s="46"/>
      <c r="F1182" s="45"/>
      <c r="G1182" s="47"/>
      <c r="H1182" s="70" t="s">
        <v>158</v>
      </c>
      <c r="I1182" s="45"/>
    </row>
    <row r="1183" customFormat="false" ht="45" hidden="false" customHeight="true" outlineLevel="0" collapsed="false">
      <c r="A1183" s="38" t="s">
        <v>695</v>
      </c>
      <c r="B1183" s="44" t="s">
        <v>47</v>
      </c>
      <c r="C1183" s="44" t="s">
        <v>18</v>
      </c>
      <c r="D1183" s="45" t="s">
        <v>22</v>
      </c>
      <c r="E1183" s="46" t="s">
        <v>702</v>
      </c>
      <c r="F1183" s="45" t="s">
        <v>609</v>
      </c>
      <c r="G1183" s="47" t="s">
        <v>50</v>
      </c>
      <c r="H1183" s="40" t="s">
        <v>51</v>
      </c>
      <c r="I1183" s="45"/>
    </row>
    <row r="1184" customFormat="false" ht="15" hidden="false" customHeight="false" outlineLevel="0" collapsed="false">
      <c r="A1184" s="73" t="s">
        <v>1467</v>
      </c>
      <c r="B1184" s="44"/>
      <c r="C1184" s="44"/>
      <c r="D1184" s="45"/>
      <c r="E1184" s="46"/>
      <c r="F1184" s="45"/>
      <c r="G1184" s="47"/>
      <c r="H1184" s="70" t="s">
        <v>158</v>
      </c>
      <c r="I1184" s="45"/>
    </row>
    <row r="1185" customFormat="false" ht="30" hidden="false" customHeight="true" outlineLevel="0" collapsed="false">
      <c r="A1185" s="38" t="s">
        <v>695</v>
      </c>
      <c r="B1185" s="44" t="s">
        <v>47</v>
      </c>
      <c r="C1185" s="44" t="s">
        <v>15</v>
      </c>
      <c r="D1185" s="45" t="s">
        <v>22</v>
      </c>
      <c r="E1185" s="46" t="s">
        <v>696</v>
      </c>
      <c r="F1185" s="45" t="s">
        <v>137</v>
      </c>
      <c r="G1185" s="47" t="s">
        <v>50</v>
      </c>
      <c r="H1185" s="40" t="s">
        <v>51</v>
      </c>
      <c r="I1185" s="45"/>
    </row>
    <row r="1186" customFormat="false" ht="15" hidden="false" customHeight="false" outlineLevel="0" collapsed="false">
      <c r="A1186" s="73" t="s">
        <v>1467</v>
      </c>
      <c r="B1186" s="44"/>
      <c r="C1186" s="44"/>
      <c r="D1186" s="45"/>
      <c r="E1186" s="46"/>
      <c r="F1186" s="45"/>
      <c r="G1186" s="47"/>
      <c r="H1186" s="70" t="s">
        <v>158</v>
      </c>
      <c r="I1186" s="45"/>
    </row>
    <row r="1187" customFormat="false" ht="45" hidden="false" customHeight="true" outlineLevel="0" collapsed="false">
      <c r="A1187" s="38" t="s">
        <v>695</v>
      </c>
      <c r="B1187" s="44" t="s">
        <v>47</v>
      </c>
      <c r="C1187" s="44" t="s">
        <v>16</v>
      </c>
      <c r="D1187" s="45" t="s">
        <v>22</v>
      </c>
      <c r="E1187" s="46" t="s">
        <v>692</v>
      </c>
      <c r="F1187" s="45" t="s">
        <v>428</v>
      </c>
      <c r="G1187" s="47" t="s">
        <v>50</v>
      </c>
      <c r="H1187" s="40" t="s">
        <v>51</v>
      </c>
      <c r="I1187" s="45"/>
    </row>
    <row r="1188" customFormat="false" ht="15" hidden="false" customHeight="false" outlineLevel="0" collapsed="false">
      <c r="A1188" s="73" t="s">
        <v>1467</v>
      </c>
      <c r="B1188" s="44"/>
      <c r="C1188" s="44"/>
      <c r="D1188" s="45"/>
      <c r="E1188" s="46"/>
      <c r="F1188" s="45"/>
      <c r="G1188" s="47"/>
      <c r="H1188" s="70" t="s">
        <v>158</v>
      </c>
      <c r="I1188" s="45"/>
    </row>
    <row r="1189" customFormat="false" ht="30" hidden="false" customHeight="true" outlineLevel="0" collapsed="false">
      <c r="A1189" s="38" t="s">
        <v>695</v>
      </c>
      <c r="B1189" s="44" t="s">
        <v>47</v>
      </c>
      <c r="C1189" s="44" t="s">
        <v>15</v>
      </c>
      <c r="D1189" s="45" t="s">
        <v>25</v>
      </c>
      <c r="E1189" s="46" t="s">
        <v>220</v>
      </c>
      <c r="F1189" s="45" t="s">
        <v>79</v>
      </c>
      <c r="G1189" s="47" t="s">
        <v>50</v>
      </c>
      <c r="H1189" s="40" t="s">
        <v>51</v>
      </c>
      <c r="I1189" s="45"/>
    </row>
    <row r="1190" customFormat="false" ht="15" hidden="false" customHeight="false" outlineLevel="0" collapsed="false">
      <c r="A1190" s="73" t="s">
        <v>1467</v>
      </c>
      <c r="B1190" s="44"/>
      <c r="C1190" s="44"/>
      <c r="D1190" s="45"/>
      <c r="E1190" s="46"/>
      <c r="F1190" s="45"/>
      <c r="G1190" s="47"/>
      <c r="H1190" s="70" t="s">
        <v>158</v>
      </c>
      <c r="I1190" s="45"/>
    </row>
    <row r="1192" customFormat="false" ht="30" hidden="false" customHeight="false" outlineLevel="0" collapsed="false">
      <c r="A1192" s="43" t="s">
        <v>703</v>
      </c>
      <c r="B1192" s="44" t="s">
        <v>47</v>
      </c>
      <c r="C1192" s="44" t="s">
        <v>15</v>
      </c>
      <c r="D1192" s="45" t="s">
        <v>22</v>
      </c>
      <c r="E1192" s="46" t="s">
        <v>714</v>
      </c>
      <c r="F1192" s="45"/>
      <c r="G1192" s="47" t="s">
        <v>587</v>
      </c>
      <c r="H1192" s="45" t="s">
        <v>158</v>
      </c>
      <c r="I1192" s="45"/>
    </row>
    <row r="1193" customFormat="false" ht="30" hidden="false" customHeight="false" outlineLevel="0" collapsed="false">
      <c r="A1193" s="43" t="s">
        <v>703</v>
      </c>
      <c r="B1193" s="44" t="s">
        <v>47</v>
      </c>
      <c r="C1193" s="44" t="s">
        <v>15</v>
      </c>
      <c r="D1193" s="45" t="s">
        <v>22</v>
      </c>
      <c r="E1193" s="46" t="s">
        <v>712</v>
      </c>
      <c r="F1193" s="45"/>
      <c r="G1193" s="47" t="s">
        <v>713</v>
      </c>
      <c r="H1193" s="45" t="s">
        <v>158</v>
      </c>
      <c r="I1193" s="45"/>
    </row>
    <row r="1194" customFormat="false" ht="15" hidden="false" customHeight="true" outlineLevel="0" collapsed="false">
      <c r="A1194" s="38" t="s">
        <v>703</v>
      </c>
      <c r="B1194" s="44" t="s">
        <v>47</v>
      </c>
      <c r="C1194" s="44" t="s">
        <v>15</v>
      </c>
      <c r="D1194" s="45" t="s">
        <v>22</v>
      </c>
      <c r="E1194" s="46" t="s">
        <v>148</v>
      </c>
      <c r="F1194" s="45"/>
      <c r="G1194" s="47" t="s">
        <v>76</v>
      </c>
      <c r="H1194" s="40" t="s">
        <v>59</v>
      </c>
      <c r="I1194" s="45" t="s">
        <v>711</v>
      </c>
    </row>
    <row r="1195" customFormat="false" ht="15" hidden="false" customHeight="false" outlineLevel="0" collapsed="false">
      <c r="A1195" s="73" t="s">
        <v>1468</v>
      </c>
      <c r="B1195" s="44"/>
      <c r="C1195" s="44"/>
      <c r="D1195" s="45"/>
      <c r="E1195" s="46"/>
      <c r="F1195" s="45"/>
      <c r="G1195" s="47"/>
      <c r="H1195" s="70" t="s">
        <v>158</v>
      </c>
      <c r="I1195" s="45"/>
    </row>
    <row r="1196" customFormat="false" ht="15" hidden="false" customHeight="true" outlineLevel="0" collapsed="false">
      <c r="A1196" s="38" t="s">
        <v>703</v>
      </c>
      <c r="B1196" s="44" t="s">
        <v>47</v>
      </c>
      <c r="C1196" s="44" t="s">
        <v>15</v>
      </c>
      <c r="D1196" s="45" t="s">
        <v>22</v>
      </c>
      <c r="E1196" s="46" t="s">
        <v>706</v>
      </c>
      <c r="F1196" s="45"/>
      <c r="G1196" s="47" t="s">
        <v>76</v>
      </c>
      <c r="H1196" s="40" t="s">
        <v>59</v>
      </c>
      <c r="I1196" s="45" t="s">
        <v>585</v>
      </c>
    </row>
    <row r="1197" customFormat="false" ht="15" hidden="false" customHeight="false" outlineLevel="0" collapsed="false">
      <c r="A1197" s="73" t="s">
        <v>1469</v>
      </c>
      <c r="B1197" s="44"/>
      <c r="C1197" s="44"/>
      <c r="D1197" s="45"/>
      <c r="E1197" s="46"/>
      <c r="F1197" s="45"/>
      <c r="G1197" s="47"/>
      <c r="H1197" s="70" t="s">
        <v>158</v>
      </c>
      <c r="I1197" s="45"/>
    </row>
    <row r="1198" customFormat="false" ht="30" hidden="false" customHeight="true" outlineLevel="0" collapsed="false">
      <c r="A1198" s="38" t="s">
        <v>703</v>
      </c>
      <c r="B1198" s="44" t="s">
        <v>47</v>
      </c>
      <c r="C1198" s="44" t="s">
        <v>15</v>
      </c>
      <c r="D1198" s="45" t="s">
        <v>22</v>
      </c>
      <c r="E1198" s="46" t="s">
        <v>684</v>
      </c>
      <c r="F1198" s="45" t="s">
        <v>316</v>
      </c>
      <c r="G1198" s="47" t="s">
        <v>50</v>
      </c>
      <c r="H1198" s="40" t="s">
        <v>51</v>
      </c>
      <c r="I1198" s="45"/>
    </row>
    <row r="1199" customFormat="false" ht="15" hidden="false" customHeight="false" outlineLevel="0" collapsed="false">
      <c r="A1199" s="73" t="s">
        <v>1470</v>
      </c>
      <c r="B1199" s="44"/>
      <c r="C1199" s="44"/>
      <c r="D1199" s="45"/>
      <c r="E1199" s="46"/>
      <c r="F1199" s="45"/>
      <c r="G1199" s="47"/>
      <c r="H1199" s="70" t="s">
        <v>158</v>
      </c>
      <c r="I1199" s="45"/>
    </row>
    <row r="1200" customFormat="false" ht="30" hidden="false" customHeight="true" outlineLevel="0" collapsed="false">
      <c r="A1200" s="38" t="s">
        <v>703</v>
      </c>
      <c r="B1200" s="44" t="s">
        <v>47</v>
      </c>
      <c r="C1200" s="44" t="s">
        <v>15</v>
      </c>
      <c r="D1200" s="45" t="s">
        <v>22</v>
      </c>
      <c r="E1200" s="46" t="s">
        <v>710</v>
      </c>
      <c r="F1200" s="45" t="s">
        <v>137</v>
      </c>
      <c r="G1200" s="47" t="s">
        <v>50</v>
      </c>
      <c r="H1200" s="40" t="s">
        <v>51</v>
      </c>
      <c r="I1200" s="45"/>
    </row>
    <row r="1201" customFormat="false" ht="15" hidden="false" customHeight="false" outlineLevel="0" collapsed="false">
      <c r="A1201" s="73" t="s">
        <v>1471</v>
      </c>
      <c r="B1201" s="44"/>
      <c r="C1201" s="44"/>
      <c r="D1201" s="45"/>
      <c r="E1201" s="46"/>
      <c r="F1201" s="45"/>
      <c r="G1201" s="47"/>
      <c r="H1201" s="70" t="s">
        <v>158</v>
      </c>
      <c r="I1201" s="45"/>
    </row>
    <row r="1202" customFormat="false" ht="30" hidden="false" customHeight="true" outlineLevel="0" collapsed="false">
      <c r="A1202" s="38" t="s">
        <v>703</v>
      </c>
      <c r="B1202" s="44" t="s">
        <v>47</v>
      </c>
      <c r="C1202" s="44" t="s">
        <v>18</v>
      </c>
      <c r="D1202" s="45" t="s">
        <v>22</v>
      </c>
      <c r="E1202" s="46" t="s">
        <v>293</v>
      </c>
      <c r="F1202" s="45" t="s">
        <v>705</v>
      </c>
      <c r="G1202" s="47" t="s">
        <v>50</v>
      </c>
      <c r="H1202" s="40" t="s">
        <v>51</v>
      </c>
      <c r="I1202" s="45"/>
    </row>
    <row r="1203" customFormat="false" ht="15" hidden="false" customHeight="false" outlineLevel="0" collapsed="false">
      <c r="A1203" s="73" t="s">
        <v>1471</v>
      </c>
      <c r="B1203" s="44"/>
      <c r="C1203" s="44"/>
      <c r="D1203" s="45"/>
      <c r="E1203" s="46"/>
      <c r="F1203" s="45"/>
      <c r="G1203" s="47"/>
      <c r="H1203" s="70" t="s">
        <v>158</v>
      </c>
      <c r="I1203" s="45"/>
    </row>
    <row r="1204" customFormat="false" ht="30" hidden="false" customHeight="true" outlineLevel="0" collapsed="false">
      <c r="A1204" s="38" t="s">
        <v>703</v>
      </c>
      <c r="B1204" s="44" t="s">
        <v>47</v>
      </c>
      <c r="C1204" s="44" t="s">
        <v>18</v>
      </c>
      <c r="D1204" s="45" t="s">
        <v>22</v>
      </c>
      <c r="E1204" s="46" t="s">
        <v>707</v>
      </c>
      <c r="F1204" s="45" t="s">
        <v>708</v>
      </c>
      <c r="G1204" s="47" t="s">
        <v>50</v>
      </c>
      <c r="H1204" s="40" t="s">
        <v>51</v>
      </c>
      <c r="I1204" s="45"/>
    </row>
    <row r="1205" customFormat="false" ht="15" hidden="false" customHeight="false" outlineLevel="0" collapsed="false">
      <c r="A1205" s="73" t="s">
        <v>1470</v>
      </c>
      <c r="B1205" s="44"/>
      <c r="C1205" s="44"/>
      <c r="D1205" s="45"/>
      <c r="E1205" s="46"/>
      <c r="F1205" s="45"/>
      <c r="G1205" s="47"/>
      <c r="H1205" s="70" t="s">
        <v>158</v>
      </c>
      <c r="I1205" s="45"/>
    </row>
    <row r="1206" customFormat="false" ht="30" hidden="false" customHeight="true" outlineLevel="0" collapsed="false">
      <c r="A1206" s="38" t="s">
        <v>703</v>
      </c>
      <c r="B1206" s="44" t="s">
        <v>53</v>
      </c>
      <c r="C1206" s="44" t="s">
        <v>15</v>
      </c>
      <c r="D1206" s="45" t="s">
        <v>24</v>
      </c>
      <c r="E1206" s="46" t="s">
        <v>468</v>
      </c>
      <c r="F1206" s="45" t="s">
        <v>137</v>
      </c>
      <c r="G1206" s="47" t="s">
        <v>50</v>
      </c>
      <c r="H1206" s="40" t="s">
        <v>51</v>
      </c>
      <c r="I1206" s="45"/>
    </row>
    <row r="1207" customFormat="false" ht="15" hidden="false" customHeight="false" outlineLevel="0" collapsed="false">
      <c r="A1207" s="73" t="s">
        <v>1471</v>
      </c>
      <c r="B1207" s="44"/>
      <c r="C1207" s="44"/>
      <c r="D1207" s="45"/>
      <c r="E1207" s="46"/>
      <c r="F1207" s="45"/>
      <c r="G1207" s="47"/>
      <c r="H1207" s="70" t="s">
        <v>158</v>
      </c>
      <c r="I1207" s="45"/>
    </row>
    <row r="1208" customFormat="false" ht="30" hidden="false" customHeight="true" outlineLevel="0" collapsed="false">
      <c r="A1208" s="38" t="s">
        <v>703</v>
      </c>
      <c r="B1208" s="44" t="s">
        <v>47</v>
      </c>
      <c r="C1208" s="44" t="s">
        <v>16</v>
      </c>
      <c r="D1208" s="45" t="s">
        <v>25</v>
      </c>
      <c r="E1208" s="46" t="s">
        <v>715</v>
      </c>
      <c r="F1208" s="45" t="s">
        <v>79</v>
      </c>
      <c r="G1208" s="47" t="s">
        <v>50</v>
      </c>
      <c r="H1208" s="40" t="s">
        <v>51</v>
      </c>
      <c r="I1208" s="45"/>
    </row>
    <row r="1209" customFormat="false" ht="15" hidden="false" customHeight="false" outlineLevel="0" collapsed="false">
      <c r="A1209" s="73" t="s">
        <v>1471</v>
      </c>
      <c r="B1209" s="44"/>
      <c r="C1209" s="44"/>
      <c r="D1209" s="45"/>
      <c r="E1209" s="46"/>
      <c r="F1209" s="45"/>
      <c r="G1209" s="47"/>
      <c r="H1209" s="70" t="s">
        <v>158</v>
      </c>
      <c r="I1209" s="45"/>
    </row>
    <row r="1210" customFormat="false" ht="30" hidden="false" customHeight="true" outlineLevel="0" collapsed="false">
      <c r="A1210" s="38" t="s">
        <v>703</v>
      </c>
      <c r="B1210" s="44" t="s">
        <v>47</v>
      </c>
      <c r="C1210" s="44" t="s">
        <v>16</v>
      </c>
      <c r="D1210" s="45" t="s">
        <v>22</v>
      </c>
      <c r="E1210" s="46" t="s">
        <v>704</v>
      </c>
      <c r="F1210" s="45" t="s">
        <v>142</v>
      </c>
      <c r="G1210" s="47" t="s">
        <v>50</v>
      </c>
      <c r="H1210" s="40" t="s">
        <v>51</v>
      </c>
      <c r="I1210" s="45"/>
    </row>
    <row r="1211" customFormat="false" ht="15" hidden="false" customHeight="false" outlineLevel="0" collapsed="false">
      <c r="A1211" s="73" t="s">
        <v>1471</v>
      </c>
      <c r="B1211" s="44"/>
      <c r="C1211" s="44"/>
      <c r="D1211" s="45"/>
      <c r="E1211" s="46"/>
      <c r="F1211" s="45"/>
      <c r="G1211" s="47"/>
      <c r="H1211" s="70" t="s">
        <v>158</v>
      </c>
      <c r="I1211" s="45"/>
    </row>
    <row r="1212" customFormat="false" ht="45" hidden="false" customHeight="true" outlineLevel="0" collapsed="false">
      <c r="A1212" s="38" t="s">
        <v>703</v>
      </c>
      <c r="B1212" s="44" t="s">
        <v>53</v>
      </c>
      <c r="C1212" s="44" t="s">
        <v>15</v>
      </c>
      <c r="D1212" s="45" t="s">
        <v>27</v>
      </c>
      <c r="E1212" s="46" t="s">
        <v>66</v>
      </c>
      <c r="F1212" s="45" t="s">
        <v>190</v>
      </c>
      <c r="G1212" s="47" t="s">
        <v>50</v>
      </c>
      <c r="H1212" s="40" t="s">
        <v>51</v>
      </c>
      <c r="I1212" s="45"/>
    </row>
    <row r="1213" customFormat="false" ht="15" hidden="false" customHeight="false" outlineLevel="0" collapsed="false">
      <c r="A1213" s="73" t="s">
        <v>1470</v>
      </c>
      <c r="B1213" s="44"/>
      <c r="C1213" s="44"/>
      <c r="D1213" s="45"/>
      <c r="E1213" s="46"/>
      <c r="F1213" s="45"/>
      <c r="G1213" s="47"/>
      <c r="H1213" s="70" t="s">
        <v>158</v>
      </c>
      <c r="I1213" s="45"/>
    </row>
    <row r="1214" customFormat="false" ht="30" hidden="false" customHeight="true" outlineLevel="0" collapsed="false">
      <c r="A1214" s="38" t="s">
        <v>703</v>
      </c>
      <c r="B1214" s="44" t="s">
        <v>47</v>
      </c>
      <c r="C1214" s="44" t="s">
        <v>17</v>
      </c>
      <c r="D1214" s="45" t="s">
        <v>22</v>
      </c>
      <c r="E1214" s="46" t="s">
        <v>112</v>
      </c>
      <c r="F1214" s="45" t="s">
        <v>531</v>
      </c>
      <c r="G1214" s="47" t="s">
        <v>50</v>
      </c>
      <c r="H1214" s="40" t="s">
        <v>51</v>
      </c>
      <c r="I1214" s="45"/>
    </row>
    <row r="1215" customFormat="false" ht="15" hidden="false" customHeight="false" outlineLevel="0" collapsed="false">
      <c r="A1215" s="73" t="s">
        <v>1471</v>
      </c>
      <c r="B1215" s="44"/>
      <c r="C1215" s="44"/>
      <c r="D1215" s="45"/>
      <c r="E1215" s="46"/>
      <c r="F1215" s="45"/>
      <c r="G1215" s="47"/>
      <c r="H1215" s="70" t="s">
        <v>158</v>
      </c>
      <c r="I1215" s="45"/>
    </row>
    <row r="1216" customFormat="false" ht="30" hidden="false" customHeight="true" outlineLevel="0" collapsed="false">
      <c r="A1216" s="38" t="s">
        <v>703</v>
      </c>
      <c r="B1216" s="44" t="s">
        <v>47</v>
      </c>
      <c r="C1216" s="44" t="s">
        <v>16</v>
      </c>
      <c r="D1216" s="45" t="s">
        <v>22</v>
      </c>
      <c r="E1216" s="46" t="s">
        <v>66</v>
      </c>
      <c r="F1216" s="45" t="s">
        <v>589</v>
      </c>
      <c r="G1216" s="47" t="s">
        <v>50</v>
      </c>
      <c r="H1216" s="40" t="s">
        <v>51</v>
      </c>
      <c r="I1216" s="45"/>
    </row>
    <row r="1217" customFormat="false" ht="15" hidden="false" customHeight="false" outlineLevel="0" collapsed="false">
      <c r="A1217" s="73" t="s">
        <v>1470</v>
      </c>
      <c r="B1217" s="44"/>
      <c r="C1217" s="44"/>
      <c r="D1217" s="45"/>
      <c r="E1217" s="46"/>
      <c r="F1217" s="45"/>
      <c r="G1217" s="47"/>
      <c r="H1217" s="70" t="s">
        <v>158</v>
      </c>
      <c r="I1217" s="45"/>
    </row>
    <row r="1218" customFormat="false" ht="45" hidden="false" customHeight="true" outlineLevel="0" collapsed="false">
      <c r="A1218" s="38" t="s">
        <v>703</v>
      </c>
      <c r="B1218" s="44" t="s">
        <v>47</v>
      </c>
      <c r="C1218" s="44" t="s">
        <v>15</v>
      </c>
      <c r="D1218" s="45" t="s">
        <v>22</v>
      </c>
      <c r="E1218" s="46" t="s">
        <v>709</v>
      </c>
      <c r="F1218" s="45"/>
      <c r="G1218" s="47" t="s">
        <v>152</v>
      </c>
      <c r="H1218" s="40" t="s">
        <v>59</v>
      </c>
      <c r="I1218" s="45"/>
    </row>
    <row r="1219" customFormat="false" ht="15" hidden="false" customHeight="false" outlineLevel="0" collapsed="false">
      <c r="A1219" s="73" t="s">
        <v>1472</v>
      </c>
      <c r="B1219" s="44"/>
      <c r="C1219" s="44"/>
      <c r="D1219" s="45"/>
      <c r="E1219" s="46"/>
      <c r="F1219" s="45"/>
      <c r="G1219" s="47"/>
      <c r="H1219" s="70" t="s">
        <v>158</v>
      </c>
      <c r="I1219" s="45"/>
    </row>
    <row r="1221" customFormat="false" ht="15" hidden="false" customHeight="true" outlineLevel="0" collapsed="false">
      <c r="A1221" s="38" t="s">
        <v>716</v>
      </c>
      <c r="B1221" s="44" t="s">
        <v>47</v>
      </c>
      <c r="C1221" s="44" t="s">
        <v>15</v>
      </c>
      <c r="D1221" s="45" t="s">
        <v>22</v>
      </c>
      <c r="E1221" s="46" t="s">
        <v>66</v>
      </c>
      <c r="F1221" s="45"/>
      <c r="G1221" s="47" t="s">
        <v>76</v>
      </c>
      <c r="H1221" s="40" t="s">
        <v>59</v>
      </c>
      <c r="I1221" s="45" t="s">
        <v>552</v>
      </c>
    </row>
    <row r="1222" customFormat="false" ht="15" hidden="false" customHeight="false" outlineLevel="0" collapsed="false">
      <c r="A1222" s="73" t="s">
        <v>1473</v>
      </c>
      <c r="B1222" s="44"/>
      <c r="C1222" s="44"/>
      <c r="D1222" s="45"/>
      <c r="E1222" s="46"/>
      <c r="F1222" s="45"/>
      <c r="G1222" s="47"/>
      <c r="H1222" s="70" t="s">
        <v>158</v>
      </c>
      <c r="I1222" s="45"/>
    </row>
    <row r="1223" customFormat="false" ht="30" hidden="false" customHeight="true" outlineLevel="0" collapsed="false">
      <c r="A1223" s="38" t="s">
        <v>716</v>
      </c>
      <c r="B1223" s="44" t="s">
        <v>53</v>
      </c>
      <c r="C1223" s="44" t="s">
        <v>15</v>
      </c>
      <c r="D1223" s="45" t="s">
        <v>24</v>
      </c>
      <c r="E1223" s="46" t="s">
        <v>66</v>
      </c>
      <c r="F1223" s="45" t="s">
        <v>718</v>
      </c>
      <c r="G1223" s="47" t="s">
        <v>50</v>
      </c>
      <c r="H1223" s="40" t="s">
        <v>51</v>
      </c>
      <c r="I1223" s="45"/>
    </row>
    <row r="1224" customFormat="false" ht="15" hidden="false" customHeight="false" outlineLevel="0" collapsed="false">
      <c r="A1224" s="73" t="s">
        <v>1474</v>
      </c>
      <c r="B1224" s="44"/>
      <c r="C1224" s="44"/>
      <c r="D1224" s="45"/>
      <c r="E1224" s="46"/>
      <c r="F1224" s="45"/>
      <c r="G1224" s="47"/>
      <c r="H1224" s="70" t="s">
        <v>158</v>
      </c>
      <c r="I1224" s="45"/>
    </row>
    <row r="1225" customFormat="false" ht="30" hidden="false" customHeight="true" outlineLevel="0" collapsed="false">
      <c r="A1225" s="38" t="s">
        <v>716</v>
      </c>
      <c r="B1225" s="44" t="s">
        <v>53</v>
      </c>
      <c r="C1225" s="44" t="s">
        <v>16</v>
      </c>
      <c r="D1225" s="45" t="s">
        <v>24</v>
      </c>
      <c r="E1225" s="46" t="s">
        <v>264</v>
      </c>
      <c r="F1225" s="45" t="s">
        <v>719</v>
      </c>
      <c r="G1225" s="47" t="s">
        <v>50</v>
      </c>
      <c r="H1225" s="40" t="s">
        <v>51</v>
      </c>
      <c r="I1225" s="45"/>
    </row>
    <row r="1226" customFormat="false" ht="15" hidden="false" customHeight="false" outlineLevel="0" collapsed="false">
      <c r="A1226" s="73" t="s">
        <v>1474</v>
      </c>
      <c r="B1226" s="44"/>
      <c r="C1226" s="44"/>
      <c r="D1226" s="45"/>
      <c r="E1226" s="46"/>
      <c r="F1226" s="45"/>
      <c r="G1226" s="47"/>
      <c r="H1226" s="70" t="s">
        <v>158</v>
      </c>
      <c r="I1226" s="45"/>
    </row>
    <row r="1227" customFormat="false" ht="30" hidden="false" customHeight="true" outlineLevel="0" collapsed="false">
      <c r="A1227" s="38" t="s">
        <v>716</v>
      </c>
      <c r="B1227" s="44" t="s">
        <v>53</v>
      </c>
      <c r="C1227" s="44" t="s">
        <v>16</v>
      </c>
      <c r="D1227" s="45" t="s">
        <v>22</v>
      </c>
      <c r="E1227" s="46" t="s">
        <v>320</v>
      </c>
      <c r="F1227" s="45" t="s">
        <v>719</v>
      </c>
      <c r="G1227" s="47" t="s">
        <v>50</v>
      </c>
      <c r="H1227" s="40" t="s">
        <v>51</v>
      </c>
      <c r="I1227" s="45"/>
    </row>
    <row r="1228" customFormat="false" ht="15" hidden="false" customHeight="false" outlineLevel="0" collapsed="false">
      <c r="A1228" s="73" t="s">
        <v>1474</v>
      </c>
      <c r="B1228" s="44"/>
      <c r="C1228" s="44"/>
      <c r="D1228" s="45"/>
      <c r="E1228" s="46"/>
      <c r="F1228" s="45"/>
      <c r="G1228" s="47"/>
      <c r="H1228" s="70" t="s">
        <v>158</v>
      </c>
      <c r="I1228" s="45"/>
    </row>
    <row r="1229" customFormat="false" ht="30" hidden="false" customHeight="true" outlineLevel="0" collapsed="false">
      <c r="A1229" s="38" t="s">
        <v>716</v>
      </c>
      <c r="B1229" s="44" t="s">
        <v>47</v>
      </c>
      <c r="C1229" s="44" t="s">
        <v>16</v>
      </c>
      <c r="D1229" s="45" t="s">
        <v>22</v>
      </c>
      <c r="E1229" s="46" t="s">
        <v>241</v>
      </c>
      <c r="F1229" s="45" t="s">
        <v>717</v>
      </c>
      <c r="G1229" s="47" t="s">
        <v>50</v>
      </c>
      <c r="H1229" s="40" t="s">
        <v>51</v>
      </c>
      <c r="I1229" s="45"/>
    </row>
    <row r="1230" customFormat="false" ht="15" hidden="false" customHeight="false" outlineLevel="0" collapsed="false">
      <c r="A1230" s="73" t="s">
        <v>1474</v>
      </c>
      <c r="B1230" s="44"/>
      <c r="C1230" s="44"/>
      <c r="D1230" s="45"/>
      <c r="E1230" s="46"/>
      <c r="F1230" s="45"/>
      <c r="G1230" s="47"/>
      <c r="H1230" s="70" t="s">
        <v>158</v>
      </c>
      <c r="I1230" s="45"/>
    </row>
    <row r="1232" customFormat="false" ht="15" hidden="false" customHeight="true" outlineLevel="0" collapsed="false">
      <c r="A1232" s="38" t="s">
        <v>720</v>
      </c>
      <c r="B1232" s="44" t="s">
        <v>47</v>
      </c>
      <c r="C1232" s="44" t="s">
        <v>15</v>
      </c>
      <c r="D1232" s="45" t="s">
        <v>22</v>
      </c>
      <c r="E1232" s="46" t="s">
        <v>724</v>
      </c>
      <c r="F1232" s="45"/>
      <c r="G1232" s="47" t="s">
        <v>76</v>
      </c>
      <c r="H1232" s="40" t="s">
        <v>59</v>
      </c>
      <c r="I1232" s="45" t="s">
        <v>725</v>
      </c>
    </row>
    <row r="1233" customFormat="false" ht="15" hidden="false" customHeight="false" outlineLevel="0" collapsed="false">
      <c r="A1233" s="73" t="s">
        <v>1475</v>
      </c>
      <c r="B1233" s="44"/>
      <c r="C1233" s="44"/>
      <c r="D1233" s="45"/>
      <c r="E1233" s="46"/>
      <c r="F1233" s="45"/>
      <c r="G1233" s="47"/>
      <c r="H1233" s="70" t="s">
        <v>158</v>
      </c>
      <c r="I1233" s="45"/>
    </row>
    <row r="1234" customFormat="false" ht="30" hidden="false" customHeight="true" outlineLevel="0" collapsed="false">
      <c r="A1234" s="38" t="s">
        <v>720</v>
      </c>
      <c r="B1234" s="44" t="s">
        <v>53</v>
      </c>
      <c r="C1234" s="44" t="s">
        <v>15</v>
      </c>
      <c r="D1234" s="45" t="s">
        <v>27</v>
      </c>
      <c r="E1234" s="46" t="s">
        <v>241</v>
      </c>
      <c r="F1234" s="45" t="s">
        <v>721</v>
      </c>
      <c r="G1234" s="47" t="s">
        <v>50</v>
      </c>
      <c r="H1234" s="40" t="s">
        <v>51</v>
      </c>
      <c r="I1234" s="45"/>
    </row>
    <row r="1235" customFormat="false" ht="15" hidden="false" customHeight="false" outlineLevel="0" collapsed="false">
      <c r="A1235" s="73" t="s">
        <v>1476</v>
      </c>
      <c r="B1235" s="44"/>
      <c r="C1235" s="44"/>
      <c r="D1235" s="45"/>
      <c r="E1235" s="46"/>
      <c r="F1235" s="45"/>
      <c r="G1235" s="47"/>
      <c r="H1235" s="70" t="s">
        <v>158</v>
      </c>
      <c r="I1235" s="45"/>
    </row>
    <row r="1236" customFormat="false" ht="30" hidden="false" customHeight="true" outlineLevel="0" collapsed="false">
      <c r="A1236" s="38" t="s">
        <v>720</v>
      </c>
      <c r="B1236" s="44" t="s">
        <v>47</v>
      </c>
      <c r="C1236" s="44" t="s">
        <v>17</v>
      </c>
      <c r="D1236" s="45" t="s">
        <v>22</v>
      </c>
      <c r="E1236" s="46" t="s">
        <v>727</v>
      </c>
      <c r="F1236" s="45" t="s">
        <v>531</v>
      </c>
      <c r="G1236" s="47" t="s">
        <v>50</v>
      </c>
      <c r="H1236" s="40" t="s">
        <v>51</v>
      </c>
      <c r="I1236" s="45"/>
    </row>
    <row r="1237" customFormat="false" ht="15" hidden="false" customHeight="false" outlineLevel="0" collapsed="false">
      <c r="A1237" s="73" t="s">
        <v>1476</v>
      </c>
      <c r="B1237" s="44"/>
      <c r="C1237" s="44"/>
      <c r="D1237" s="45"/>
      <c r="E1237" s="46"/>
      <c r="F1237" s="45"/>
      <c r="G1237" s="47"/>
      <c r="H1237" s="70" t="s">
        <v>158</v>
      </c>
      <c r="I1237" s="45"/>
    </row>
    <row r="1238" customFormat="false" ht="30" hidden="false" customHeight="true" outlineLevel="0" collapsed="false">
      <c r="A1238" s="38" t="s">
        <v>720</v>
      </c>
      <c r="B1238" s="44" t="s">
        <v>47</v>
      </c>
      <c r="C1238" s="44" t="s">
        <v>16</v>
      </c>
      <c r="D1238" s="45" t="s">
        <v>22</v>
      </c>
      <c r="E1238" s="46" t="s">
        <v>122</v>
      </c>
      <c r="F1238" s="45" t="s">
        <v>722</v>
      </c>
      <c r="G1238" s="47" t="s">
        <v>50</v>
      </c>
      <c r="H1238" s="40" t="s">
        <v>51</v>
      </c>
      <c r="I1238" s="45"/>
    </row>
    <row r="1239" customFormat="false" ht="15" hidden="false" customHeight="false" outlineLevel="0" collapsed="false">
      <c r="A1239" s="73" t="s">
        <v>1476</v>
      </c>
      <c r="B1239" s="44"/>
      <c r="C1239" s="44"/>
      <c r="D1239" s="45"/>
      <c r="E1239" s="46"/>
      <c r="F1239" s="45"/>
      <c r="G1239" s="47"/>
      <c r="H1239" s="70" t="s">
        <v>158</v>
      </c>
      <c r="I1239" s="45"/>
    </row>
    <row r="1240" customFormat="false" ht="30" hidden="false" customHeight="true" outlineLevel="0" collapsed="false">
      <c r="A1240" s="38" t="s">
        <v>720</v>
      </c>
      <c r="B1240" s="44" t="s">
        <v>47</v>
      </c>
      <c r="C1240" s="44" t="s">
        <v>15</v>
      </c>
      <c r="D1240" s="45" t="s">
        <v>22</v>
      </c>
      <c r="E1240" s="46" t="s">
        <v>95</v>
      </c>
      <c r="F1240" s="45" t="s">
        <v>430</v>
      </c>
      <c r="G1240" s="47" t="s">
        <v>50</v>
      </c>
      <c r="H1240" s="40" t="s">
        <v>51</v>
      </c>
      <c r="I1240" s="45"/>
    </row>
    <row r="1241" customFormat="false" ht="15" hidden="false" customHeight="false" outlineLevel="0" collapsed="false">
      <c r="A1241" s="73" t="s">
        <v>1476</v>
      </c>
      <c r="B1241" s="44"/>
      <c r="C1241" s="44"/>
      <c r="D1241" s="45"/>
      <c r="E1241" s="46"/>
      <c r="F1241" s="45"/>
      <c r="G1241" s="47"/>
      <c r="H1241" s="70" t="s">
        <v>158</v>
      </c>
      <c r="I1241" s="45"/>
    </row>
    <row r="1242" customFormat="false" ht="30" hidden="false" customHeight="true" outlineLevel="0" collapsed="false">
      <c r="A1242" s="38" t="s">
        <v>720</v>
      </c>
      <c r="B1242" s="44" t="s">
        <v>47</v>
      </c>
      <c r="C1242" s="44" t="s">
        <v>18</v>
      </c>
      <c r="D1242" s="45" t="s">
        <v>22</v>
      </c>
      <c r="E1242" s="46" t="s">
        <v>726</v>
      </c>
      <c r="F1242" s="45" t="s">
        <v>113</v>
      </c>
      <c r="G1242" s="47" t="s">
        <v>50</v>
      </c>
      <c r="H1242" s="40" t="s">
        <v>51</v>
      </c>
      <c r="I1242" s="45"/>
    </row>
    <row r="1243" customFormat="false" ht="15" hidden="false" customHeight="false" outlineLevel="0" collapsed="false">
      <c r="A1243" s="73" t="s">
        <v>1476</v>
      </c>
      <c r="B1243" s="44"/>
      <c r="C1243" s="44"/>
      <c r="D1243" s="45"/>
      <c r="E1243" s="46"/>
      <c r="F1243" s="45"/>
      <c r="G1243" s="47"/>
      <c r="H1243" s="70" t="s">
        <v>158</v>
      </c>
      <c r="I1243" s="45"/>
    </row>
    <row r="1244" customFormat="false" ht="30" hidden="false" customHeight="true" outlineLevel="0" collapsed="false">
      <c r="A1244" s="38" t="s">
        <v>720</v>
      </c>
      <c r="B1244" s="44" t="s">
        <v>53</v>
      </c>
      <c r="C1244" s="44" t="s">
        <v>15</v>
      </c>
      <c r="D1244" s="45" t="s">
        <v>24</v>
      </c>
      <c r="E1244" s="46" t="s">
        <v>723</v>
      </c>
      <c r="F1244" s="45" t="s">
        <v>186</v>
      </c>
      <c r="G1244" s="47" t="s">
        <v>50</v>
      </c>
      <c r="H1244" s="40" t="s">
        <v>51</v>
      </c>
      <c r="I1244" s="45"/>
    </row>
    <row r="1245" customFormat="false" ht="15" hidden="false" customHeight="false" outlineLevel="0" collapsed="false">
      <c r="A1245" s="73" t="s">
        <v>1476</v>
      </c>
      <c r="B1245" s="44"/>
      <c r="C1245" s="44"/>
      <c r="D1245" s="45"/>
      <c r="E1245" s="46"/>
      <c r="F1245" s="45"/>
      <c r="G1245" s="47"/>
      <c r="H1245" s="70" t="s">
        <v>158</v>
      </c>
      <c r="I1245" s="45"/>
    </row>
    <row r="1247" customFormat="false" ht="30" hidden="false" customHeight="true" outlineLevel="0" collapsed="false">
      <c r="A1247" s="38" t="s">
        <v>728</v>
      </c>
      <c r="B1247" s="44" t="s">
        <v>47</v>
      </c>
      <c r="C1247" s="44" t="s">
        <v>15</v>
      </c>
      <c r="D1247" s="45" t="s">
        <v>26</v>
      </c>
      <c r="E1247" s="46" t="s">
        <v>129</v>
      </c>
      <c r="F1247" s="45" t="s">
        <v>183</v>
      </c>
      <c r="G1247" s="47" t="s">
        <v>50</v>
      </c>
      <c r="H1247" s="40" t="s">
        <v>51</v>
      </c>
      <c r="I1247" s="45" t="s">
        <v>733</v>
      </c>
    </row>
    <row r="1248" customFormat="false" ht="15" hidden="false" customHeight="false" outlineLevel="0" collapsed="false">
      <c r="A1248" s="73" t="s">
        <v>1477</v>
      </c>
      <c r="B1248" s="44"/>
      <c r="C1248" s="44"/>
      <c r="D1248" s="45"/>
      <c r="E1248" s="46"/>
      <c r="F1248" s="45"/>
      <c r="G1248" s="47"/>
      <c r="H1248" s="70" t="s">
        <v>158</v>
      </c>
      <c r="I1248" s="45"/>
    </row>
    <row r="1249" customFormat="false" ht="30" hidden="false" customHeight="true" outlineLevel="0" collapsed="false">
      <c r="A1249" s="38" t="s">
        <v>728</v>
      </c>
      <c r="B1249" s="44" t="s">
        <v>53</v>
      </c>
      <c r="C1249" s="44" t="s">
        <v>15</v>
      </c>
      <c r="D1249" s="45" t="s">
        <v>24</v>
      </c>
      <c r="E1249" s="46" t="s">
        <v>258</v>
      </c>
      <c r="F1249" s="45" t="s">
        <v>740</v>
      </c>
      <c r="G1249" s="47" t="s">
        <v>50</v>
      </c>
      <c r="H1249" s="40" t="s">
        <v>51</v>
      </c>
      <c r="I1249" s="45"/>
    </row>
    <row r="1250" customFormat="false" ht="15" hidden="false" customHeight="false" outlineLevel="0" collapsed="false">
      <c r="A1250" s="73" t="s">
        <v>1477</v>
      </c>
      <c r="B1250" s="44"/>
      <c r="C1250" s="44"/>
      <c r="D1250" s="45"/>
      <c r="E1250" s="46"/>
      <c r="F1250" s="45"/>
      <c r="G1250" s="47"/>
      <c r="H1250" s="70" t="s">
        <v>158</v>
      </c>
      <c r="I1250" s="45"/>
    </row>
    <row r="1251" customFormat="false" ht="30" hidden="false" customHeight="true" outlineLevel="0" collapsed="false">
      <c r="A1251" s="38" t="s">
        <v>728</v>
      </c>
      <c r="B1251" s="44" t="s">
        <v>47</v>
      </c>
      <c r="C1251" s="44" t="s">
        <v>17</v>
      </c>
      <c r="D1251" s="45" t="s">
        <v>22</v>
      </c>
      <c r="E1251" s="46" t="s">
        <v>70</v>
      </c>
      <c r="F1251" s="45" t="s">
        <v>183</v>
      </c>
      <c r="G1251" s="47" t="s">
        <v>50</v>
      </c>
      <c r="H1251" s="40" t="s">
        <v>51</v>
      </c>
      <c r="I1251" s="45"/>
    </row>
    <row r="1252" customFormat="false" ht="15" hidden="false" customHeight="false" outlineLevel="0" collapsed="false">
      <c r="A1252" s="73" t="s">
        <v>1477</v>
      </c>
      <c r="B1252" s="44"/>
      <c r="C1252" s="44"/>
      <c r="D1252" s="45"/>
      <c r="E1252" s="46"/>
      <c r="F1252" s="45"/>
      <c r="G1252" s="47"/>
      <c r="H1252" s="70" t="s">
        <v>158</v>
      </c>
      <c r="I1252" s="45"/>
    </row>
    <row r="1253" customFormat="false" ht="30" hidden="false" customHeight="true" outlineLevel="0" collapsed="false">
      <c r="A1253" s="38" t="s">
        <v>728</v>
      </c>
      <c r="B1253" s="44" t="s">
        <v>47</v>
      </c>
      <c r="C1253" s="44" t="s">
        <v>16</v>
      </c>
      <c r="D1253" s="45" t="s">
        <v>26</v>
      </c>
      <c r="E1253" s="46" t="s">
        <v>202</v>
      </c>
      <c r="F1253" s="45" t="s">
        <v>183</v>
      </c>
      <c r="G1253" s="47" t="s">
        <v>50</v>
      </c>
      <c r="H1253" s="40" t="s">
        <v>51</v>
      </c>
      <c r="I1253" s="45"/>
    </row>
    <row r="1254" customFormat="false" ht="15" hidden="false" customHeight="false" outlineLevel="0" collapsed="false">
      <c r="A1254" s="73" t="s">
        <v>1477</v>
      </c>
      <c r="B1254" s="44"/>
      <c r="C1254" s="44"/>
      <c r="D1254" s="45"/>
      <c r="E1254" s="46"/>
      <c r="F1254" s="45"/>
      <c r="G1254" s="47"/>
      <c r="H1254" s="70" t="s">
        <v>158</v>
      </c>
      <c r="I1254" s="45"/>
    </row>
    <row r="1255" customFormat="false" ht="30" hidden="false" customHeight="true" outlineLevel="0" collapsed="false">
      <c r="A1255" s="38" t="s">
        <v>728</v>
      </c>
      <c r="B1255" s="44" t="s">
        <v>47</v>
      </c>
      <c r="C1255" s="44" t="s">
        <v>17</v>
      </c>
      <c r="D1255" s="45" t="s">
        <v>26</v>
      </c>
      <c r="E1255" s="46" t="s">
        <v>153</v>
      </c>
      <c r="F1255" s="45" t="s">
        <v>183</v>
      </c>
      <c r="G1255" s="47" t="s">
        <v>50</v>
      </c>
      <c r="H1255" s="40" t="s">
        <v>51</v>
      </c>
      <c r="I1255" s="45"/>
    </row>
    <row r="1256" customFormat="false" ht="15" hidden="false" customHeight="false" outlineLevel="0" collapsed="false">
      <c r="A1256" s="73" t="s">
        <v>1477</v>
      </c>
      <c r="B1256" s="44"/>
      <c r="C1256" s="44"/>
      <c r="D1256" s="45"/>
      <c r="E1256" s="46"/>
      <c r="F1256" s="45"/>
      <c r="G1256" s="47"/>
      <c r="H1256" s="70" t="s">
        <v>158</v>
      </c>
      <c r="I1256" s="45"/>
    </row>
    <row r="1257" customFormat="false" ht="30" hidden="false" customHeight="true" outlineLevel="0" collapsed="false">
      <c r="A1257" s="38" t="s">
        <v>728</v>
      </c>
      <c r="B1257" s="44" t="s">
        <v>47</v>
      </c>
      <c r="C1257" s="44" t="s">
        <v>15</v>
      </c>
      <c r="D1257" s="45" t="s">
        <v>22</v>
      </c>
      <c r="E1257" s="46" t="s">
        <v>729</v>
      </c>
      <c r="F1257" s="45" t="s">
        <v>397</v>
      </c>
      <c r="G1257" s="47" t="s">
        <v>50</v>
      </c>
      <c r="H1257" s="40" t="s">
        <v>51</v>
      </c>
      <c r="I1257" s="45"/>
    </row>
    <row r="1258" customFormat="false" ht="15" hidden="false" customHeight="false" outlineLevel="0" collapsed="false">
      <c r="A1258" s="73" t="s">
        <v>1477</v>
      </c>
      <c r="B1258" s="44"/>
      <c r="C1258" s="44"/>
      <c r="D1258" s="45"/>
      <c r="E1258" s="46"/>
      <c r="F1258" s="45"/>
      <c r="G1258" s="47"/>
      <c r="H1258" s="70" t="s">
        <v>158</v>
      </c>
      <c r="I1258" s="45"/>
    </row>
    <row r="1259" customFormat="false" ht="30" hidden="false" customHeight="true" outlineLevel="0" collapsed="false">
      <c r="A1259" s="38" t="s">
        <v>728</v>
      </c>
      <c r="B1259" s="44" t="s">
        <v>47</v>
      </c>
      <c r="C1259" s="44" t="s">
        <v>18</v>
      </c>
      <c r="D1259" s="45" t="s">
        <v>22</v>
      </c>
      <c r="E1259" s="46" t="s">
        <v>741</v>
      </c>
      <c r="F1259" s="45" t="s">
        <v>740</v>
      </c>
      <c r="G1259" s="47" t="s">
        <v>50</v>
      </c>
      <c r="H1259" s="40" t="s">
        <v>51</v>
      </c>
      <c r="I1259" s="45"/>
    </row>
    <row r="1260" customFormat="false" ht="15" hidden="false" customHeight="false" outlineLevel="0" collapsed="false">
      <c r="A1260" s="73" t="s">
        <v>1477</v>
      </c>
      <c r="B1260" s="44"/>
      <c r="C1260" s="44"/>
      <c r="D1260" s="45"/>
      <c r="E1260" s="46"/>
      <c r="F1260" s="45"/>
      <c r="G1260" s="47"/>
      <c r="H1260" s="70" t="s">
        <v>158</v>
      </c>
      <c r="I1260" s="45"/>
    </row>
    <row r="1261" customFormat="false" ht="30" hidden="false" customHeight="true" outlineLevel="0" collapsed="false">
      <c r="A1261" s="38" t="s">
        <v>728</v>
      </c>
      <c r="B1261" s="44" t="s">
        <v>47</v>
      </c>
      <c r="C1261" s="44" t="s">
        <v>16</v>
      </c>
      <c r="D1261" s="45" t="s">
        <v>22</v>
      </c>
      <c r="E1261" s="46" t="s">
        <v>742</v>
      </c>
      <c r="F1261" s="45" t="s">
        <v>183</v>
      </c>
      <c r="G1261" s="47" t="s">
        <v>50</v>
      </c>
      <c r="H1261" s="40" t="s">
        <v>51</v>
      </c>
      <c r="I1261" s="45"/>
    </row>
    <row r="1262" customFormat="false" ht="15" hidden="false" customHeight="false" outlineLevel="0" collapsed="false">
      <c r="A1262" s="73" t="s">
        <v>1477</v>
      </c>
      <c r="B1262" s="44"/>
      <c r="C1262" s="44"/>
      <c r="D1262" s="45"/>
      <c r="E1262" s="46"/>
      <c r="F1262" s="45"/>
      <c r="G1262" s="47"/>
      <c r="H1262" s="70" t="s">
        <v>158</v>
      </c>
      <c r="I1262" s="45"/>
    </row>
    <row r="1263" customFormat="false" ht="15" hidden="false" customHeight="true" outlineLevel="0" collapsed="false">
      <c r="A1263" s="38" t="s">
        <v>737</v>
      </c>
      <c r="B1263" s="44" t="s">
        <v>47</v>
      </c>
      <c r="C1263" s="44" t="s">
        <v>15</v>
      </c>
      <c r="D1263" s="45" t="s">
        <v>22</v>
      </c>
      <c r="E1263" s="46" t="s">
        <v>738</v>
      </c>
      <c r="F1263" s="45"/>
      <c r="G1263" s="47" t="s">
        <v>105</v>
      </c>
      <c r="H1263" s="40" t="s">
        <v>59</v>
      </c>
      <c r="I1263" s="45" t="s">
        <v>739</v>
      </c>
    </row>
    <row r="1264" customFormat="false" ht="15" hidden="false" customHeight="false" outlineLevel="0" collapsed="false">
      <c r="A1264" s="73" t="s">
        <v>1478</v>
      </c>
      <c r="B1264" s="44"/>
      <c r="C1264" s="44"/>
      <c r="D1264" s="45"/>
      <c r="E1264" s="46"/>
      <c r="F1264" s="45"/>
      <c r="G1264" s="47"/>
      <c r="H1264" s="70" t="s">
        <v>158</v>
      </c>
      <c r="I1264" s="45"/>
    </row>
    <row r="1265" customFormat="false" ht="15" hidden="false" customHeight="true" outlineLevel="0" collapsed="false">
      <c r="A1265" s="38" t="s">
        <v>734</v>
      </c>
      <c r="B1265" s="44" t="s">
        <v>47</v>
      </c>
      <c r="C1265" s="44" t="s">
        <v>15</v>
      </c>
      <c r="D1265" s="45" t="s">
        <v>22</v>
      </c>
      <c r="E1265" s="46" t="s">
        <v>735</v>
      </c>
      <c r="F1265" s="45"/>
      <c r="G1265" s="47" t="s">
        <v>105</v>
      </c>
      <c r="H1265" s="40" t="s">
        <v>51</v>
      </c>
      <c r="I1265" s="45" t="s">
        <v>736</v>
      </c>
    </row>
    <row r="1266" customFormat="false" ht="15" hidden="false" customHeight="false" outlineLevel="0" collapsed="false">
      <c r="A1266" s="73" t="s">
        <v>1479</v>
      </c>
      <c r="B1266" s="44"/>
      <c r="C1266" s="44"/>
      <c r="D1266" s="45"/>
      <c r="E1266" s="46"/>
      <c r="F1266" s="45"/>
      <c r="G1266" s="47"/>
      <c r="H1266" s="70" t="s">
        <v>158</v>
      </c>
      <c r="I1266" s="45"/>
    </row>
    <row r="1267" customFormat="false" ht="30" hidden="false" customHeight="false" outlineLevel="0" collapsed="false">
      <c r="A1267" s="43" t="s">
        <v>730</v>
      </c>
      <c r="B1267" s="44" t="s">
        <v>47</v>
      </c>
      <c r="C1267" s="44" t="s">
        <v>16</v>
      </c>
      <c r="D1267" s="45" t="s">
        <v>22</v>
      </c>
      <c r="E1267" s="46" t="s">
        <v>743</v>
      </c>
      <c r="F1267" s="45"/>
      <c r="G1267" s="47" t="s">
        <v>744</v>
      </c>
      <c r="H1267" s="45" t="s">
        <v>158</v>
      </c>
      <c r="I1267" s="45"/>
    </row>
    <row r="1268" customFormat="false" ht="15" hidden="false" customHeight="true" outlineLevel="0" collapsed="false">
      <c r="A1268" s="38" t="s">
        <v>730</v>
      </c>
      <c r="B1268" s="44" t="s">
        <v>47</v>
      </c>
      <c r="C1268" s="44" t="s">
        <v>15</v>
      </c>
      <c r="D1268" s="45" t="s">
        <v>22</v>
      </c>
      <c r="E1268" s="46" t="s">
        <v>731</v>
      </c>
      <c r="F1268" s="45"/>
      <c r="G1268" s="47" t="s">
        <v>105</v>
      </c>
      <c r="H1268" s="40" t="s">
        <v>59</v>
      </c>
      <c r="I1268" s="45" t="s">
        <v>732</v>
      </c>
    </row>
    <row r="1269" customFormat="false" ht="15" hidden="false" customHeight="false" outlineLevel="0" collapsed="false">
      <c r="A1269" s="73" t="s">
        <v>1480</v>
      </c>
      <c r="B1269" s="44"/>
      <c r="C1269" s="44"/>
      <c r="D1269" s="45"/>
      <c r="E1269" s="46"/>
      <c r="F1269" s="45"/>
      <c r="G1269" s="47"/>
      <c r="H1269" s="70" t="s">
        <v>158</v>
      </c>
      <c r="I1269" s="45"/>
    </row>
    <row r="1271" customFormat="false" ht="15" hidden="false" customHeight="true" outlineLevel="0" collapsed="false">
      <c r="A1271" s="43" t="s">
        <v>745</v>
      </c>
      <c r="B1271" s="44" t="s">
        <v>47</v>
      </c>
      <c r="C1271" s="44" t="s">
        <v>15</v>
      </c>
      <c r="D1271" s="45" t="s">
        <v>22</v>
      </c>
      <c r="E1271" s="46" t="s">
        <v>749</v>
      </c>
      <c r="F1271" s="45"/>
      <c r="G1271" s="47" t="s">
        <v>343</v>
      </c>
      <c r="H1271" s="40" t="s">
        <v>59</v>
      </c>
      <c r="I1271" s="45"/>
    </row>
    <row r="1272" customFormat="false" ht="15" hidden="false" customHeight="false" outlineLevel="0" collapsed="false">
      <c r="A1272" s="43"/>
      <c r="B1272" s="44"/>
      <c r="C1272" s="44"/>
      <c r="D1272" s="45"/>
      <c r="E1272" s="46"/>
      <c r="F1272" s="45"/>
      <c r="G1272" s="47"/>
      <c r="H1272" s="70" t="s">
        <v>158</v>
      </c>
      <c r="I1272" s="45"/>
    </row>
    <row r="1273" customFormat="false" ht="15" hidden="false" customHeight="true" outlineLevel="0" collapsed="false">
      <c r="A1273" s="43" t="s">
        <v>745</v>
      </c>
      <c r="B1273" s="44" t="s">
        <v>47</v>
      </c>
      <c r="C1273" s="44" t="s">
        <v>15</v>
      </c>
      <c r="D1273" s="45" t="s">
        <v>22</v>
      </c>
      <c r="E1273" s="46" t="s">
        <v>746</v>
      </c>
      <c r="F1273" s="45"/>
      <c r="G1273" s="47" t="s">
        <v>343</v>
      </c>
      <c r="H1273" s="40" t="s">
        <v>59</v>
      </c>
      <c r="I1273" s="45"/>
    </row>
    <row r="1274" customFormat="false" ht="15" hidden="false" customHeight="false" outlineLevel="0" collapsed="false">
      <c r="A1274" s="43"/>
      <c r="B1274" s="44"/>
      <c r="C1274" s="44"/>
      <c r="D1274" s="45"/>
      <c r="E1274" s="46"/>
      <c r="F1274" s="45"/>
      <c r="G1274" s="47"/>
      <c r="H1274" s="70" t="s">
        <v>158</v>
      </c>
      <c r="I1274" s="45"/>
    </row>
    <row r="1275" customFormat="false" ht="30" hidden="false" customHeight="true" outlineLevel="0" collapsed="false">
      <c r="A1275" s="38" t="s">
        <v>745</v>
      </c>
      <c r="B1275" s="44" t="s">
        <v>47</v>
      </c>
      <c r="C1275" s="44" t="s">
        <v>16</v>
      </c>
      <c r="D1275" s="45" t="s">
        <v>22</v>
      </c>
      <c r="E1275" s="46" t="s">
        <v>646</v>
      </c>
      <c r="F1275" s="45" t="s">
        <v>750</v>
      </c>
      <c r="G1275" s="47" t="s">
        <v>50</v>
      </c>
      <c r="H1275" s="40" t="s">
        <v>51</v>
      </c>
      <c r="I1275" s="45"/>
    </row>
    <row r="1276" customFormat="false" ht="15" hidden="false" customHeight="false" outlineLevel="0" collapsed="false">
      <c r="A1276" s="73" t="s">
        <v>1481</v>
      </c>
      <c r="B1276" s="44"/>
      <c r="C1276" s="44"/>
      <c r="D1276" s="45"/>
      <c r="E1276" s="46"/>
      <c r="F1276" s="45"/>
      <c r="G1276" s="47"/>
      <c r="H1276" s="70" t="s">
        <v>158</v>
      </c>
      <c r="I1276" s="45"/>
    </row>
    <row r="1277" customFormat="false" ht="30" hidden="false" customHeight="true" outlineLevel="0" collapsed="false">
      <c r="A1277" s="38" t="s">
        <v>745</v>
      </c>
      <c r="B1277" s="44" t="s">
        <v>47</v>
      </c>
      <c r="C1277" s="44" t="s">
        <v>15</v>
      </c>
      <c r="D1277" s="45" t="s">
        <v>22</v>
      </c>
      <c r="E1277" s="46" t="s">
        <v>747</v>
      </c>
      <c r="F1277" s="45" t="s">
        <v>748</v>
      </c>
      <c r="G1277" s="47" t="s">
        <v>50</v>
      </c>
      <c r="H1277" s="40" t="s">
        <v>51</v>
      </c>
      <c r="I1277" s="45"/>
    </row>
    <row r="1278" customFormat="false" ht="15" hidden="false" customHeight="false" outlineLevel="0" collapsed="false">
      <c r="A1278" s="73" t="s">
        <v>1481</v>
      </c>
      <c r="B1278" s="44"/>
      <c r="C1278" s="44"/>
      <c r="D1278" s="45"/>
      <c r="E1278" s="46"/>
      <c r="F1278" s="45"/>
      <c r="G1278" s="47"/>
      <c r="H1278" s="70" t="s">
        <v>158</v>
      </c>
      <c r="I1278" s="45"/>
    </row>
    <row r="1280" customFormat="false" ht="30" hidden="false" customHeight="true" outlineLevel="0" collapsed="false">
      <c r="A1280" s="38" t="s">
        <v>751</v>
      </c>
      <c r="B1280" s="44" t="s">
        <v>47</v>
      </c>
      <c r="C1280" s="44" t="s">
        <v>16</v>
      </c>
      <c r="D1280" s="45" t="s">
        <v>22</v>
      </c>
      <c r="E1280" s="46" t="s">
        <v>755</v>
      </c>
      <c r="F1280" s="45" t="s">
        <v>484</v>
      </c>
      <c r="G1280" s="47" t="s">
        <v>50</v>
      </c>
      <c r="H1280" s="40" t="s">
        <v>51</v>
      </c>
      <c r="I1280" s="45"/>
    </row>
    <row r="1281" customFormat="false" ht="15" hidden="false" customHeight="false" outlineLevel="0" collapsed="false">
      <c r="A1281" s="73" t="s">
        <v>1482</v>
      </c>
      <c r="B1281" s="44"/>
      <c r="C1281" s="44"/>
      <c r="D1281" s="45"/>
      <c r="E1281" s="46"/>
      <c r="F1281" s="45"/>
      <c r="G1281" s="47"/>
      <c r="H1281" s="70" t="s">
        <v>158</v>
      </c>
      <c r="I1281" s="45"/>
    </row>
    <row r="1282" customFormat="false" ht="30" hidden="false" customHeight="true" outlineLevel="0" collapsed="false">
      <c r="A1282" s="38" t="s">
        <v>751</v>
      </c>
      <c r="B1282" s="44" t="s">
        <v>47</v>
      </c>
      <c r="C1282" s="44" t="s">
        <v>16</v>
      </c>
      <c r="D1282" s="45" t="s">
        <v>22</v>
      </c>
      <c r="E1282" s="46" t="s">
        <v>754</v>
      </c>
      <c r="F1282" s="45" t="s">
        <v>484</v>
      </c>
      <c r="G1282" s="47" t="s">
        <v>50</v>
      </c>
      <c r="H1282" s="40" t="s">
        <v>51</v>
      </c>
      <c r="I1282" s="45"/>
    </row>
    <row r="1283" customFormat="false" ht="15" hidden="false" customHeight="false" outlineLevel="0" collapsed="false">
      <c r="A1283" s="73" t="s">
        <v>1483</v>
      </c>
      <c r="B1283" s="44"/>
      <c r="C1283" s="44"/>
      <c r="D1283" s="45"/>
      <c r="E1283" s="46"/>
      <c r="F1283" s="45"/>
      <c r="G1283" s="47"/>
      <c r="H1283" s="70" t="s">
        <v>158</v>
      </c>
      <c r="I1283" s="45"/>
    </row>
    <row r="1284" customFormat="false" ht="30" hidden="false" customHeight="true" outlineLevel="0" collapsed="false">
      <c r="A1284" s="38" t="s">
        <v>751</v>
      </c>
      <c r="B1284" s="44" t="s">
        <v>47</v>
      </c>
      <c r="C1284" s="44" t="s">
        <v>15</v>
      </c>
      <c r="D1284" s="45" t="s">
        <v>22</v>
      </c>
      <c r="E1284" s="46" t="s">
        <v>753</v>
      </c>
      <c r="F1284" s="45" t="s">
        <v>78</v>
      </c>
      <c r="G1284" s="47" t="s">
        <v>50</v>
      </c>
      <c r="H1284" s="40" t="s">
        <v>51</v>
      </c>
      <c r="I1284" s="45"/>
    </row>
    <row r="1285" customFormat="false" ht="15" hidden="false" customHeight="false" outlineLevel="0" collapsed="false">
      <c r="A1285" s="73" t="s">
        <v>1482</v>
      </c>
      <c r="B1285" s="44"/>
      <c r="C1285" s="44"/>
      <c r="D1285" s="45"/>
      <c r="E1285" s="46"/>
      <c r="F1285" s="45"/>
      <c r="G1285" s="47"/>
      <c r="H1285" s="70" t="s">
        <v>158</v>
      </c>
      <c r="I1285" s="45"/>
    </row>
    <row r="1286" customFormat="false" ht="30" hidden="false" customHeight="true" outlineLevel="0" collapsed="false">
      <c r="A1286" s="38" t="s">
        <v>751</v>
      </c>
      <c r="B1286" s="44" t="s">
        <v>47</v>
      </c>
      <c r="C1286" s="44" t="s">
        <v>18</v>
      </c>
      <c r="D1286" s="45" t="s">
        <v>22</v>
      </c>
      <c r="E1286" s="46" t="s">
        <v>756</v>
      </c>
      <c r="F1286" s="45" t="s">
        <v>294</v>
      </c>
      <c r="G1286" s="47" t="s">
        <v>50</v>
      </c>
      <c r="H1286" s="40" t="s">
        <v>51</v>
      </c>
      <c r="I1286" s="45"/>
    </row>
    <row r="1287" customFormat="false" ht="15" hidden="false" customHeight="false" outlineLevel="0" collapsed="false">
      <c r="A1287" s="73" t="s">
        <v>1484</v>
      </c>
      <c r="B1287" s="44"/>
      <c r="C1287" s="44"/>
      <c r="D1287" s="45"/>
      <c r="E1287" s="46"/>
      <c r="F1287" s="45"/>
      <c r="G1287" s="47"/>
      <c r="H1287" s="70" t="s">
        <v>158</v>
      </c>
      <c r="I1287" s="45"/>
    </row>
    <row r="1288" customFormat="false" ht="30" hidden="false" customHeight="true" outlineLevel="0" collapsed="false">
      <c r="A1288" s="38" t="s">
        <v>751</v>
      </c>
      <c r="B1288" s="44" t="s">
        <v>47</v>
      </c>
      <c r="C1288" s="44" t="s">
        <v>14</v>
      </c>
      <c r="D1288" s="45" t="s">
        <v>22</v>
      </c>
      <c r="E1288" s="46" t="s">
        <v>752</v>
      </c>
      <c r="F1288" s="45" t="s">
        <v>78</v>
      </c>
      <c r="G1288" s="47" t="s">
        <v>50</v>
      </c>
      <c r="H1288" s="40" t="s">
        <v>51</v>
      </c>
      <c r="I1288" s="45"/>
    </row>
    <row r="1289" customFormat="false" ht="15" hidden="false" customHeight="false" outlineLevel="0" collapsed="false">
      <c r="A1289" s="73" t="s">
        <v>1482</v>
      </c>
      <c r="B1289" s="44"/>
      <c r="C1289" s="44"/>
      <c r="D1289" s="45"/>
      <c r="E1289" s="46"/>
      <c r="F1289" s="45"/>
      <c r="G1289" s="47"/>
      <c r="H1289" s="70" t="s">
        <v>158</v>
      </c>
      <c r="I1289" s="45"/>
    </row>
    <row r="1291" customFormat="false" ht="15" hidden="false" customHeight="true" outlineLevel="0" collapsed="false">
      <c r="A1291" s="38" t="s">
        <v>757</v>
      </c>
      <c r="B1291" s="44" t="s">
        <v>47</v>
      </c>
      <c r="C1291" s="44" t="s">
        <v>15</v>
      </c>
      <c r="D1291" s="45" t="s">
        <v>22</v>
      </c>
      <c r="E1291" s="46" t="s">
        <v>758</v>
      </c>
      <c r="F1291" s="45"/>
      <c r="G1291" s="47" t="s">
        <v>105</v>
      </c>
      <c r="H1291" s="40" t="s">
        <v>59</v>
      </c>
      <c r="I1291" s="45" t="s">
        <v>759</v>
      </c>
    </row>
    <row r="1292" customFormat="false" ht="15" hidden="false" customHeight="false" outlineLevel="0" collapsed="false">
      <c r="A1292" s="73" t="s">
        <v>1485</v>
      </c>
      <c r="B1292" s="44"/>
      <c r="C1292" s="44"/>
      <c r="D1292" s="45"/>
      <c r="E1292" s="46"/>
      <c r="F1292" s="45"/>
      <c r="G1292" s="47"/>
      <c r="H1292" s="70" t="s">
        <v>158</v>
      </c>
      <c r="I1292" s="45"/>
    </row>
    <row r="1293" customFormat="false" ht="30" hidden="false" customHeight="true" outlineLevel="0" collapsed="false">
      <c r="A1293" s="38" t="s">
        <v>757</v>
      </c>
      <c r="B1293" s="44" t="s">
        <v>47</v>
      </c>
      <c r="C1293" s="44" t="s">
        <v>16</v>
      </c>
      <c r="D1293" s="45" t="s">
        <v>22</v>
      </c>
      <c r="E1293" s="46" t="s">
        <v>760</v>
      </c>
      <c r="F1293" s="45" t="s">
        <v>576</v>
      </c>
      <c r="G1293" s="47" t="s">
        <v>50</v>
      </c>
      <c r="H1293" s="40" t="s">
        <v>51</v>
      </c>
      <c r="I1293" s="45"/>
    </row>
    <row r="1294" customFormat="false" ht="15" hidden="false" customHeight="false" outlineLevel="0" collapsed="false">
      <c r="A1294" s="73" t="s">
        <v>1486</v>
      </c>
      <c r="B1294" s="44"/>
      <c r="C1294" s="44"/>
      <c r="D1294" s="45"/>
      <c r="E1294" s="46"/>
      <c r="F1294" s="45"/>
      <c r="G1294" s="47"/>
      <c r="H1294" s="70" t="s">
        <v>158</v>
      </c>
      <c r="I1294" s="45"/>
    </row>
    <row r="1295" customFormat="false" ht="30" hidden="false" customHeight="true" outlineLevel="0" collapsed="false">
      <c r="A1295" s="38" t="s">
        <v>757</v>
      </c>
      <c r="B1295" s="44" t="s">
        <v>47</v>
      </c>
      <c r="C1295" s="44" t="s">
        <v>18</v>
      </c>
      <c r="D1295" s="45" t="s">
        <v>22</v>
      </c>
      <c r="E1295" s="46" t="s">
        <v>761</v>
      </c>
      <c r="F1295" s="45" t="s">
        <v>576</v>
      </c>
      <c r="G1295" s="47" t="s">
        <v>50</v>
      </c>
      <c r="H1295" s="40" t="s">
        <v>51</v>
      </c>
      <c r="I1295" s="45"/>
    </row>
    <row r="1296" customFormat="false" ht="15" hidden="false" customHeight="false" outlineLevel="0" collapsed="false">
      <c r="A1296" s="73" t="s">
        <v>1486</v>
      </c>
      <c r="B1296" s="44"/>
      <c r="C1296" s="44"/>
      <c r="D1296" s="45"/>
      <c r="E1296" s="46"/>
      <c r="F1296" s="45"/>
      <c r="G1296" s="47"/>
      <c r="H1296" s="70" t="s">
        <v>158</v>
      </c>
      <c r="I1296" s="45"/>
    </row>
    <row r="1297" customFormat="false" ht="30" hidden="false" customHeight="true" outlineLevel="0" collapsed="false">
      <c r="A1297" s="38" t="s">
        <v>757</v>
      </c>
      <c r="B1297" s="44" t="s">
        <v>47</v>
      </c>
      <c r="C1297" s="44" t="s">
        <v>15</v>
      </c>
      <c r="D1297" s="45" t="s">
        <v>22</v>
      </c>
      <c r="E1297" s="46" t="s">
        <v>753</v>
      </c>
      <c r="F1297" s="45" t="s">
        <v>576</v>
      </c>
      <c r="G1297" s="47" t="s">
        <v>50</v>
      </c>
      <c r="H1297" s="40" t="s">
        <v>51</v>
      </c>
      <c r="I1297" s="45"/>
    </row>
    <row r="1298" customFormat="false" ht="15" hidden="false" customHeight="false" outlineLevel="0" collapsed="false">
      <c r="A1298" s="73" t="s">
        <v>1486</v>
      </c>
      <c r="B1298" s="44"/>
      <c r="C1298" s="44"/>
      <c r="D1298" s="45"/>
      <c r="E1298" s="46"/>
      <c r="F1298" s="45"/>
      <c r="G1298" s="47"/>
      <c r="H1298" s="70" t="s">
        <v>158</v>
      </c>
      <c r="I1298" s="45"/>
    </row>
    <row r="1300" customFormat="false" ht="30" hidden="false" customHeight="true" outlineLevel="0" collapsed="false">
      <c r="A1300" s="38" t="s">
        <v>762</v>
      </c>
      <c r="B1300" s="44" t="s">
        <v>47</v>
      </c>
      <c r="C1300" s="44" t="s">
        <v>15</v>
      </c>
      <c r="D1300" s="45" t="s">
        <v>22</v>
      </c>
      <c r="E1300" s="46" t="s">
        <v>763</v>
      </c>
      <c r="F1300" s="45" t="s">
        <v>397</v>
      </c>
      <c r="G1300" s="47" t="s">
        <v>50</v>
      </c>
      <c r="H1300" s="40" t="s">
        <v>51</v>
      </c>
      <c r="I1300" s="45"/>
    </row>
    <row r="1301" customFormat="false" ht="15" hidden="false" customHeight="false" outlineLevel="0" collapsed="false">
      <c r="A1301" s="73" t="s">
        <v>1487</v>
      </c>
      <c r="B1301" s="44"/>
      <c r="C1301" s="44"/>
      <c r="D1301" s="45"/>
      <c r="E1301" s="46"/>
      <c r="F1301" s="45"/>
      <c r="G1301" s="47"/>
      <c r="H1301" s="70" t="s">
        <v>158</v>
      </c>
      <c r="I1301" s="45"/>
    </row>
    <row r="1302" customFormat="false" ht="30" hidden="false" customHeight="true" outlineLevel="0" collapsed="false">
      <c r="A1302" s="38" t="s">
        <v>762</v>
      </c>
      <c r="B1302" s="44" t="s">
        <v>47</v>
      </c>
      <c r="C1302" s="44" t="s">
        <v>15</v>
      </c>
      <c r="D1302" s="45" t="s">
        <v>22</v>
      </c>
      <c r="E1302" s="46" t="s">
        <v>126</v>
      </c>
      <c r="F1302" s="45" t="s">
        <v>764</v>
      </c>
      <c r="G1302" s="47" t="s">
        <v>50</v>
      </c>
      <c r="H1302" s="40" t="s">
        <v>51</v>
      </c>
      <c r="I1302" s="45"/>
    </row>
    <row r="1303" customFormat="false" ht="15" hidden="false" customHeight="false" outlineLevel="0" collapsed="false">
      <c r="A1303" s="73" t="s">
        <v>1488</v>
      </c>
      <c r="B1303" s="44"/>
      <c r="C1303" s="44"/>
      <c r="D1303" s="45"/>
      <c r="E1303" s="46"/>
      <c r="F1303" s="45"/>
      <c r="G1303" s="47"/>
      <c r="H1303" s="70" t="s">
        <v>158</v>
      </c>
      <c r="I1303" s="45"/>
    </row>
    <row r="1305" customFormat="false" ht="15" hidden="false" customHeight="true" outlineLevel="0" collapsed="false">
      <c r="A1305" s="38" t="s">
        <v>765</v>
      </c>
      <c r="B1305" s="44" t="s">
        <v>47</v>
      </c>
      <c r="C1305" s="44" t="s">
        <v>15</v>
      </c>
      <c r="D1305" s="45" t="s">
        <v>22</v>
      </c>
      <c r="E1305" s="46" t="s">
        <v>148</v>
      </c>
      <c r="F1305" s="45"/>
      <c r="G1305" s="47" t="s">
        <v>76</v>
      </c>
      <c r="H1305" s="40" t="s">
        <v>59</v>
      </c>
      <c r="I1305" s="45" t="s">
        <v>767</v>
      </c>
    </row>
    <row r="1306" customFormat="false" ht="15" hidden="false" customHeight="false" outlineLevel="0" collapsed="false">
      <c r="A1306" s="73" t="s">
        <v>1489</v>
      </c>
      <c r="B1306" s="44"/>
      <c r="C1306" s="44"/>
      <c r="D1306" s="45"/>
      <c r="E1306" s="46"/>
      <c r="F1306" s="45"/>
      <c r="G1306" s="47"/>
      <c r="H1306" s="70" t="s">
        <v>158</v>
      </c>
      <c r="I1306" s="45"/>
    </row>
    <row r="1307" customFormat="false" ht="45" hidden="false" customHeight="true" outlineLevel="0" collapsed="false">
      <c r="A1307" s="38" t="s">
        <v>765</v>
      </c>
      <c r="B1307" s="44" t="s">
        <v>47</v>
      </c>
      <c r="C1307" s="44" t="s">
        <v>15</v>
      </c>
      <c r="D1307" s="45" t="s">
        <v>22</v>
      </c>
      <c r="E1307" s="46" t="s">
        <v>66</v>
      </c>
      <c r="F1307" s="45" t="s">
        <v>766</v>
      </c>
      <c r="G1307" s="47" t="s">
        <v>50</v>
      </c>
      <c r="H1307" s="40" t="s">
        <v>51</v>
      </c>
      <c r="I1307" s="45"/>
    </row>
    <row r="1308" customFormat="false" ht="15" hidden="false" customHeight="false" outlineLevel="0" collapsed="false">
      <c r="A1308" s="73" t="s">
        <v>1489</v>
      </c>
      <c r="B1308" s="44"/>
      <c r="C1308" s="44"/>
      <c r="D1308" s="45"/>
      <c r="E1308" s="46"/>
      <c r="F1308" s="45"/>
      <c r="G1308" s="47"/>
      <c r="H1308" s="70" t="s">
        <v>158</v>
      </c>
      <c r="I1308" s="45"/>
    </row>
    <row r="1310" customFormat="false" ht="15" hidden="false" customHeight="true" outlineLevel="0" collapsed="false">
      <c r="A1310" s="38" t="s">
        <v>768</v>
      </c>
      <c r="B1310" s="44" t="s">
        <v>47</v>
      </c>
      <c r="C1310" s="44" t="s">
        <v>15</v>
      </c>
      <c r="D1310" s="45" t="s">
        <v>22</v>
      </c>
      <c r="E1310" s="46" t="s">
        <v>551</v>
      </c>
      <c r="F1310" s="45"/>
      <c r="G1310" s="47" t="s">
        <v>76</v>
      </c>
      <c r="H1310" s="40" t="s">
        <v>59</v>
      </c>
      <c r="I1310" s="45" t="s">
        <v>770</v>
      </c>
    </row>
    <row r="1311" customFormat="false" ht="15" hidden="false" customHeight="false" outlineLevel="0" collapsed="false">
      <c r="A1311" s="73" t="s">
        <v>1490</v>
      </c>
      <c r="B1311" s="44"/>
      <c r="C1311" s="44"/>
      <c r="D1311" s="45"/>
      <c r="E1311" s="46"/>
      <c r="F1311" s="45"/>
      <c r="G1311" s="47"/>
      <c r="H1311" s="70" t="s">
        <v>158</v>
      </c>
      <c r="I1311" s="45"/>
    </row>
    <row r="1312" customFormat="false" ht="15" hidden="false" customHeight="true" outlineLevel="0" collapsed="false">
      <c r="A1312" s="38" t="s">
        <v>768</v>
      </c>
      <c r="B1312" s="44" t="s">
        <v>47</v>
      </c>
      <c r="C1312" s="44" t="s">
        <v>15</v>
      </c>
      <c r="D1312" s="45" t="s">
        <v>22</v>
      </c>
      <c r="E1312" s="46" t="s">
        <v>596</v>
      </c>
      <c r="F1312" s="45"/>
      <c r="G1312" s="47" t="s">
        <v>76</v>
      </c>
      <c r="H1312" s="40" t="s">
        <v>59</v>
      </c>
      <c r="I1312" s="45" t="s">
        <v>767</v>
      </c>
    </row>
    <row r="1313" customFormat="false" ht="15" hidden="false" customHeight="false" outlineLevel="0" collapsed="false">
      <c r="A1313" s="73" t="s">
        <v>1490</v>
      </c>
      <c r="B1313" s="44"/>
      <c r="C1313" s="44"/>
      <c r="D1313" s="45"/>
      <c r="E1313" s="46"/>
      <c r="F1313" s="45"/>
      <c r="G1313" s="47"/>
      <c r="H1313" s="70" t="s">
        <v>158</v>
      </c>
      <c r="I1313" s="45"/>
    </row>
    <row r="1314" customFormat="false" ht="30" hidden="false" customHeight="true" outlineLevel="0" collapsed="false">
      <c r="A1314" s="38" t="s">
        <v>768</v>
      </c>
      <c r="B1314" s="44" t="s">
        <v>47</v>
      </c>
      <c r="C1314" s="44" t="s">
        <v>16</v>
      </c>
      <c r="D1314" s="45" t="s">
        <v>22</v>
      </c>
      <c r="E1314" s="46" t="s">
        <v>771</v>
      </c>
      <c r="F1314" s="45" t="s">
        <v>667</v>
      </c>
      <c r="G1314" s="47" t="s">
        <v>50</v>
      </c>
      <c r="H1314" s="40" t="s">
        <v>51</v>
      </c>
      <c r="I1314" s="45"/>
    </row>
    <row r="1315" customFormat="false" ht="15" hidden="false" customHeight="false" outlineLevel="0" collapsed="false">
      <c r="A1315" s="73" t="s">
        <v>1491</v>
      </c>
      <c r="B1315" s="44"/>
      <c r="C1315" s="44"/>
      <c r="D1315" s="45"/>
      <c r="E1315" s="46"/>
      <c r="F1315" s="45"/>
      <c r="G1315" s="47"/>
      <c r="H1315" s="70" t="s">
        <v>158</v>
      </c>
      <c r="I1315" s="45"/>
    </row>
    <row r="1316" customFormat="false" ht="30" hidden="false" customHeight="true" outlineLevel="0" collapsed="false">
      <c r="A1316" s="38" t="s">
        <v>768</v>
      </c>
      <c r="B1316" s="44" t="s">
        <v>47</v>
      </c>
      <c r="C1316" s="44" t="s">
        <v>15</v>
      </c>
      <c r="D1316" s="45" t="s">
        <v>22</v>
      </c>
      <c r="E1316" s="46" t="s">
        <v>177</v>
      </c>
      <c r="F1316" s="45" t="s">
        <v>769</v>
      </c>
      <c r="G1316" s="47" t="s">
        <v>50</v>
      </c>
      <c r="H1316" s="40" t="s">
        <v>51</v>
      </c>
      <c r="I1316" s="45"/>
    </row>
    <row r="1317" customFormat="false" ht="15" hidden="false" customHeight="false" outlineLevel="0" collapsed="false">
      <c r="A1317" s="73" t="s">
        <v>1491</v>
      </c>
      <c r="B1317" s="44"/>
      <c r="C1317" s="44"/>
      <c r="D1317" s="45"/>
      <c r="E1317" s="46"/>
      <c r="F1317" s="45"/>
      <c r="G1317" s="47"/>
      <c r="H1317" s="70" t="s">
        <v>158</v>
      </c>
      <c r="I1317" s="45"/>
    </row>
    <row r="1318" customFormat="false" ht="30" hidden="false" customHeight="true" outlineLevel="0" collapsed="false">
      <c r="A1318" s="38" t="s">
        <v>768</v>
      </c>
      <c r="B1318" s="44" t="s">
        <v>47</v>
      </c>
      <c r="C1318" s="44" t="s">
        <v>18</v>
      </c>
      <c r="D1318" s="45" t="s">
        <v>22</v>
      </c>
      <c r="E1318" s="46" t="s">
        <v>772</v>
      </c>
      <c r="F1318" s="45" t="s">
        <v>667</v>
      </c>
      <c r="G1318" s="47" t="s">
        <v>50</v>
      </c>
      <c r="H1318" s="40" t="s">
        <v>51</v>
      </c>
      <c r="I1318" s="45"/>
    </row>
    <row r="1319" customFormat="false" ht="15" hidden="false" customHeight="false" outlineLevel="0" collapsed="false">
      <c r="A1319" s="73" t="s">
        <v>1491</v>
      </c>
      <c r="B1319" s="44"/>
      <c r="C1319" s="44"/>
      <c r="D1319" s="45"/>
      <c r="E1319" s="46"/>
      <c r="F1319" s="45"/>
      <c r="G1319" s="47"/>
      <c r="H1319" s="70" t="s">
        <v>158</v>
      </c>
      <c r="I1319" s="45"/>
    </row>
    <row r="1321" customFormat="false" ht="15" hidden="false" customHeight="true" outlineLevel="0" collapsed="false">
      <c r="A1321" s="38" t="s">
        <v>773</v>
      </c>
      <c r="B1321" s="44" t="s">
        <v>47</v>
      </c>
      <c r="C1321" s="44" t="s">
        <v>15</v>
      </c>
      <c r="D1321" s="45" t="s">
        <v>22</v>
      </c>
      <c r="E1321" s="46" t="s">
        <v>774</v>
      </c>
      <c r="F1321" s="45" t="s">
        <v>775</v>
      </c>
      <c r="G1321" s="47" t="s">
        <v>536</v>
      </c>
      <c r="H1321" s="40" t="s">
        <v>51</v>
      </c>
      <c r="I1321" s="45"/>
    </row>
    <row r="1322" customFormat="false" ht="15" hidden="false" customHeight="false" outlineLevel="0" collapsed="false">
      <c r="A1322" s="73" t="s">
        <v>1492</v>
      </c>
      <c r="B1322" s="44"/>
      <c r="C1322" s="44"/>
      <c r="D1322" s="45"/>
      <c r="E1322" s="46"/>
      <c r="F1322" s="45"/>
      <c r="G1322" s="47"/>
      <c r="H1322" s="70" t="s">
        <v>158</v>
      </c>
      <c r="I1322" s="45"/>
    </row>
    <row r="1323" customFormat="false" ht="15" hidden="false" customHeight="true" outlineLevel="0" collapsed="false">
      <c r="A1323" s="38" t="s">
        <v>773</v>
      </c>
      <c r="B1323" s="44" t="s">
        <v>47</v>
      </c>
      <c r="C1323" s="44" t="s">
        <v>15</v>
      </c>
      <c r="D1323" s="45" t="s">
        <v>22</v>
      </c>
      <c r="E1323" s="46" t="s">
        <v>776</v>
      </c>
      <c r="F1323" s="45" t="s">
        <v>775</v>
      </c>
      <c r="G1323" s="47" t="s">
        <v>536</v>
      </c>
      <c r="H1323" s="40" t="s">
        <v>51</v>
      </c>
      <c r="I1323" s="45"/>
    </row>
    <row r="1324" customFormat="false" ht="15" hidden="false" customHeight="false" outlineLevel="0" collapsed="false">
      <c r="A1324" s="73" t="s">
        <v>1492</v>
      </c>
      <c r="B1324" s="44"/>
      <c r="C1324" s="44"/>
      <c r="D1324" s="45"/>
      <c r="E1324" s="46"/>
      <c r="F1324" s="45"/>
      <c r="G1324" s="47"/>
      <c r="H1324" s="70" t="s">
        <v>158</v>
      </c>
      <c r="I1324" s="45"/>
    </row>
    <row r="1325" customFormat="false" ht="15" hidden="false" customHeight="true" outlineLevel="0" collapsed="false">
      <c r="A1325" s="38" t="s">
        <v>773</v>
      </c>
      <c r="B1325" s="44" t="s">
        <v>47</v>
      </c>
      <c r="C1325" s="44" t="s">
        <v>18</v>
      </c>
      <c r="D1325" s="45" t="s">
        <v>22</v>
      </c>
      <c r="E1325" s="46" t="s">
        <v>546</v>
      </c>
      <c r="F1325" s="45" t="s">
        <v>777</v>
      </c>
      <c r="G1325" s="47" t="s">
        <v>536</v>
      </c>
      <c r="H1325" s="40" t="s">
        <v>51</v>
      </c>
      <c r="I1325" s="45"/>
    </row>
    <row r="1326" customFormat="false" ht="15" hidden="false" customHeight="false" outlineLevel="0" collapsed="false">
      <c r="A1326" s="73" t="s">
        <v>1492</v>
      </c>
      <c r="B1326" s="44"/>
      <c r="C1326" s="44"/>
      <c r="D1326" s="45"/>
      <c r="E1326" s="46"/>
      <c r="F1326" s="45"/>
      <c r="G1326" s="47"/>
      <c r="H1326" s="70" t="s">
        <v>158</v>
      </c>
      <c r="I1326" s="45"/>
    </row>
    <row r="1328" customFormat="false" ht="45" hidden="false" customHeight="true" outlineLevel="0" collapsed="false">
      <c r="A1328" s="38" t="s">
        <v>778</v>
      </c>
      <c r="B1328" s="44" t="s">
        <v>47</v>
      </c>
      <c r="C1328" s="44" t="s">
        <v>18</v>
      </c>
      <c r="D1328" s="45" t="s">
        <v>22</v>
      </c>
      <c r="E1328" s="46" t="s">
        <v>781</v>
      </c>
      <c r="F1328" s="45" t="s">
        <v>609</v>
      </c>
      <c r="G1328" s="47" t="s">
        <v>50</v>
      </c>
      <c r="H1328" s="40" t="s">
        <v>51</v>
      </c>
      <c r="I1328" s="45"/>
    </row>
    <row r="1329" customFormat="false" ht="15" hidden="false" customHeight="false" outlineLevel="0" collapsed="false">
      <c r="A1329" s="73" t="s">
        <v>1493</v>
      </c>
      <c r="B1329" s="44"/>
      <c r="C1329" s="44"/>
      <c r="D1329" s="45"/>
      <c r="E1329" s="46"/>
      <c r="F1329" s="45"/>
      <c r="G1329" s="47"/>
      <c r="H1329" s="70" t="s">
        <v>158</v>
      </c>
      <c r="I1329" s="45"/>
    </row>
    <row r="1330" customFormat="false" ht="30" hidden="false" customHeight="true" outlineLevel="0" collapsed="false">
      <c r="A1330" s="38" t="s">
        <v>778</v>
      </c>
      <c r="B1330" s="44" t="s">
        <v>47</v>
      </c>
      <c r="C1330" s="44" t="s">
        <v>93</v>
      </c>
      <c r="D1330" s="45" t="s">
        <v>22</v>
      </c>
      <c r="E1330" s="46" t="s">
        <v>234</v>
      </c>
      <c r="F1330" s="45" t="s">
        <v>779</v>
      </c>
      <c r="G1330" s="47" t="s">
        <v>50</v>
      </c>
      <c r="H1330" s="40" t="s">
        <v>51</v>
      </c>
      <c r="I1330" s="45"/>
    </row>
    <row r="1331" customFormat="false" ht="15" hidden="false" customHeight="false" outlineLevel="0" collapsed="false">
      <c r="A1331" s="73" t="s">
        <v>1493</v>
      </c>
      <c r="B1331" s="44"/>
      <c r="C1331" s="44"/>
      <c r="D1331" s="45"/>
      <c r="E1331" s="46"/>
      <c r="F1331" s="45"/>
      <c r="G1331" s="47"/>
      <c r="H1331" s="70" t="s">
        <v>158</v>
      </c>
      <c r="I1331" s="45"/>
    </row>
    <row r="1332" customFormat="false" ht="30" hidden="false" customHeight="true" outlineLevel="0" collapsed="false">
      <c r="A1332" s="38" t="s">
        <v>778</v>
      </c>
      <c r="B1332" s="44" t="s">
        <v>53</v>
      </c>
      <c r="C1332" s="44" t="s">
        <v>15</v>
      </c>
      <c r="D1332" s="45" t="s">
        <v>24</v>
      </c>
      <c r="E1332" s="46" t="s">
        <v>177</v>
      </c>
      <c r="F1332" s="45" t="s">
        <v>137</v>
      </c>
      <c r="G1332" s="47" t="s">
        <v>50</v>
      </c>
      <c r="H1332" s="40" t="s">
        <v>51</v>
      </c>
      <c r="I1332" s="45"/>
    </row>
    <row r="1333" customFormat="false" ht="15" hidden="false" customHeight="false" outlineLevel="0" collapsed="false">
      <c r="A1333" s="73" t="s">
        <v>1493</v>
      </c>
      <c r="B1333" s="44"/>
      <c r="C1333" s="44"/>
      <c r="D1333" s="45"/>
      <c r="E1333" s="46"/>
      <c r="F1333" s="45"/>
      <c r="G1333" s="47"/>
      <c r="H1333" s="70" t="s">
        <v>158</v>
      </c>
      <c r="I1333" s="45"/>
    </row>
    <row r="1334" customFormat="false" ht="30" hidden="false" customHeight="true" outlineLevel="0" collapsed="false">
      <c r="A1334" s="38" t="s">
        <v>778</v>
      </c>
      <c r="B1334" s="44" t="s">
        <v>47</v>
      </c>
      <c r="C1334" s="44" t="s">
        <v>15</v>
      </c>
      <c r="D1334" s="45" t="s">
        <v>22</v>
      </c>
      <c r="E1334" s="46" t="s">
        <v>295</v>
      </c>
      <c r="F1334" s="45" t="s">
        <v>316</v>
      </c>
      <c r="G1334" s="47" t="s">
        <v>50</v>
      </c>
      <c r="H1334" s="40" t="s">
        <v>51</v>
      </c>
      <c r="I1334" s="45"/>
    </row>
    <row r="1335" customFormat="false" ht="15" hidden="false" customHeight="false" outlineLevel="0" collapsed="false">
      <c r="A1335" s="73" t="s">
        <v>1493</v>
      </c>
      <c r="B1335" s="44"/>
      <c r="C1335" s="44"/>
      <c r="D1335" s="45"/>
      <c r="E1335" s="46"/>
      <c r="F1335" s="45"/>
      <c r="G1335" s="47"/>
      <c r="H1335" s="70" t="s">
        <v>158</v>
      </c>
      <c r="I1335" s="45"/>
    </row>
    <row r="1336" customFormat="false" ht="30" hidden="false" customHeight="true" outlineLevel="0" collapsed="false">
      <c r="A1336" s="38" t="s">
        <v>778</v>
      </c>
      <c r="B1336" s="44" t="s">
        <v>47</v>
      </c>
      <c r="C1336" s="44" t="s">
        <v>16</v>
      </c>
      <c r="D1336" s="45" t="s">
        <v>22</v>
      </c>
      <c r="E1336" s="46" t="s">
        <v>138</v>
      </c>
      <c r="F1336" s="45" t="s">
        <v>780</v>
      </c>
      <c r="G1336" s="47" t="s">
        <v>50</v>
      </c>
      <c r="H1336" s="40" t="s">
        <v>51</v>
      </c>
      <c r="I1336" s="45"/>
    </row>
    <row r="1337" customFormat="false" ht="15" hidden="false" customHeight="false" outlineLevel="0" collapsed="false">
      <c r="A1337" s="73" t="s">
        <v>1493</v>
      </c>
      <c r="B1337" s="44"/>
      <c r="C1337" s="44"/>
      <c r="D1337" s="45"/>
      <c r="E1337" s="46"/>
      <c r="F1337" s="45"/>
      <c r="G1337" s="47"/>
      <c r="H1337" s="70" t="s">
        <v>158</v>
      </c>
      <c r="I1337" s="45"/>
    </row>
    <row r="1339" customFormat="false" ht="30" hidden="false" customHeight="false" outlineLevel="0" collapsed="false">
      <c r="A1339" s="43" t="s">
        <v>782</v>
      </c>
      <c r="B1339" s="44" t="s">
        <v>47</v>
      </c>
      <c r="C1339" s="44" t="s">
        <v>16</v>
      </c>
      <c r="D1339" s="45" t="s">
        <v>22</v>
      </c>
      <c r="E1339" s="46" t="s">
        <v>171</v>
      </c>
      <c r="F1339" s="45"/>
      <c r="G1339" s="47" t="s">
        <v>544</v>
      </c>
      <c r="H1339" s="45" t="s">
        <v>158</v>
      </c>
      <c r="I1339" s="45"/>
    </row>
    <row r="1340" customFormat="false" ht="30" hidden="false" customHeight="false" outlineLevel="0" collapsed="false">
      <c r="A1340" s="43" t="s">
        <v>782</v>
      </c>
      <c r="B1340" s="44" t="s">
        <v>47</v>
      </c>
      <c r="C1340" s="44" t="s">
        <v>16</v>
      </c>
      <c r="D1340" s="45" t="s">
        <v>22</v>
      </c>
      <c r="E1340" s="46" t="s">
        <v>785</v>
      </c>
      <c r="F1340" s="45"/>
      <c r="G1340" s="47" t="s">
        <v>544</v>
      </c>
      <c r="H1340" s="45" t="s">
        <v>158</v>
      </c>
      <c r="I1340" s="45"/>
    </row>
    <row r="1341" customFormat="false" ht="30" hidden="false" customHeight="false" outlineLevel="0" collapsed="false">
      <c r="A1341" s="43" t="s">
        <v>782</v>
      </c>
      <c r="B1341" s="44" t="s">
        <v>47</v>
      </c>
      <c r="C1341" s="44" t="s">
        <v>16</v>
      </c>
      <c r="D1341" s="45" t="s">
        <v>22</v>
      </c>
      <c r="E1341" s="46" t="s">
        <v>350</v>
      </c>
      <c r="F1341" s="45"/>
      <c r="G1341" s="47" t="s">
        <v>544</v>
      </c>
      <c r="H1341" s="45" t="s">
        <v>158</v>
      </c>
      <c r="I1341" s="45"/>
    </row>
    <row r="1342" customFormat="false" ht="45" hidden="false" customHeight="true" outlineLevel="0" collapsed="false">
      <c r="A1342" s="38" t="s">
        <v>782</v>
      </c>
      <c r="B1342" s="44" t="s">
        <v>47</v>
      </c>
      <c r="C1342" s="44" t="s">
        <v>16</v>
      </c>
      <c r="D1342" s="45" t="s">
        <v>22</v>
      </c>
      <c r="E1342" s="46" t="s">
        <v>171</v>
      </c>
      <c r="F1342" s="45" t="s">
        <v>545</v>
      </c>
      <c r="G1342" s="47" t="s">
        <v>536</v>
      </c>
      <c r="H1342" s="40" t="s">
        <v>51</v>
      </c>
      <c r="I1342" s="45"/>
    </row>
    <row r="1343" customFormat="false" ht="15" hidden="false" customHeight="false" outlineLevel="0" collapsed="false">
      <c r="A1343" s="73" t="s">
        <v>1494</v>
      </c>
      <c r="B1343" s="44"/>
      <c r="C1343" s="44"/>
      <c r="D1343" s="45"/>
      <c r="E1343" s="46"/>
      <c r="F1343" s="45"/>
      <c r="G1343" s="47"/>
      <c r="H1343" s="70" t="s">
        <v>158</v>
      </c>
      <c r="I1343" s="45"/>
    </row>
    <row r="1344" customFormat="false" ht="45" hidden="false" customHeight="true" outlineLevel="0" collapsed="false">
      <c r="A1344" s="38" t="s">
        <v>782</v>
      </c>
      <c r="B1344" s="44" t="s">
        <v>47</v>
      </c>
      <c r="C1344" s="44" t="s">
        <v>16</v>
      </c>
      <c r="D1344" s="45" t="s">
        <v>22</v>
      </c>
      <c r="E1344" s="46" t="s">
        <v>785</v>
      </c>
      <c r="F1344" s="45" t="s">
        <v>545</v>
      </c>
      <c r="G1344" s="47" t="s">
        <v>536</v>
      </c>
      <c r="H1344" s="40" t="s">
        <v>51</v>
      </c>
      <c r="I1344" s="45"/>
    </row>
    <row r="1345" customFormat="false" ht="15" hidden="false" customHeight="false" outlineLevel="0" collapsed="false">
      <c r="A1345" s="73" t="s">
        <v>1494</v>
      </c>
      <c r="B1345" s="44"/>
      <c r="C1345" s="44"/>
      <c r="D1345" s="45"/>
      <c r="E1345" s="46"/>
      <c r="F1345" s="45"/>
      <c r="G1345" s="47"/>
      <c r="H1345" s="70" t="s">
        <v>158</v>
      </c>
      <c r="I1345" s="45"/>
    </row>
    <row r="1346" customFormat="false" ht="30" hidden="false" customHeight="true" outlineLevel="0" collapsed="false">
      <c r="A1346" s="38" t="s">
        <v>782</v>
      </c>
      <c r="B1346" s="44" t="s">
        <v>47</v>
      </c>
      <c r="C1346" s="44" t="s">
        <v>16</v>
      </c>
      <c r="D1346" s="45" t="s">
        <v>22</v>
      </c>
      <c r="E1346" s="46" t="s">
        <v>603</v>
      </c>
      <c r="F1346" s="45" t="s">
        <v>78</v>
      </c>
      <c r="G1346" s="47" t="s">
        <v>50</v>
      </c>
      <c r="H1346" s="40" t="s">
        <v>51</v>
      </c>
      <c r="I1346" s="45"/>
    </row>
    <row r="1347" customFormat="false" ht="15" hidden="false" customHeight="false" outlineLevel="0" collapsed="false">
      <c r="A1347" s="73" t="s">
        <v>1494</v>
      </c>
      <c r="B1347" s="44"/>
      <c r="C1347" s="44"/>
      <c r="D1347" s="45"/>
      <c r="E1347" s="46"/>
      <c r="F1347" s="45"/>
      <c r="G1347" s="47"/>
      <c r="H1347" s="70" t="s">
        <v>158</v>
      </c>
      <c r="I1347" s="45"/>
    </row>
    <row r="1348" customFormat="false" ht="30" hidden="false" customHeight="true" outlineLevel="0" collapsed="false">
      <c r="A1348" s="38" t="s">
        <v>782</v>
      </c>
      <c r="B1348" s="44" t="s">
        <v>47</v>
      </c>
      <c r="C1348" s="44" t="s">
        <v>14</v>
      </c>
      <c r="D1348" s="45" t="s">
        <v>22</v>
      </c>
      <c r="E1348" s="46" t="s">
        <v>783</v>
      </c>
      <c r="F1348" s="45" t="s">
        <v>78</v>
      </c>
      <c r="G1348" s="47" t="s">
        <v>50</v>
      </c>
      <c r="H1348" s="40" t="s">
        <v>51</v>
      </c>
      <c r="I1348" s="45"/>
    </row>
    <row r="1349" customFormat="false" ht="15" hidden="false" customHeight="false" outlineLevel="0" collapsed="false">
      <c r="A1349" s="73" t="s">
        <v>1494</v>
      </c>
      <c r="B1349" s="44"/>
      <c r="C1349" s="44"/>
      <c r="D1349" s="45"/>
      <c r="E1349" s="46"/>
      <c r="F1349" s="45"/>
      <c r="G1349" s="47"/>
      <c r="H1349" s="70" t="s">
        <v>158</v>
      </c>
      <c r="I1349" s="45"/>
    </row>
    <row r="1350" customFormat="false" ht="30" hidden="false" customHeight="true" outlineLevel="0" collapsed="false">
      <c r="A1350" s="38" t="s">
        <v>782</v>
      </c>
      <c r="B1350" s="44" t="s">
        <v>47</v>
      </c>
      <c r="C1350" s="44" t="s">
        <v>15</v>
      </c>
      <c r="D1350" s="45" t="s">
        <v>22</v>
      </c>
      <c r="E1350" s="46" t="s">
        <v>551</v>
      </c>
      <c r="F1350" s="45" t="s">
        <v>78</v>
      </c>
      <c r="G1350" s="47" t="s">
        <v>50</v>
      </c>
      <c r="H1350" s="40" t="s">
        <v>51</v>
      </c>
      <c r="I1350" s="45"/>
    </row>
    <row r="1351" customFormat="false" ht="15" hidden="false" customHeight="false" outlineLevel="0" collapsed="false">
      <c r="A1351" s="73" t="s">
        <v>1494</v>
      </c>
      <c r="B1351" s="44"/>
      <c r="C1351" s="44"/>
      <c r="D1351" s="45"/>
      <c r="E1351" s="46"/>
      <c r="F1351" s="45"/>
      <c r="G1351" s="47"/>
      <c r="H1351" s="70" t="s">
        <v>158</v>
      </c>
      <c r="I1351" s="45"/>
    </row>
    <row r="1352" customFormat="false" ht="30" hidden="false" customHeight="true" outlineLevel="0" collapsed="false">
      <c r="A1352" s="38" t="s">
        <v>782</v>
      </c>
      <c r="B1352" s="44" t="s">
        <v>47</v>
      </c>
      <c r="C1352" s="44" t="s">
        <v>18</v>
      </c>
      <c r="D1352" s="45" t="s">
        <v>22</v>
      </c>
      <c r="E1352" s="46" t="s">
        <v>786</v>
      </c>
      <c r="F1352" s="45" t="s">
        <v>294</v>
      </c>
      <c r="G1352" s="47" t="s">
        <v>50</v>
      </c>
      <c r="H1352" s="40" t="s">
        <v>51</v>
      </c>
      <c r="I1352" s="45"/>
    </row>
    <row r="1353" customFormat="false" ht="15" hidden="false" customHeight="false" outlineLevel="0" collapsed="false">
      <c r="A1353" s="73" t="s">
        <v>1494</v>
      </c>
      <c r="B1353" s="44"/>
      <c r="C1353" s="44"/>
      <c r="D1353" s="45"/>
      <c r="E1353" s="46"/>
      <c r="F1353" s="45"/>
      <c r="G1353" s="47"/>
      <c r="H1353" s="70" t="s">
        <v>158</v>
      </c>
      <c r="I1353" s="45"/>
    </row>
    <row r="1354" customFormat="false" ht="30" hidden="false" customHeight="true" outlineLevel="0" collapsed="false">
      <c r="A1354" s="38" t="s">
        <v>782</v>
      </c>
      <c r="B1354" s="44" t="s">
        <v>53</v>
      </c>
      <c r="C1354" s="44" t="s">
        <v>15</v>
      </c>
      <c r="D1354" s="45" t="s">
        <v>24</v>
      </c>
      <c r="E1354" s="46" t="s">
        <v>787</v>
      </c>
      <c r="F1354" s="45" t="s">
        <v>137</v>
      </c>
      <c r="G1354" s="47" t="s">
        <v>50</v>
      </c>
      <c r="H1354" s="40" t="s">
        <v>51</v>
      </c>
      <c r="I1354" s="45"/>
    </row>
    <row r="1355" customFormat="false" ht="15" hidden="false" customHeight="false" outlineLevel="0" collapsed="false">
      <c r="A1355" s="73" t="s">
        <v>1495</v>
      </c>
      <c r="B1355" s="44"/>
      <c r="C1355" s="44"/>
      <c r="D1355" s="45"/>
      <c r="E1355" s="46"/>
      <c r="F1355" s="45"/>
      <c r="G1355" s="47"/>
      <c r="H1355" s="70" t="s">
        <v>158</v>
      </c>
      <c r="I1355" s="45"/>
    </row>
    <row r="1356" customFormat="false" ht="30" hidden="false" customHeight="true" outlineLevel="0" collapsed="false">
      <c r="A1356" s="38" t="s">
        <v>782</v>
      </c>
      <c r="B1356" s="44" t="s">
        <v>47</v>
      </c>
      <c r="C1356" s="44" t="s">
        <v>16</v>
      </c>
      <c r="D1356" s="45" t="s">
        <v>22</v>
      </c>
      <c r="E1356" s="46" t="s">
        <v>784</v>
      </c>
      <c r="F1356" s="45" t="s">
        <v>656</v>
      </c>
      <c r="G1356" s="47" t="s">
        <v>50</v>
      </c>
      <c r="H1356" s="40" t="s">
        <v>51</v>
      </c>
      <c r="I1356" s="45"/>
    </row>
    <row r="1357" customFormat="false" ht="15" hidden="false" customHeight="false" outlineLevel="0" collapsed="false">
      <c r="A1357" s="73" t="s">
        <v>1496</v>
      </c>
      <c r="B1357" s="44"/>
      <c r="C1357" s="44"/>
      <c r="D1357" s="45"/>
      <c r="E1357" s="46"/>
      <c r="F1357" s="45"/>
      <c r="G1357" s="47"/>
      <c r="H1357" s="70" t="s">
        <v>158</v>
      </c>
      <c r="I1357" s="45"/>
    </row>
    <row r="1359" customFormat="false" ht="30" hidden="false" customHeight="false" outlineLevel="0" collapsed="false">
      <c r="A1359" s="43" t="s">
        <v>788</v>
      </c>
      <c r="B1359" s="44" t="s">
        <v>47</v>
      </c>
      <c r="C1359" s="44" t="s">
        <v>16</v>
      </c>
      <c r="D1359" s="45" t="s">
        <v>22</v>
      </c>
      <c r="E1359" s="46" t="s">
        <v>792</v>
      </c>
      <c r="F1359" s="45"/>
      <c r="G1359" s="47" t="s">
        <v>793</v>
      </c>
      <c r="H1359" s="45" t="s">
        <v>158</v>
      </c>
      <c r="I1359" s="45"/>
    </row>
    <row r="1360" customFormat="false" ht="30" hidden="false" customHeight="true" outlineLevel="0" collapsed="false">
      <c r="A1360" s="38" t="s">
        <v>788</v>
      </c>
      <c r="B1360" s="44" t="s">
        <v>47</v>
      </c>
      <c r="C1360" s="44" t="s">
        <v>16</v>
      </c>
      <c r="D1360" s="45" t="s">
        <v>22</v>
      </c>
      <c r="E1360" s="46" t="s">
        <v>789</v>
      </c>
      <c r="F1360" s="45" t="s">
        <v>484</v>
      </c>
      <c r="G1360" s="47" t="s">
        <v>50</v>
      </c>
      <c r="H1360" s="40" t="s">
        <v>51</v>
      </c>
      <c r="I1360" s="45"/>
    </row>
    <row r="1361" customFormat="false" ht="15" hidden="false" customHeight="false" outlineLevel="0" collapsed="false">
      <c r="A1361" s="73" t="s">
        <v>1497</v>
      </c>
      <c r="B1361" s="44"/>
      <c r="C1361" s="44"/>
      <c r="D1361" s="45"/>
      <c r="E1361" s="46"/>
      <c r="F1361" s="45"/>
      <c r="G1361" s="47"/>
      <c r="H1361" s="70" t="s">
        <v>158</v>
      </c>
      <c r="I1361" s="45"/>
    </row>
    <row r="1362" customFormat="false" ht="30" hidden="false" customHeight="true" outlineLevel="0" collapsed="false">
      <c r="A1362" s="38" t="s">
        <v>788</v>
      </c>
      <c r="B1362" s="44" t="s">
        <v>47</v>
      </c>
      <c r="C1362" s="44" t="s">
        <v>15</v>
      </c>
      <c r="D1362" s="45" t="s">
        <v>22</v>
      </c>
      <c r="E1362" s="46" t="s">
        <v>551</v>
      </c>
      <c r="F1362" s="45" t="s">
        <v>78</v>
      </c>
      <c r="G1362" s="47" t="s">
        <v>50</v>
      </c>
      <c r="H1362" s="40" t="s">
        <v>51</v>
      </c>
      <c r="I1362" s="45"/>
    </row>
    <row r="1363" customFormat="false" ht="15" hidden="false" customHeight="false" outlineLevel="0" collapsed="false">
      <c r="A1363" s="73" t="s">
        <v>1497</v>
      </c>
      <c r="B1363" s="44"/>
      <c r="C1363" s="44"/>
      <c r="D1363" s="45"/>
      <c r="E1363" s="46"/>
      <c r="F1363" s="45"/>
      <c r="G1363" s="47"/>
      <c r="H1363" s="70" t="s">
        <v>158</v>
      </c>
      <c r="I1363" s="45"/>
    </row>
    <row r="1364" customFormat="false" ht="30" hidden="false" customHeight="true" outlineLevel="0" collapsed="false">
      <c r="A1364" s="38" t="s">
        <v>788</v>
      </c>
      <c r="B1364" s="44" t="s">
        <v>47</v>
      </c>
      <c r="C1364" s="44" t="s">
        <v>18</v>
      </c>
      <c r="D1364" s="45" t="s">
        <v>22</v>
      </c>
      <c r="E1364" s="46" t="s">
        <v>790</v>
      </c>
      <c r="F1364" s="45" t="s">
        <v>294</v>
      </c>
      <c r="G1364" s="47" t="s">
        <v>50</v>
      </c>
      <c r="H1364" s="40" t="s">
        <v>51</v>
      </c>
      <c r="I1364" s="45"/>
    </row>
    <row r="1365" customFormat="false" ht="15" hidden="false" customHeight="false" outlineLevel="0" collapsed="false">
      <c r="A1365" s="73" t="s">
        <v>1498</v>
      </c>
      <c r="B1365" s="44"/>
      <c r="C1365" s="44"/>
      <c r="D1365" s="45"/>
      <c r="E1365" s="46"/>
      <c r="F1365" s="45"/>
      <c r="G1365" s="47"/>
      <c r="H1365" s="70" t="s">
        <v>158</v>
      </c>
      <c r="I1365" s="45"/>
    </row>
    <row r="1366" customFormat="false" ht="30" hidden="false" customHeight="true" outlineLevel="0" collapsed="false">
      <c r="A1366" s="38" t="s">
        <v>788</v>
      </c>
      <c r="B1366" s="44" t="s">
        <v>53</v>
      </c>
      <c r="C1366" s="44" t="s">
        <v>18</v>
      </c>
      <c r="D1366" s="45" t="s">
        <v>22</v>
      </c>
      <c r="E1366" s="46" t="s">
        <v>647</v>
      </c>
      <c r="F1366" s="45" t="s">
        <v>791</v>
      </c>
      <c r="G1366" s="47" t="s">
        <v>50</v>
      </c>
      <c r="H1366" s="40" t="s">
        <v>51</v>
      </c>
      <c r="I1366" s="45"/>
    </row>
    <row r="1367" customFormat="false" ht="15" hidden="false" customHeight="false" outlineLevel="0" collapsed="false">
      <c r="A1367" s="73" t="s">
        <v>1497</v>
      </c>
      <c r="B1367" s="44"/>
      <c r="C1367" s="44"/>
      <c r="D1367" s="45"/>
      <c r="E1367" s="46"/>
      <c r="F1367" s="45"/>
      <c r="G1367" s="47"/>
      <c r="H1367" s="70" t="s">
        <v>158</v>
      </c>
      <c r="I1367" s="45"/>
    </row>
    <row r="1368" customFormat="false" ht="30" hidden="false" customHeight="true" outlineLevel="0" collapsed="false">
      <c r="A1368" s="38" t="s">
        <v>788</v>
      </c>
      <c r="B1368" s="44" t="s">
        <v>47</v>
      </c>
      <c r="C1368" s="44" t="s">
        <v>14</v>
      </c>
      <c r="D1368" s="45" t="s">
        <v>22</v>
      </c>
      <c r="E1368" s="46" t="s">
        <v>90</v>
      </c>
      <c r="F1368" s="45" t="s">
        <v>78</v>
      </c>
      <c r="G1368" s="47" t="s">
        <v>50</v>
      </c>
      <c r="H1368" s="40" t="s">
        <v>51</v>
      </c>
      <c r="I1368" s="45"/>
    </row>
    <row r="1369" customFormat="false" ht="15" hidden="false" customHeight="false" outlineLevel="0" collapsed="false">
      <c r="A1369" s="73" t="s">
        <v>1497</v>
      </c>
      <c r="B1369" s="44"/>
      <c r="C1369" s="44"/>
      <c r="D1369" s="45"/>
      <c r="E1369" s="46"/>
      <c r="F1369" s="45"/>
      <c r="G1369" s="47"/>
      <c r="H1369" s="70" t="s">
        <v>158</v>
      </c>
      <c r="I1369" s="45"/>
    </row>
    <row r="1371" customFormat="false" ht="30" hidden="false" customHeight="true" outlineLevel="0" collapsed="false">
      <c r="A1371" s="38" t="s">
        <v>794</v>
      </c>
      <c r="B1371" s="44" t="s">
        <v>47</v>
      </c>
      <c r="C1371" s="44" t="s">
        <v>15</v>
      </c>
      <c r="D1371" s="45" t="s">
        <v>22</v>
      </c>
      <c r="E1371" s="46" t="s">
        <v>699</v>
      </c>
      <c r="F1371" s="45" t="s">
        <v>797</v>
      </c>
      <c r="G1371" s="47" t="s">
        <v>50</v>
      </c>
      <c r="H1371" s="40" t="s">
        <v>51</v>
      </c>
      <c r="I1371" s="45"/>
    </row>
    <row r="1372" customFormat="false" ht="15" hidden="false" customHeight="false" outlineLevel="0" collapsed="false">
      <c r="A1372" s="73" t="s">
        <v>1499</v>
      </c>
      <c r="B1372" s="44"/>
      <c r="C1372" s="44"/>
      <c r="D1372" s="45"/>
      <c r="E1372" s="46"/>
      <c r="F1372" s="45"/>
      <c r="G1372" s="47"/>
      <c r="H1372" s="70" t="s">
        <v>158</v>
      </c>
      <c r="I1372" s="45"/>
    </row>
    <row r="1373" customFormat="false" ht="30" hidden="false" customHeight="true" outlineLevel="0" collapsed="false">
      <c r="A1373" s="38" t="s">
        <v>794</v>
      </c>
      <c r="B1373" s="44" t="s">
        <v>47</v>
      </c>
      <c r="C1373" s="44" t="s">
        <v>1336</v>
      </c>
      <c r="D1373" s="45" t="s">
        <v>22</v>
      </c>
      <c r="E1373" s="46" t="s">
        <v>171</v>
      </c>
      <c r="F1373" s="45" t="s">
        <v>795</v>
      </c>
      <c r="G1373" s="47" t="s">
        <v>50</v>
      </c>
      <c r="H1373" s="40" t="s">
        <v>51</v>
      </c>
      <c r="I1373" s="45"/>
    </row>
    <row r="1374" customFormat="false" ht="15" hidden="false" customHeight="false" outlineLevel="0" collapsed="false">
      <c r="A1374" s="73" t="s">
        <v>1499</v>
      </c>
      <c r="B1374" s="44"/>
      <c r="C1374" s="44"/>
      <c r="D1374" s="45"/>
      <c r="E1374" s="46"/>
      <c r="F1374" s="45"/>
      <c r="G1374" s="47"/>
      <c r="H1374" s="70" t="s">
        <v>158</v>
      </c>
      <c r="I1374" s="45"/>
    </row>
    <row r="1375" customFormat="false" ht="30" hidden="false" customHeight="true" outlineLevel="0" collapsed="false">
      <c r="A1375" s="38" t="s">
        <v>794</v>
      </c>
      <c r="B1375" s="44" t="s">
        <v>47</v>
      </c>
      <c r="C1375" s="44" t="s">
        <v>18</v>
      </c>
      <c r="D1375" s="45" t="s">
        <v>22</v>
      </c>
      <c r="E1375" s="46" t="s">
        <v>129</v>
      </c>
      <c r="F1375" s="45" t="s">
        <v>113</v>
      </c>
      <c r="G1375" s="47" t="s">
        <v>50</v>
      </c>
      <c r="H1375" s="40" t="s">
        <v>51</v>
      </c>
      <c r="I1375" s="45"/>
    </row>
    <row r="1376" customFormat="false" ht="15" hidden="false" customHeight="false" outlineLevel="0" collapsed="false">
      <c r="A1376" s="73" t="s">
        <v>1499</v>
      </c>
      <c r="B1376" s="44"/>
      <c r="C1376" s="44"/>
      <c r="D1376" s="45"/>
      <c r="E1376" s="46"/>
      <c r="F1376" s="45"/>
      <c r="G1376" s="47"/>
      <c r="H1376" s="70" t="s">
        <v>158</v>
      </c>
      <c r="I1376" s="45"/>
    </row>
    <row r="1377" customFormat="false" ht="30" hidden="false" customHeight="true" outlineLevel="0" collapsed="false">
      <c r="A1377" s="38" t="s">
        <v>794</v>
      </c>
      <c r="B1377" s="44" t="s">
        <v>53</v>
      </c>
      <c r="C1377" s="44" t="s">
        <v>15</v>
      </c>
      <c r="D1377" s="45" t="s">
        <v>24</v>
      </c>
      <c r="E1377" s="46" t="s">
        <v>386</v>
      </c>
      <c r="F1377" s="45" t="s">
        <v>186</v>
      </c>
      <c r="G1377" s="47" t="s">
        <v>50</v>
      </c>
      <c r="H1377" s="40" t="s">
        <v>51</v>
      </c>
      <c r="I1377" s="45"/>
    </row>
    <row r="1378" customFormat="false" ht="15" hidden="false" customHeight="false" outlineLevel="0" collapsed="false">
      <c r="A1378" s="73" t="s">
        <v>1499</v>
      </c>
      <c r="B1378" s="44"/>
      <c r="C1378" s="44"/>
      <c r="D1378" s="45"/>
      <c r="E1378" s="46"/>
      <c r="F1378" s="45"/>
      <c r="G1378" s="47"/>
      <c r="H1378" s="70" t="s">
        <v>158</v>
      </c>
      <c r="I1378" s="45"/>
    </row>
    <row r="1379" customFormat="false" ht="15" hidden="false" customHeight="true" outlineLevel="0" collapsed="false">
      <c r="A1379" s="38" t="s">
        <v>796</v>
      </c>
      <c r="B1379" s="44" t="s">
        <v>47</v>
      </c>
      <c r="C1379" s="44" t="s">
        <v>15</v>
      </c>
      <c r="D1379" s="45" t="s">
        <v>22</v>
      </c>
      <c r="E1379" s="46" t="s">
        <v>747</v>
      </c>
      <c r="F1379" s="45"/>
      <c r="G1379" s="47" t="s">
        <v>105</v>
      </c>
      <c r="H1379" s="40" t="s">
        <v>59</v>
      </c>
      <c r="I1379" s="45" t="s">
        <v>121</v>
      </c>
    </row>
    <row r="1380" customFormat="false" ht="15" hidden="false" customHeight="false" outlineLevel="0" collapsed="false">
      <c r="A1380" s="73" t="s">
        <v>1500</v>
      </c>
      <c r="B1380" s="44"/>
      <c r="C1380" s="44"/>
      <c r="D1380" s="45"/>
      <c r="E1380" s="46"/>
      <c r="F1380" s="45"/>
      <c r="G1380" s="47"/>
      <c r="H1380" s="70" t="s">
        <v>158</v>
      </c>
      <c r="I1380" s="45"/>
    </row>
    <row r="1382" customFormat="false" ht="30" hidden="false" customHeight="true" outlineLevel="0" collapsed="false">
      <c r="A1382" s="38" t="s">
        <v>798</v>
      </c>
      <c r="B1382" s="44" t="s">
        <v>47</v>
      </c>
      <c r="C1382" s="44" t="s">
        <v>16</v>
      </c>
      <c r="D1382" s="45" t="s">
        <v>22</v>
      </c>
      <c r="E1382" s="46" t="s">
        <v>799</v>
      </c>
      <c r="F1382" s="45" t="s">
        <v>168</v>
      </c>
      <c r="G1382" s="47" t="s">
        <v>50</v>
      </c>
      <c r="H1382" s="40" t="s">
        <v>51</v>
      </c>
      <c r="I1382" s="45"/>
    </row>
    <row r="1383" customFormat="false" ht="15" hidden="false" customHeight="false" outlineLevel="0" collapsed="false">
      <c r="A1383" s="73" t="s">
        <v>1501</v>
      </c>
      <c r="B1383" s="44"/>
      <c r="C1383" s="44"/>
      <c r="D1383" s="45"/>
      <c r="E1383" s="46"/>
      <c r="F1383" s="45"/>
      <c r="G1383" s="47"/>
      <c r="H1383" s="70" t="s">
        <v>158</v>
      </c>
      <c r="I1383" s="45"/>
    </row>
    <row r="1384" customFormat="false" ht="30" hidden="false" customHeight="true" outlineLevel="0" collapsed="false">
      <c r="A1384" s="38" t="s">
        <v>798</v>
      </c>
      <c r="B1384" s="44" t="s">
        <v>47</v>
      </c>
      <c r="C1384" s="44" t="s">
        <v>15</v>
      </c>
      <c r="D1384" s="45" t="s">
        <v>23</v>
      </c>
      <c r="E1384" s="46" t="s">
        <v>244</v>
      </c>
      <c r="F1384" s="45" t="s">
        <v>160</v>
      </c>
      <c r="G1384" s="47" t="s">
        <v>50</v>
      </c>
      <c r="H1384" s="40" t="s">
        <v>51</v>
      </c>
      <c r="I1384" s="45"/>
    </row>
    <row r="1385" customFormat="false" ht="15" hidden="false" customHeight="false" outlineLevel="0" collapsed="false">
      <c r="A1385" s="73" t="s">
        <v>1501</v>
      </c>
      <c r="B1385" s="44"/>
      <c r="C1385" s="44"/>
      <c r="D1385" s="45"/>
      <c r="E1385" s="46"/>
      <c r="F1385" s="45"/>
      <c r="G1385" s="47"/>
      <c r="H1385" s="70" t="s">
        <v>158</v>
      </c>
      <c r="I1385" s="45"/>
    </row>
    <row r="1386" customFormat="false" ht="30" hidden="false" customHeight="true" outlineLevel="0" collapsed="false">
      <c r="A1386" s="38" t="s">
        <v>798</v>
      </c>
      <c r="B1386" s="44" t="s">
        <v>47</v>
      </c>
      <c r="C1386" s="44" t="s">
        <v>16</v>
      </c>
      <c r="D1386" s="45" t="s">
        <v>22</v>
      </c>
      <c r="E1386" s="46" t="s">
        <v>802</v>
      </c>
      <c r="F1386" s="45" t="s">
        <v>801</v>
      </c>
      <c r="G1386" s="47" t="s">
        <v>50</v>
      </c>
      <c r="H1386" s="40" t="s">
        <v>51</v>
      </c>
      <c r="I1386" s="45"/>
    </row>
    <row r="1387" customFormat="false" ht="15" hidden="false" customHeight="false" outlineLevel="0" collapsed="false">
      <c r="A1387" s="73" t="s">
        <v>1502</v>
      </c>
      <c r="B1387" s="44"/>
      <c r="C1387" s="44"/>
      <c r="D1387" s="45"/>
      <c r="E1387" s="46"/>
      <c r="F1387" s="45"/>
      <c r="G1387" s="47"/>
      <c r="H1387" s="70" t="s">
        <v>158</v>
      </c>
      <c r="I1387" s="45"/>
    </row>
    <row r="1388" customFormat="false" ht="30" hidden="false" customHeight="true" outlineLevel="0" collapsed="false">
      <c r="A1388" s="38" t="s">
        <v>798</v>
      </c>
      <c r="B1388" s="44" t="s">
        <v>47</v>
      </c>
      <c r="C1388" s="44" t="s">
        <v>16</v>
      </c>
      <c r="D1388" s="45" t="s">
        <v>22</v>
      </c>
      <c r="E1388" s="46" t="s">
        <v>726</v>
      </c>
      <c r="F1388" s="45" t="s">
        <v>253</v>
      </c>
      <c r="G1388" s="47" t="s">
        <v>50</v>
      </c>
      <c r="H1388" s="40" t="s">
        <v>51</v>
      </c>
      <c r="I1388" s="45"/>
    </row>
    <row r="1389" customFormat="false" ht="15" hidden="false" customHeight="false" outlineLevel="0" collapsed="false">
      <c r="A1389" s="73" t="s">
        <v>1503</v>
      </c>
      <c r="B1389" s="44"/>
      <c r="C1389" s="44"/>
      <c r="D1389" s="45"/>
      <c r="E1389" s="46"/>
      <c r="F1389" s="45"/>
      <c r="G1389" s="47"/>
      <c r="H1389" s="70" t="s">
        <v>158</v>
      </c>
      <c r="I1389" s="45"/>
    </row>
    <row r="1390" customFormat="false" ht="30" hidden="false" customHeight="true" outlineLevel="0" collapsed="false">
      <c r="A1390" s="38" t="s">
        <v>798</v>
      </c>
      <c r="B1390" s="44" t="s">
        <v>47</v>
      </c>
      <c r="C1390" s="44" t="s">
        <v>15</v>
      </c>
      <c r="D1390" s="45" t="s">
        <v>22</v>
      </c>
      <c r="E1390" s="46" t="s">
        <v>800</v>
      </c>
      <c r="F1390" s="45" t="s">
        <v>801</v>
      </c>
      <c r="G1390" s="47" t="s">
        <v>50</v>
      </c>
      <c r="H1390" s="40" t="s">
        <v>51</v>
      </c>
      <c r="I1390" s="45"/>
    </row>
    <row r="1391" customFormat="false" ht="15" hidden="false" customHeight="false" outlineLevel="0" collapsed="false">
      <c r="A1391" s="73" t="s">
        <v>1502</v>
      </c>
      <c r="B1391" s="44"/>
      <c r="C1391" s="44"/>
      <c r="D1391" s="45"/>
      <c r="E1391" s="46"/>
      <c r="F1391" s="45"/>
      <c r="G1391" s="47"/>
      <c r="H1391" s="70" t="s">
        <v>158</v>
      </c>
      <c r="I1391" s="45"/>
    </row>
    <row r="1392" customFormat="false" ht="30" hidden="false" customHeight="true" outlineLevel="0" collapsed="false">
      <c r="A1392" s="38" t="s">
        <v>798</v>
      </c>
      <c r="B1392" s="44" t="s">
        <v>47</v>
      </c>
      <c r="C1392" s="44" t="s">
        <v>15</v>
      </c>
      <c r="D1392" s="45" t="s">
        <v>22</v>
      </c>
      <c r="E1392" s="46" t="s">
        <v>124</v>
      </c>
      <c r="F1392" s="45" t="s">
        <v>168</v>
      </c>
      <c r="G1392" s="47" t="s">
        <v>50</v>
      </c>
      <c r="H1392" s="40" t="s">
        <v>51</v>
      </c>
      <c r="I1392" s="45"/>
    </row>
    <row r="1393" customFormat="false" ht="15" hidden="false" customHeight="false" outlineLevel="0" collapsed="false">
      <c r="A1393" s="73" t="s">
        <v>1501</v>
      </c>
      <c r="B1393" s="44"/>
      <c r="C1393" s="44"/>
      <c r="D1393" s="45"/>
      <c r="E1393" s="46"/>
      <c r="F1393" s="45"/>
      <c r="G1393" s="47"/>
      <c r="H1393" s="70" t="s">
        <v>158</v>
      </c>
      <c r="I1393" s="45"/>
    </row>
    <row r="1394" customFormat="false" ht="30" hidden="false" customHeight="true" outlineLevel="0" collapsed="false">
      <c r="A1394" s="38" t="s">
        <v>798</v>
      </c>
      <c r="B1394" s="44" t="s">
        <v>47</v>
      </c>
      <c r="C1394" s="44" t="s">
        <v>18</v>
      </c>
      <c r="D1394" s="45" t="s">
        <v>22</v>
      </c>
      <c r="E1394" s="46" t="s">
        <v>803</v>
      </c>
      <c r="F1394" s="45" t="s">
        <v>253</v>
      </c>
      <c r="G1394" s="47" t="s">
        <v>50</v>
      </c>
      <c r="H1394" s="40" t="s">
        <v>51</v>
      </c>
      <c r="I1394" s="45"/>
    </row>
    <row r="1395" customFormat="false" ht="15" hidden="false" customHeight="false" outlineLevel="0" collapsed="false">
      <c r="A1395" s="73" t="s">
        <v>1503</v>
      </c>
      <c r="B1395" s="44"/>
      <c r="C1395" s="44"/>
      <c r="D1395" s="45"/>
      <c r="E1395" s="46"/>
      <c r="F1395" s="45"/>
      <c r="G1395" s="47"/>
      <c r="H1395" s="70" t="s">
        <v>158</v>
      </c>
      <c r="I1395" s="45"/>
    </row>
    <row r="1397" customFormat="false" ht="15" hidden="false" customHeight="true" outlineLevel="0" collapsed="false">
      <c r="A1397" s="38" t="s">
        <v>804</v>
      </c>
      <c r="B1397" s="44" t="s">
        <v>47</v>
      </c>
      <c r="C1397" s="44" t="s">
        <v>15</v>
      </c>
      <c r="D1397" s="45" t="s">
        <v>22</v>
      </c>
      <c r="E1397" s="46" t="s">
        <v>808</v>
      </c>
      <c r="F1397" s="45"/>
      <c r="G1397" s="47" t="s">
        <v>76</v>
      </c>
      <c r="H1397" s="40" t="s">
        <v>59</v>
      </c>
      <c r="I1397" s="45" t="s">
        <v>809</v>
      </c>
    </row>
    <row r="1398" customFormat="false" ht="15" hidden="false" customHeight="false" outlineLevel="0" collapsed="false">
      <c r="A1398" s="73" t="s">
        <v>1504</v>
      </c>
      <c r="B1398" s="44"/>
      <c r="C1398" s="44"/>
      <c r="D1398" s="45"/>
      <c r="E1398" s="46"/>
      <c r="F1398" s="45"/>
      <c r="G1398" s="47"/>
      <c r="H1398" s="70" t="s">
        <v>158</v>
      </c>
      <c r="I1398" s="45"/>
    </row>
    <row r="1399" customFormat="false" ht="15" hidden="false" customHeight="true" outlineLevel="0" collapsed="false">
      <c r="A1399" s="38" t="s">
        <v>804</v>
      </c>
      <c r="B1399" s="44" t="s">
        <v>47</v>
      </c>
      <c r="C1399" s="44" t="s">
        <v>15</v>
      </c>
      <c r="D1399" s="45" t="s">
        <v>22</v>
      </c>
      <c r="E1399" s="46" t="s">
        <v>153</v>
      </c>
      <c r="F1399" s="45"/>
      <c r="G1399" s="47" t="s">
        <v>76</v>
      </c>
      <c r="H1399" s="40" t="s">
        <v>59</v>
      </c>
      <c r="I1399" s="45" t="s">
        <v>805</v>
      </c>
    </row>
    <row r="1400" customFormat="false" ht="30" hidden="false" customHeight="false" outlineLevel="0" collapsed="false">
      <c r="A1400" s="73" t="s">
        <v>1505</v>
      </c>
      <c r="B1400" s="44"/>
      <c r="C1400" s="44"/>
      <c r="D1400" s="45"/>
      <c r="E1400" s="46"/>
      <c r="F1400" s="45"/>
      <c r="G1400" s="47"/>
      <c r="H1400" s="70" t="s">
        <v>513</v>
      </c>
      <c r="I1400" s="45"/>
    </row>
    <row r="1401" customFormat="false" ht="30" hidden="false" customHeight="true" outlineLevel="0" collapsed="false">
      <c r="A1401" s="38" t="s">
        <v>804</v>
      </c>
      <c r="B1401" s="44" t="s">
        <v>47</v>
      </c>
      <c r="C1401" s="44" t="s">
        <v>15</v>
      </c>
      <c r="D1401" s="45" t="s">
        <v>22</v>
      </c>
      <c r="E1401" s="46" t="s">
        <v>806</v>
      </c>
      <c r="F1401" s="45" t="s">
        <v>807</v>
      </c>
      <c r="G1401" s="47" t="s">
        <v>50</v>
      </c>
      <c r="H1401" s="40" t="s">
        <v>51</v>
      </c>
      <c r="I1401" s="45"/>
    </row>
    <row r="1402" customFormat="false" ht="15" hidden="false" customHeight="false" outlineLevel="0" collapsed="false">
      <c r="A1402" s="73" t="s">
        <v>1506</v>
      </c>
      <c r="B1402" s="44"/>
      <c r="C1402" s="44"/>
      <c r="D1402" s="45"/>
      <c r="E1402" s="46"/>
      <c r="F1402" s="45"/>
      <c r="G1402" s="47"/>
      <c r="H1402" s="70" t="s">
        <v>158</v>
      </c>
      <c r="I1402" s="45"/>
    </row>
    <row r="1403" customFormat="false" ht="45" hidden="false" customHeight="true" outlineLevel="0" collapsed="false">
      <c r="A1403" s="38" t="s">
        <v>804</v>
      </c>
      <c r="B1403" s="44" t="s">
        <v>47</v>
      </c>
      <c r="C1403" s="44" t="s">
        <v>15</v>
      </c>
      <c r="D1403" s="45" t="s">
        <v>22</v>
      </c>
      <c r="E1403" s="46" t="s">
        <v>124</v>
      </c>
      <c r="F1403" s="45" t="s">
        <v>766</v>
      </c>
      <c r="G1403" s="47" t="s">
        <v>50</v>
      </c>
      <c r="H1403" s="40" t="s">
        <v>51</v>
      </c>
      <c r="I1403" s="45"/>
    </row>
    <row r="1404" customFormat="false" ht="15" hidden="false" customHeight="false" outlineLevel="0" collapsed="false">
      <c r="A1404" s="73" t="s">
        <v>1507</v>
      </c>
      <c r="B1404" s="44"/>
      <c r="C1404" s="44"/>
      <c r="D1404" s="45"/>
      <c r="E1404" s="46"/>
      <c r="F1404" s="45"/>
      <c r="G1404" s="47"/>
      <c r="H1404" s="70" t="s">
        <v>158</v>
      </c>
      <c r="I1404" s="45"/>
    </row>
    <row r="1406" customFormat="false" ht="30" hidden="false" customHeight="true" outlineLevel="0" collapsed="false">
      <c r="A1406" s="38" t="s">
        <v>810</v>
      </c>
      <c r="B1406" s="44" t="s">
        <v>47</v>
      </c>
      <c r="C1406" s="44" t="s">
        <v>15</v>
      </c>
      <c r="D1406" s="45" t="s">
        <v>22</v>
      </c>
      <c r="E1406" s="46" t="s">
        <v>812</v>
      </c>
      <c r="F1406" s="45" t="s">
        <v>813</v>
      </c>
      <c r="G1406" s="47" t="s">
        <v>50</v>
      </c>
      <c r="H1406" s="40" t="s">
        <v>51</v>
      </c>
      <c r="I1406" s="45"/>
    </row>
    <row r="1407" customFormat="false" ht="15" hidden="false" customHeight="false" outlineLevel="0" collapsed="false">
      <c r="A1407" s="73" t="s">
        <v>1508</v>
      </c>
      <c r="B1407" s="44"/>
      <c r="C1407" s="44"/>
      <c r="D1407" s="45"/>
      <c r="E1407" s="46"/>
      <c r="F1407" s="45"/>
      <c r="G1407" s="47"/>
      <c r="H1407" s="70" t="s">
        <v>158</v>
      </c>
      <c r="I1407" s="45"/>
    </row>
    <row r="1408" customFormat="false" ht="30" hidden="false" customHeight="true" outlineLevel="0" collapsed="false">
      <c r="A1408" s="38" t="s">
        <v>810</v>
      </c>
      <c r="B1408" s="44" t="s">
        <v>47</v>
      </c>
      <c r="C1408" s="44" t="s">
        <v>14</v>
      </c>
      <c r="D1408" s="45" t="s">
        <v>22</v>
      </c>
      <c r="E1408" s="46" t="s">
        <v>811</v>
      </c>
      <c r="F1408" s="45" t="s">
        <v>78</v>
      </c>
      <c r="G1408" s="47" t="s">
        <v>50</v>
      </c>
      <c r="H1408" s="40" t="s">
        <v>51</v>
      </c>
      <c r="I1408" s="45"/>
    </row>
    <row r="1409" customFormat="false" ht="15" hidden="false" customHeight="false" outlineLevel="0" collapsed="false">
      <c r="A1409" s="73" t="s">
        <v>1508</v>
      </c>
      <c r="B1409" s="44"/>
      <c r="C1409" s="44"/>
      <c r="D1409" s="45"/>
      <c r="E1409" s="46"/>
      <c r="F1409" s="45"/>
      <c r="G1409" s="47"/>
      <c r="H1409" s="70" t="s">
        <v>158</v>
      </c>
      <c r="I1409" s="45"/>
    </row>
    <row r="1411" customFormat="false" ht="30" hidden="false" customHeight="true" outlineLevel="0" collapsed="false">
      <c r="A1411" s="38" t="s">
        <v>814</v>
      </c>
      <c r="B1411" s="44" t="s">
        <v>47</v>
      </c>
      <c r="C1411" s="44" t="s">
        <v>14</v>
      </c>
      <c r="D1411" s="45" t="s">
        <v>22</v>
      </c>
      <c r="E1411" s="46" t="s">
        <v>90</v>
      </c>
      <c r="F1411" s="45" t="s">
        <v>815</v>
      </c>
      <c r="G1411" s="47" t="s">
        <v>50</v>
      </c>
      <c r="H1411" s="40" t="s">
        <v>51</v>
      </c>
      <c r="I1411" s="45"/>
    </row>
    <row r="1412" customFormat="false" ht="15" hidden="false" customHeight="false" outlineLevel="0" collapsed="false">
      <c r="A1412" s="73" t="s">
        <v>1509</v>
      </c>
      <c r="B1412" s="44"/>
      <c r="C1412" s="44"/>
      <c r="D1412" s="45"/>
      <c r="E1412" s="46"/>
      <c r="F1412" s="45"/>
      <c r="G1412" s="47"/>
      <c r="H1412" s="70" t="s">
        <v>158</v>
      </c>
      <c r="I1412" s="45"/>
    </row>
    <row r="1413" customFormat="false" ht="30" hidden="false" customHeight="true" outlineLevel="0" collapsed="false">
      <c r="A1413" s="38" t="s">
        <v>814</v>
      </c>
      <c r="B1413" s="44" t="s">
        <v>47</v>
      </c>
      <c r="C1413" s="44" t="s">
        <v>16</v>
      </c>
      <c r="D1413" s="45" t="s">
        <v>22</v>
      </c>
      <c r="E1413" s="46" t="s">
        <v>818</v>
      </c>
      <c r="F1413" s="45" t="s">
        <v>819</v>
      </c>
      <c r="G1413" s="47" t="s">
        <v>50</v>
      </c>
      <c r="H1413" s="40" t="s">
        <v>51</v>
      </c>
      <c r="I1413" s="45"/>
    </row>
    <row r="1414" customFormat="false" ht="15" hidden="false" customHeight="false" outlineLevel="0" collapsed="false">
      <c r="A1414" s="73" t="s">
        <v>1509</v>
      </c>
      <c r="B1414" s="44"/>
      <c r="C1414" s="44"/>
      <c r="D1414" s="45"/>
      <c r="E1414" s="46"/>
      <c r="F1414" s="45"/>
      <c r="G1414" s="47"/>
      <c r="H1414" s="70" t="s">
        <v>158</v>
      </c>
      <c r="I1414" s="45"/>
    </row>
    <row r="1415" customFormat="false" ht="15" hidden="false" customHeight="true" outlineLevel="0" collapsed="false">
      <c r="A1415" s="38" t="s">
        <v>814</v>
      </c>
      <c r="B1415" s="44" t="s">
        <v>47</v>
      </c>
      <c r="C1415" s="44" t="s">
        <v>18</v>
      </c>
      <c r="D1415" s="45" t="s">
        <v>22</v>
      </c>
      <c r="E1415" s="46" t="s">
        <v>820</v>
      </c>
      <c r="F1415" s="45" t="s">
        <v>294</v>
      </c>
      <c r="G1415" s="47" t="s">
        <v>50</v>
      </c>
      <c r="H1415" s="40" t="s">
        <v>51</v>
      </c>
      <c r="I1415" s="45"/>
    </row>
    <row r="1416" customFormat="false" ht="15" hidden="false" customHeight="false" outlineLevel="0" collapsed="false">
      <c r="A1416" s="73" t="s">
        <v>1509</v>
      </c>
      <c r="B1416" s="44"/>
      <c r="C1416" s="44"/>
      <c r="D1416" s="45"/>
      <c r="E1416" s="46"/>
      <c r="F1416" s="45"/>
      <c r="G1416" s="47"/>
      <c r="H1416" s="70" t="s">
        <v>158</v>
      </c>
      <c r="I1416" s="45"/>
    </row>
    <row r="1417" customFormat="false" ht="15" hidden="false" customHeight="true" outlineLevel="0" collapsed="false">
      <c r="A1417" s="38" t="s">
        <v>814</v>
      </c>
      <c r="B1417" s="44" t="s">
        <v>53</v>
      </c>
      <c r="C1417" s="44" t="s">
        <v>15</v>
      </c>
      <c r="D1417" s="45" t="s">
        <v>26</v>
      </c>
      <c r="E1417" s="46" t="s">
        <v>129</v>
      </c>
      <c r="F1417" s="45" t="s">
        <v>817</v>
      </c>
      <c r="G1417" s="47" t="s">
        <v>50</v>
      </c>
      <c r="H1417" s="40" t="s">
        <v>51</v>
      </c>
      <c r="I1417" s="45"/>
    </row>
    <row r="1418" customFormat="false" ht="15" hidden="false" customHeight="false" outlineLevel="0" collapsed="false">
      <c r="A1418" s="73" t="s">
        <v>1509</v>
      </c>
      <c r="B1418" s="44"/>
      <c r="C1418" s="44"/>
      <c r="D1418" s="45"/>
      <c r="E1418" s="46"/>
      <c r="F1418" s="45"/>
      <c r="G1418" s="47"/>
      <c r="H1418" s="70" t="s">
        <v>158</v>
      </c>
      <c r="I1418" s="45"/>
    </row>
    <row r="1419" customFormat="false" ht="15" hidden="false" customHeight="true" outlineLevel="0" collapsed="false">
      <c r="A1419" s="38" t="s">
        <v>814</v>
      </c>
      <c r="B1419" s="44" t="s">
        <v>47</v>
      </c>
      <c r="C1419" s="44" t="s">
        <v>15</v>
      </c>
      <c r="D1419" s="45" t="s">
        <v>22</v>
      </c>
      <c r="E1419" s="46" t="s">
        <v>816</v>
      </c>
      <c r="F1419" s="45" t="s">
        <v>78</v>
      </c>
      <c r="G1419" s="47" t="s">
        <v>50</v>
      </c>
      <c r="H1419" s="40" t="s">
        <v>51</v>
      </c>
      <c r="I1419" s="45"/>
    </row>
    <row r="1420" customFormat="false" ht="15" hidden="false" customHeight="false" outlineLevel="0" collapsed="false">
      <c r="A1420" s="73" t="s">
        <v>1509</v>
      </c>
      <c r="B1420" s="44"/>
      <c r="C1420" s="44"/>
      <c r="D1420" s="45"/>
      <c r="E1420" s="46"/>
      <c r="F1420" s="45"/>
      <c r="G1420" s="47"/>
      <c r="H1420" s="70" t="s">
        <v>158</v>
      </c>
      <c r="I1420" s="45"/>
    </row>
    <row r="1422" customFormat="false" ht="15" hidden="false" customHeight="true" outlineLevel="0" collapsed="false">
      <c r="A1422" s="38" t="s">
        <v>821</v>
      </c>
      <c r="B1422" s="44" t="s">
        <v>47</v>
      </c>
      <c r="C1422" s="44" t="s">
        <v>18</v>
      </c>
      <c r="D1422" s="45" t="s">
        <v>22</v>
      </c>
      <c r="E1422" s="46" t="s">
        <v>824</v>
      </c>
      <c r="F1422" s="45" t="s">
        <v>609</v>
      </c>
      <c r="G1422" s="47" t="s">
        <v>50</v>
      </c>
      <c r="H1422" s="40" t="s">
        <v>51</v>
      </c>
      <c r="I1422" s="45"/>
    </row>
    <row r="1423" customFormat="false" ht="15" hidden="false" customHeight="false" outlineLevel="0" collapsed="false">
      <c r="A1423" s="73" t="s">
        <v>1510</v>
      </c>
      <c r="B1423" s="44"/>
      <c r="C1423" s="44"/>
      <c r="D1423" s="45"/>
      <c r="E1423" s="46"/>
      <c r="F1423" s="45"/>
      <c r="G1423" s="47"/>
      <c r="H1423" s="70" t="s">
        <v>158</v>
      </c>
      <c r="I1423" s="45"/>
    </row>
    <row r="1424" customFormat="false" ht="15" hidden="false" customHeight="true" outlineLevel="0" collapsed="false">
      <c r="A1424" s="38" t="s">
        <v>821</v>
      </c>
      <c r="B1424" s="44" t="s">
        <v>47</v>
      </c>
      <c r="C1424" s="44" t="s">
        <v>15</v>
      </c>
      <c r="D1424" s="45" t="s">
        <v>22</v>
      </c>
      <c r="E1424" s="46" t="s">
        <v>823</v>
      </c>
      <c r="F1424" s="45" t="s">
        <v>609</v>
      </c>
      <c r="G1424" s="47" t="s">
        <v>50</v>
      </c>
      <c r="H1424" s="40" t="s">
        <v>51</v>
      </c>
      <c r="I1424" s="45"/>
    </row>
    <row r="1425" customFormat="false" ht="15" hidden="false" customHeight="false" outlineLevel="0" collapsed="false">
      <c r="A1425" s="73" t="s">
        <v>1510</v>
      </c>
      <c r="B1425" s="44"/>
      <c r="C1425" s="44"/>
      <c r="D1425" s="45"/>
      <c r="E1425" s="46"/>
      <c r="F1425" s="45"/>
      <c r="G1425" s="47"/>
      <c r="H1425" s="70" t="s">
        <v>158</v>
      </c>
      <c r="I1425" s="45"/>
    </row>
    <row r="1426" customFormat="false" ht="30" hidden="false" customHeight="true" outlineLevel="0" collapsed="false">
      <c r="A1426" s="38" t="s">
        <v>821</v>
      </c>
      <c r="B1426" s="44" t="s">
        <v>47</v>
      </c>
      <c r="C1426" s="44" t="s">
        <v>16</v>
      </c>
      <c r="D1426" s="45" t="s">
        <v>22</v>
      </c>
      <c r="E1426" s="46" t="s">
        <v>196</v>
      </c>
      <c r="F1426" s="45" t="s">
        <v>822</v>
      </c>
      <c r="G1426" s="47" t="s">
        <v>50</v>
      </c>
      <c r="H1426" s="40" t="s">
        <v>51</v>
      </c>
      <c r="I1426" s="45"/>
    </row>
    <row r="1427" customFormat="false" ht="15" hidden="false" customHeight="false" outlineLevel="0" collapsed="false">
      <c r="A1427" s="73" t="s">
        <v>1510</v>
      </c>
      <c r="B1427" s="44"/>
      <c r="C1427" s="44"/>
      <c r="D1427" s="45"/>
      <c r="E1427" s="46"/>
      <c r="F1427" s="45"/>
      <c r="G1427" s="47"/>
      <c r="H1427" s="70" t="s">
        <v>158</v>
      </c>
      <c r="I1427" s="45"/>
    </row>
    <row r="1429" customFormat="false" ht="15" hidden="false" customHeight="true" outlineLevel="0" collapsed="false">
      <c r="A1429" s="38" t="s">
        <v>826</v>
      </c>
      <c r="B1429" s="44" t="s">
        <v>47</v>
      </c>
      <c r="C1429" s="44" t="s">
        <v>15</v>
      </c>
      <c r="D1429" s="45" t="s">
        <v>22</v>
      </c>
      <c r="E1429" s="46" t="s">
        <v>320</v>
      </c>
      <c r="F1429" s="45" t="s">
        <v>827</v>
      </c>
      <c r="G1429" s="47" t="s">
        <v>50</v>
      </c>
      <c r="H1429" s="40" t="s">
        <v>51</v>
      </c>
      <c r="I1429" s="45"/>
    </row>
    <row r="1430" customFormat="false" ht="15" hidden="false" customHeight="false" outlineLevel="0" collapsed="false">
      <c r="A1430" s="73" t="s">
        <v>1511</v>
      </c>
      <c r="B1430" s="44"/>
      <c r="C1430" s="44"/>
      <c r="D1430" s="45"/>
      <c r="E1430" s="46"/>
      <c r="F1430" s="45"/>
      <c r="G1430" s="47"/>
      <c r="H1430" s="70" t="s">
        <v>158</v>
      </c>
      <c r="I1430" s="45"/>
    </row>
    <row r="1431" customFormat="false" ht="15" hidden="false" customHeight="true" outlineLevel="0" collapsed="false">
      <c r="A1431" s="38" t="s">
        <v>825</v>
      </c>
      <c r="B1431" s="44" t="s">
        <v>47</v>
      </c>
      <c r="C1431" s="44" t="s">
        <v>15</v>
      </c>
      <c r="D1431" s="45" t="s">
        <v>22</v>
      </c>
      <c r="E1431" s="46" t="s">
        <v>823</v>
      </c>
      <c r="F1431" s="45"/>
      <c r="G1431" s="47" t="s">
        <v>152</v>
      </c>
      <c r="H1431" s="40" t="s">
        <v>59</v>
      </c>
      <c r="I1431" s="45"/>
    </row>
    <row r="1432" customFormat="false" ht="15" hidden="false" customHeight="false" outlineLevel="0" collapsed="false">
      <c r="A1432" s="73" t="s">
        <v>1512</v>
      </c>
      <c r="B1432" s="44"/>
      <c r="C1432" s="44"/>
      <c r="D1432" s="45"/>
      <c r="E1432" s="46"/>
      <c r="F1432" s="45"/>
      <c r="G1432" s="47"/>
      <c r="H1432" s="70" t="s">
        <v>158</v>
      </c>
      <c r="I1432" s="45"/>
    </row>
    <row r="1434" customFormat="false" ht="15" hidden="false" customHeight="true" outlineLevel="0" collapsed="false">
      <c r="A1434" s="38" t="s">
        <v>828</v>
      </c>
      <c r="B1434" s="44" t="s">
        <v>47</v>
      </c>
      <c r="C1434" s="44" t="s">
        <v>15</v>
      </c>
      <c r="D1434" s="45" t="s">
        <v>22</v>
      </c>
      <c r="E1434" s="46" t="s">
        <v>686</v>
      </c>
      <c r="F1434" s="45"/>
      <c r="G1434" s="47" t="s">
        <v>199</v>
      </c>
      <c r="H1434" s="40" t="s">
        <v>59</v>
      </c>
      <c r="I1434" s="45"/>
    </row>
    <row r="1435" customFormat="false" ht="15" hidden="false" customHeight="false" outlineLevel="0" collapsed="false">
      <c r="A1435" s="73" t="s">
        <v>1513</v>
      </c>
      <c r="B1435" s="44"/>
      <c r="C1435" s="44"/>
      <c r="D1435" s="45"/>
      <c r="E1435" s="46"/>
      <c r="F1435" s="45"/>
      <c r="G1435" s="47"/>
      <c r="H1435" s="70" t="s">
        <v>158</v>
      </c>
      <c r="I1435" s="45"/>
    </row>
    <row r="1436" customFormat="false" ht="15" hidden="false" customHeight="true" outlineLevel="0" collapsed="false">
      <c r="A1436" s="38" t="s">
        <v>828</v>
      </c>
      <c r="B1436" s="44" t="s">
        <v>47</v>
      </c>
      <c r="C1436" s="44" t="s">
        <v>16</v>
      </c>
      <c r="D1436" s="45" t="s">
        <v>22</v>
      </c>
      <c r="E1436" s="46" t="s">
        <v>829</v>
      </c>
      <c r="F1436" s="45"/>
      <c r="G1436" s="47" t="s">
        <v>199</v>
      </c>
      <c r="H1436" s="40" t="s">
        <v>59</v>
      </c>
      <c r="I1436" s="45"/>
    </row>
    <row r="1437" customFormat="false" ht="15" hidden="false" customHeight="false" outlineLevel="0" collapsed="false">
      <c r="A1437" s="73" t="s">
        <v>1513</v>
      </c>
      <c r="B1437" s="44"/>
      <c r="C1437" s="44"/>
      <c r="D1437" s="45"/>
      <c r="E1437" s="46"/>
      <c r="F1437" s="45"/>
      <c r="G1437" s="47"/>
      <c r="H1437" s="70" t="s">
        <v>158</v>
      </c>
      <c r="I1437" s="45"/>
    </row>
    <row r="1438" customFormat="false" ht="60" hidden="false" customHeight="true" outlineLevel="0" collapsed="false">
      <c r="A1438" s="38" t="s">
        <v>828</v>
      </c>
      <c r="B1438" s="44" t="s">
        <v>47</v>
      </c>
      <c r="C1438" s="44" t="s">
        <v>17</v>
      </c>
      <c r="D1438" s="45" t="s">
        <v>22</v>
      </c>
      <c r="E1438" s="46" t="s">
        <v>830</v>
      </c>
      <c r="F1438" s="45" t="s">
        <v>831</v>
      </c>
      <c r="G1438" s="47" t="s">
        <v>199</v>
      </c>
      <c r="H1438" s="40" t="s">
        <v>59</v>
      </c>
      <c r="I1438" s="45"/>
    </row>
    <row r="1439" customFormat="false" ht="15" hidden="false" customHeight="false" outlineLevel="0" collapsed="false">
      <c r="A1439" s="73" t="s">
        <v>1513</v>
      </c>
      <c r="B1439" s="44"/>
      <c r="C1439" s="44"/>
      <c r="D1439" s="45"/>
      <c r="E1439" s="46"/>
      <c r="F1439" s="45"/>
      <c r="G1439" s="47"/>
      <c r="H1439" s="70" t="s">
        <v>158</v>
      </c>
      <c r="I1439" s="45"/>
    </row>
    <row r="1441" customFormat="false" ht="15" hidden="false" customHeight="true" outlineLevel="0" collapsed="false">
      <c r="A1441" s="38" t="s">
        <v>832</v>
      </c>
      <c r="B1441" s="44" t="s">
        <v>47</v>
      </c>
      <c r="C1441" s="44" t="s">
        <v>15</v>
      </c>
      <c r="D1441" s="45" t="s">
        <v>22</v>
      </c>
      <c r="E1441" s="46" t="s">
        <v>418</v>
      </c>
      <c r="F1441" s="45"/>
      <c r="G1441" s="47" t="s">
        <v>76</v>
      </c>
      <c r="H1441" s="40" t="s">
        <v>59</v>
      </c>
      <c r="I1441" s="45" t="s">
        <v>839</v>
      </c>
    </row>
    <row r="1442" customFormat="false" ht="15" hidden="false" customHeight="false" outlineLevel="0" collapsed="false">
      <c r="A1442" s="73" t="s">
        <v>1514</v>
      </c>
      <c r="B1442" s="44"/>
      <c r="C1442" s="44"/>
      <c r="D1442" s="45"/>
      <c r="E1442" s="46"/>
      <c r="F1442" s="45"/>
      <c r="G1442" s="47"/>
      <c r="H1442" s="70" t="s">
        <v>158</v>
      </c>
      <c r="I1442" s="45"/>
    </row>
    <row r="1443" customFormat="false" ht="30" hidden="false" customHeight="true" outlineLevel="0" collapsed="false">
      <c r="A1443" s="38" t="s">
        <v>832</v>
      </c>
      <c r="B1443" s="44" t="s">
        <v>47</v>
      </c>
      <c r="C1443" s="44" t="s">
        <v>15</v>
      </c>
      <c r="D1443" s="45" t="s">
        <v>22</v>
      </c>
      <c r="E1443" s="46" t="s">
        <v>153</v>
      </c>
      <c r="F1443" s="45" t="s">
        <v>837</v>
      </c>
      <c r="G1443" s="47" t="s">
        <v>838</v>
      </c>
      <c r="H1443" s="40" t="s">
        <v>51</v>
      </c>
      <c r="I1443" s="45"/>
    </row>
    <row r="1444" customFormat="false" ht="15" hidden="false" customHeight="false" outlineLevel="0" collapsed="false">
      <c r="A1444" s="73" t="s">
        <v>1514</v>
      </c>
      <c r="B1444" s="44"/>
      <c r="C1444" s="44"/>
      <c r="D1444" s="45"/>
      <c r="E1444" s="46"/>
      <c r="F1444" s="45"/>
      <c r="G1444" s="47"/>
      <c r="H1444" s="70" t="s">
        <v>158</v>
      </c>
      <c r="I1444" s="45"/>
    </row>
    <row r="1445" customFormat="false" ht="30" hidden="false" customHeight="true" outlineLevel="0" collapsed="false">
      <c r="A1445" s="38" t="s">
        <v>832</v>
      </c>
      <c r="B1445" s="44" t="s">
        <v>47</v>
      </c>
      <c r="C1445" s="44" t="s">
        <v>18</v>
      </c>
      <c r="D1445" s="45" t="s">
        <v>22</v>
      </c>
      <c r="E1445" s="46" t="s">
        <v>829</v>
      </c>
      <c r="F1445" s="45" t="s">
        <v>837</v>
      </c>
      <c r="G1445" s="47" t="s">
        <v>838</v>
      </c>
      <c r="H1445" s="40" t="s">
        <v>51</v>
      </c>
      <c r="I1445" s="45"/>
    </row>
    <row r="1446" customFormat="false" ht="15" hidden="false" customHeight="false" outlineLevel="0" collapsed="false">
      <c r="A1446" s="73" t="s">
        <v>1514</v>
      </c>
      <c r="B1446" s="44"/>
      <c r="C1446" s="44"/>
      <c r="D1446" s="45"/>
      <c r="E1446" s="46"/>
      <c r="F1446" s="45"/>
      <c r="G1446" s="47"/>
      <c r="H1446" s="70" t="s">
        <v>158</v>
      </c>
      <c r="I1446" s="45"/>
    </row>
    <row r="1447" customFormat="false" ht="30" hidden="false" customHeight="true" outlineLevel="0" collapsed="false">
      <c r="A1447" s="38" t="s">
        <v>832</v>
      </c>
      <c r="B1447" s="44" t="s">
        <v>47</v>
      </c>
      <c r="C1447" s="44" t="s">
        <v>16</v>
      </c>
      <c r="D1447" s="45" t="s">
        <v>22</v>
      </c>
      <c r="E1447" s="46" t="s">
        <v>841</v>
      </c>
      <c r="F1447" s="45" t="s">
        <v>837</v>
      </c>
      <c r="G1447" s="47" t="s">
        <v>838</v>
      </c>
      <c r="H1447" s="40" t="s">
        <v>51</v>
      </c>
      <c r="I1447" s="45"/>
    </row>
    <row r="1448" customFormat="false" ht="15" hidden="false" customHeight="false" outlineLevel="0" collapsed="false">
      <c r="A1448" s="73" t="s">
        <v>1514</v>
      </c>
      <c r="B1448" s="44"/>
      <c r="C1448" s="44"/>
      <c r="D1448" s="45"/>
      <c r="E1448" s="46"/>
      <c r="F1448" s="45"/>
      <c r="G1448" s="47"/>
      <c r="H1448" s="70" t="s">
        <v>158</v>
      </c>
      <c r="I1448" s="45"/>
    </row>
    <row r="1449" customFormat="false" ht="30" hidden="false" customHeight="true" outlineLevel="0" collapsed="false">
      <c r="A1449" s="38" t="s">
        <v>832</v>
      </c>
      <c r="B1449" s="44" t="s">
        <v>47</v>
      </c>
      <c r="C1449" s="44" t="s">
        <v>14</v>
      </c>
      <c r="D1449" s="45" t="s">
        <v>22</v>
      </c>
      <c r="E1449" s="46" t="s">
        <v>836</v>
      </c>
      <c r="F1449" s="45" t="s">
        <v>78</v>
      </c>
      <c r="G1449" s="47" t="s">
        <v>50</v>
      </c>
      <c r="H1449" s="40" t="s">
        <v>51</v>
      </c>
      <c r="I1449" s="45"/>
    </row>
    <row r="1450" customFormat="false" ht="15" hidden="false" customHeight="false" outlineLevel="0" collapsed="false">
      <c r="A1450" s="73" t="s">
        <v>1515</v>
      </c>
      <c r="B1450" s="44"/>
      <c r="C1450" s="44"/>
      <c r="D1450" s="45"/>
      <c r="E1450" s="46"/>
      <c r="F1450" s="45"/>
      <c r="G1450" s="47"/>
      <c r="H1450" s="70" t="s">
        <v>158</v>
      </c>
      <c r="I1450" s="45"/>
    </row>
    <row r="1451" customFormat="false" ht="30" hidden="false" customHeight="true" outlineLevel="0" collapsed="false">
      <c r="A1451" s="38" t="s">
        <v>832</v>
      </c>
      <c r="B1451" s="44" t="s">
        <v>53</v>
      </c>
      <c r="C1451" s="44" t="s">
        <v>16</v>
      </c>
      <c r="D1451" s="45" t="s">
        <v>22</v>
      </c>
      <c r="E1451" s="46" t="s">
        <v>843</v>
      </c>
      <c r="F1451" s="45" t="s">
        <v>844</v>
      </c>
      <c r="G1451" s="47" t="s">
        <v>50</v>
      </c>
      <c r="H1451" s="40" t="s">
        <v>51</v>
      </c>
      <c r="I1451" s="45"/>
    </row>
    <row r="1452" customFormat="false" ht="15" hidden="false" customHeight="false" outlineLevel="0" collapsed="false">
      <c r="A1452" s="73" t="s">
        <v>1516</v>
      </c>
      <c r="B1452" s="44"/>
      <c r="C1452" s="44"/>
      <c r="D1452" s="45"/>
      <c r="E1452" s="46"/>
      <c r="F1452" s="45"/>
      <c r="G1452" s="47"/>
      <c r="H1452" s="70" t="s">
        <v>158</v>
      </c>
      <c r="I1452" s="45"/>
    </row>
    <row r="1453" customFormat="false" ht="30" hidden="false" customHeight="true" outlineLevel="0" collapsed="false">
      <c r="A1453" s="38" t="s">
        <v>832</v>
      </c>
      <c r="B1453" s="44" t="s">
        <v>47</v>
      </c>
      <c r="C1453" s="44" t="s">
        <v>15</v>
      </c>
      <c r="D1453" s="45" t="s">
        <v>22</v>
      </c>
      <c r="E1453" s="46" t="s">
        <v>686</v>
      </c>
      <c r="F1453" s="45" t="s">
        <v>835</v>
      </c>
      <c r="G1453" s="47" t="s">
        <v>50</v>
      </c>
      <c r="H1453" s="40" t="s">
        <v>51</v>
      </c>
      <c r="I1453" s="45"/>
    </row>
    <row r="1454" customFormat="false" ht="15" hidden="false" customHeight="false" outlineLevel="0" collapsed="false">
      <c r="A1454" s="73" t="s">
        <v>1515</v>
      </c>
      <c r="B1454" s="44"/>
      <c r="C1454" s="44"/>
      <c r="D1454" s="45"/>
      <c r="E1454" s="46"/>
      <c r="F1454" s="45"/>
      <c r="G1454" s="47"/>
      <c r="H1454" s="70" t="s">
        <v>158</v>
      </c>
      <c r="I1454" s="45"/>
    </row>
    <row r="1455" customFormat="false" ht="30" hidden="false" customHeight="true" outlineLevel="0" collapsed="false">
      <c r="A1455" s="38" t="s">
        <v>832</v>
      </c>
      <c r="B1455" s="44" t="s">
        <v>47</v>
      </c>
      <c r="C1455" s="44" t="s">
        <v>16</v>
      </c>
      <c r="D1455" s="45" t="s">
        <v>25</v>
      </c>
      <c r="E1455" s="46" t="s">
        <v>840</v>
      </c>
      <c r="F1455" s="45" t="s">
        <v>79</v>
      </c>
      <c r="G1455" s="47" t="s">
        <v>50</v>
      </c>
      <c r="H1455" s="40" t="s">
        <v>51</v>
      </c>
      <c r="I1455" s="45"/>
    </row>
    <row r="1456" customFormat="false" ht="15" hidden="false" customHeight="false" outlineLevel="0" collapsed="false">
      <c r="A1456" s="73" t="s">
        <v>1516</v>
      </c>
      <c r="B1456" s="44"/>
      <c r="C1456" s="44"/>
      <c r="D1456" s="45"/>
      <c r="E1456" s="46"/>
      <c r="F1456" s="45"/>
      <c r="G1456" s="47"/>
      <c r="H1456" s="70" t="s">
        <v>158</v>
      </c>
      <c r="I1456" s="45"/>
    </row>
    <row r="1457" customFormat="false" ht="30" hidden="false" customHeight="true" outlineLevel="0" collapsed="false">
      <c r="A1457" s="38" t="s">
        <v>832</v>
      </c>
      <c r="B1457" s="44" t="s">
        <v>47</v>
      </c>
      <c r="C1457" s="44" t="s">
        <v>16</v>
      </c>
      <c r="D1457" s="45" t="s">
        <v>22</v>
      </c>
      <c r="E1457" s="46" t="s">
        <v>842</v>
      </c>
      <c r="F1457" s="45" t="s">
        <v>78</v>
      </c>
      <c r="G1457" s="47" t="s">
        <v>50</v>
      </c>
      <c r="H1457" s="40" t="s">
        <v>51</v>
      </c>
      <c r="I1457" s="45"/>
    </row>
    <row r="1458" customFormat="false" ht="15" hidden="false" customHeight="false" outlineLevel="0" collapsed="false">
      <c r="A1458" s="73" t="s">
        <v>1515</v>
      </c>
      <c r="B1458" s="44"/>
      <c r="C1458" s="44"/>
      <c r="D1458" s="45"/>
      <c r="E1458" s="46"/>
      <c r="F1458" s="45"/>
      <c r="G1458" s="47"/>
      <c r="H1458" s="70" t="s">
        <v>158</v>
      </c>
      <c r="I1458" s="45"/>
    </row>
    <row r="1459" customFormat="false" ht="30" hidden="false" customHeight="true" outlineLevel="0" collapsed="false">
      <c r="A1459" s="38" t="s">
        <v>832</v>
      </c>
      <c r="B1459" s="44" t="s">
        <v>47</v>
      </c>
      <c r="C1459" s="44" t="s">
        <v>16</v>
      </c>
      <c r="D1459" s="45" t="s">
        <v>26</v>
      </c>
      <c r="E1459" s="46" t="s">
        <v>833</v>
      </c>
      <c r="F1459" s="45" t="s">
        <v>834</v>
      </c>
      <c r="G1459" s="47" t="s">
        <v>50</v>
      </c>
      <c r="H1459" s="40" t="s">
        <v>51</v>
      </c>
      <c r="I1459" s="45"/>
    </row>
    <row r="1460" customFormat="false" ht="15" hidden="false" customHeight="false" outlineLevel="0" collapsed="false">
      <c r="A1460" s="73" t="s">
        <v>1515</v>
      </c>
      <c r="B1460" s="44"/>
      <c r="C1460" s="44"/>
      <c r="D1460" s="45"/>
      <c r="E1460" s="46"/>
      <c r="F1460" s="45"/>
      <c r="G1460" s="47"/>
      <c r="H1460" s="70" t="s">
        <v>158</v>
      </c>
      <c r="I1460" s="45"/>
    </row>
    <row r="1461" customFormat="false" ht="30" hidden="false" customHeight="true" outlineLevel="0" collapsed="false">
      <c r="A1461" s="38" t="s">
        <v>832</v>
      </c>
      <c r="B1461" s="44" t="s">
        <v>47</v>
      </c>
      <c r="C1461" s="44" t="s">
        <v>18</v>
      </c>
      <c r="D1461" s="45" t="s">
        <v>22</v>
      </c>
      <c r="E1461" s="46" t="s">
        <v>845</v>
      </c>
      <c r="F1461" s="45" t="s">
        <v>294</v>
      </c>
      <c r="G1461" s="47" t="s">
        <v>50</v>
      </c>
      <c r="H1461" s="40" t="s">
        <v>51</v>
      </c>
      <c r="I1461" s="45"/>
    </row>
    <row r="1462" customFormat="false" ht="15" hidden="false" customHeight="false" outlineLevel="0" collapsed="false">
      <c r="A1462" s="73" t="s">
        <v>1516</v>
      </c>
      <c r="B1462" s="44"/>
      <c r="C1462" s="44"/>
      <c r="D1462" s="45"/>
      <c r="E1462" s="46"/>
      <c r="F1462" s="45"/>
      <c r="G1462" s="47"/>
      <c r="H1462" s="70" t="s">
        <v>158</v>
      </c>
      <c r="I1462" s="45"/>
    </row>
    <row r="1464" customFormat="false" ht="15" hidden="false" customHeight="true" outlineLevel="0" collapsed="false">
      <c r="A1464" s="38" t="s">
        <v>846</v>
      </c>
      <c r="B1464" s="44" t="s">
        <v>47</v>
      </c>
      <c r="C1464" s="44" t="s">
        <v>15</v>
      </c>
      <c r="D1464" s="45" t="s">
        <v>22</v>
      </c>
      <c r="E1464" s="46" t="s">
        <v>848</v>
      </c>
      <c r="F1464" s="45" t="s">
        <v>78</v>
      </c>
      <c r="G1464" s="47" t="s">
        <v>50</v>
      </c>
      <c r="H1464" s="40" t="s">
        <v>51</v>
      </c>
      <c r="I1464" s="45"/>
    </row>
    <row r="1465" customFormat="false" ht="15" hidden="false" customHeight="false" outlineLevel="0" collapsed="false">
      <c r="A1465" s="73" t="s">
        <v>1517</v>
      </c>
      <c r="B1465" s="44"/>
      <c r="C1465" s="44"/>
      <c r="D1465" s="45"/>
      <c r="E1465" s="46"/>
      <c r="F1465" s="45"/>
      <c r="G1465" s="47"/>
      <c r="H1465" s="70" t="s">
        <v>158</v>
      </c>
      <c r="I1465" s="45"/>
    </row>
    <row r="1466" customFormat="false" ht="15" hidden="false" customHeight="true" outlineLevel="0" collapsed="false">
      <c r="A1466" s="38" t="s">
        <v>846</v>
      </c>
      <c r="B1466" s="44" t="s">
        <v>47</v>
      </c>
      <c r="C1466" s="44" t="s">
        <v>14</v>
      </c>
      <c r="D1466" s="45" t="s">
        <v>22</v>
      </c>
      <c r="E1466" s="46" t="s">
        <v>847</v>
      </c>
      <c r="F1466" s="45" t="s">
        <v>78</v>
      </c>
      <c r="G1466" s="47" t="s">
        <v>50</v>
      </c>
      <c r="H1466" s="40" t="s">
        <v>51</v>
      </c>
      <c r="I1466" s="45"/>
    </row>
    <row r="1467" customFormat="false" ht="15" hidden="false" customHeight="false" outlineLevel="0" collapsed="false">
      <c r="A1467" s="73" t="s">
        <v>1517</v>
      </c>
      <c r="B1467" s="44"/>
      <c r="C1467" s="44"/>
      <c r="D1467" s="45"/>
      <c r="E1467" s="46"/>
      <c r="F1467" s="45"/>
      <c r="G1467" s="47"/>
      <c r="H1467" s="70" t="s">
        <v>158</v>
      </c>
      <c r="I1467" s="45"/>
    </row>
    <row r="1468" customFormat="false" ht="15" hidden="false" customHeight="true" outlineLevel="0" collapsed="false">
      <c r="A1468" s="38" t="s">
        <v>846</v>
      </c>
      <c r="B1468" s="44" t="s">
        <v>47</v>
      </c>
      <c r="C1468" s="44" t="s">
        <v>16</v>
      </c>
      <c r="D1468" s="45" t="s">
        <v>22</v>
      </c>
      <c r="E1468" s="46" t="s">
        <v>849</v>
      </c>
      <c r="F1468" s="45" t="s">
        <v>78</v>
      </c>
      <c r="G1468" s="47" t="s">
        <v>50</v>
      </c>
      <c r="H1468" s="40" t="s">
        <v>51</v>
      </c>
      <c r="I1468" s="45"/>
    </row>
    <row r="1469" customFormat="false" ht="15" hidden="false" customHeight="false" outlineLevel="0" collapsed="false">
      <c r="A1469" s="73" t="s">
        <v>1517</v>
      </c>
      <c r="B1469" s="44"/>
      <c r="C1469" s="44"/>
      <c r="D1469" s="45"/>
      <c r="E1469" s="46"/>
      <c r="F1469" s="45"/>
      <c r="G1469" s="47"/>
      <c r="H1469" s="70" t="s">
        <v>158</v>
      </c>
      <c r="I1469" s="45"/>
    </row>
    <row r="1471" customFormat="false" ht="15" hidden="false" customHeight="true" outlineLevel="0" collapsed="false">
      <c r="A1471" s="43" t="s">
        <v>850</v>
      </c>
      <c r="B1471" s="44" t="s">
        <v>47</v>
      </c>
      <c r="C1471" s="44" t="s">
        <v>16</v>
      </c>
      <c r="D1471" s="45" t="s">
        <v>22</v>
      </c>
      <c r="E1471" s="46" t="s">
        <v>122</v>
      </c>
      <c r="F1471" s="45"/>
      <c r="G1471" s="47" t="s">
        <v>852</v>
      </c>
      <c r="H1471" s="40" t="s">
        <v>59</v>
      </c>
      <c r="I1471" s="45"/>
    </row>
    <row r="1472" customFormat="false" ht="15" hidden="false" customHeight="false" outlineLevel="0" collapsed="false">
      <c r="A1472" s="43"/>
      <c r="B1472" s="44"/>
      <c r="C1472" s="44"/>
      <c r="D1472" s="45"/>
      <c r="E1472" s="46"/>
      <c r="F1472" s="45"/>
      <c r="G1472" s="47"/>
      <c r="H1472" s="70" t="s">
        <v>158</v>
      </c>
      <c r="I1472" s="45"/>
    </row>
    <row r="1473" customFormat="false" ht="15" hidden="false" customHeight="true" outlineLevel="0" collapsed="false">
      <c r="A1473" s="38" t="s">
        <v>850</v>
      </c>
      <c r="B1473" s="44" t="s">
        <v>47</v>
      </c>
      <c r="C1473" s="44" t="s">
        <v>15</v>
      </c>
      <c r="D1473" s="45" t="s">
        <v>22</v>
      </c>
      <c r="E1473" s="46" t="s">
        <v>860</v>
      </c>
      <c r="F1473" s="45"/>
      <c r="G1473" s="47" t="s">
        <v>76</v>
      </c>
      <c r="H1473" s="40" t="s">
        <v>59</v>
      </c>
      <c r="I1473" s="45" t="s">
        <v>856</v>
      </c>
    </row>
    <row r="1474" customFormat="false" ht="15" hidden="false" customHeight="false" outlineLevel="0" collapsed="false">
      <c r="A1474" s="73" t="s">
        <v>1518</v>
      </c>
      <c r="B1474" s="44"/>
      <c r="C1474" s="44"/>
      <c r="D1474" s="45"/>
      <c r="E1474" s="46"/>
      <c r="F1474" s="45"/>
      <c r="G1474" s="47"/>
      <c r="H1474" s="70" t="s">
        <v>158</v>
      </c>
      <c r="I1474" s="45"/>
    </row>
    <row r="1475" customFormat="false" ht="15" hidden="false" customHeight="true" outlineLevel="0" collapsed="false">
      <c r="A1475" s="38" t="s">
        <v>850</v>
      </c>
      <c r="B1475" s="44" t="s">
        <v>47</v>
      </c>
      <c r="C1475" s="44" t="s">
        <v>15</v>
      </c>
      <c r="D1475" s="45" t="s">
        <v>22</v>
      </c>
      <c r="E1475" s="46" t="s">
        <v>148</v>
      </c>
      <c r="F1475" s="45"/>
      <c r="G1475" s="47" t="s">
        <v>76</v>
      </c>
      <c r="H1475" s="40" t="s">
        <v>59</v>
      </c>
      <c r="I1475" s="45" t="s">
        <v>856</v>
      </c>
    </row>
    <row r="1476" customFormat="false" ht="15" hidden="false" customHeight="false" outlineLevel="0" collapsed="false">
      <c r="A1476" s="73" t="s">
        <v>1519</v>
      </c>
      <c r="B1476" s="44"/>
      <c r="C1476" s="44"/>
      <c r="D1476" s="45"/>
      <c r="E1476" s="46"/>
      <c r="F1476" s="45"/>
      <c r="G1476" s="47"/>
      <c r="H1476" s="70" t="s">
        <v>158</v>
      </c>
      <c r="I1476" s="45"/>
    </row>
    <row r="1477" customFormat="false" ht="15" hidden="false" customHeight="true" outlineLevel="0" collapsed="false">
      <c r="A1477" s="38" t="s">
        <v>850</v>
      </c>
      <c r="B1477" s="44" t="s">
        <v>47</v>
      </c>
      <c r="C1477" s="44" t="s">
        <v>15</v>
      </c>
      <c r="D1477" s="45" t="s">
        <v>22</v>
      </c>
      <c r="E1477" s="46" t="s">
        <v>692</v>
      </c>
      <c r="F1477" s="45"/>
      <c r="G1477" s="47" t="s">
        <v>76</v>
      </c>
      <c r="H1477" s="40" t="s">
        <v>59</v>
      </c>
      <c r="I1477" s="45" t="s">
        <v>859</v>
      </c>
    </row>
    <row r="1478" customFormat="false" ht="15" hidden="false" customHeight="false" outlineLevel="0" collapsed="false">
      <c r="A1478" s="73" t="s">
        <v>1520</v>
      </c>
      <c r="B1478" s="44"/>
      <c r="C1478" s="44"/>
      <c r="D1478" s="45"/>
      <c r="E1478" s="46"/>
      <c r="F1478" s="45"/>
      <c r="G1478" s="47"/>
      <c r="H1478" s="70" t="s">
        <v>158</v>
      </c>
      <c r="I1478" s="45"/>
    </row>
    <row r="1479" customFormat="false" ht="45" hidden="false" customHeight="true" outlineLevel="0" collapsed="false">
      <c r="A1479" s="38" t="s">
        <v>850</v>
      </c>
      <c r="B1479" s="44" t="s">
        <v>53</v>
      </c>
      <c r="C1479" s="44" t="s">
        <v>17</v>
      </c>
      <c r="D1479" s="45" t="s">
        <v>27</v>
      </c>
      <c r="E1479" s="46" t="s">
        <v>112</v>
      </c>
      <c r="F1479" s="45" t="s">
        <v>289</v>
      </c>
      <c r="G1479" s="47" t="s">
        <v>50</v>
      </c>
      <c r="H1479" s="40" t="s">
        <v>51</v>
      </c>
      <c r="I1479" s="45"/>
    </row>
    <row r="1480" customFormat="false" ht="15" hidden="false" customHeight="false" outlineLevel="0" collapsed="false">
      <c r="A1480" s="73" t="s">
        <v>1520</v>
      </c>
      <c r="B1480" s="44"/>
      <c r="C1480" s="44"/>
      <c r="D1480" s="45"/>
      <c r="E1480" s="46"/>
      <c r="F1480" s="45"/>
      <c r="G1480" s="47"/>
      <c r="H1480" s="70" t="s">
        <v>158</v>
      </c>
      <c r="I1480" s="45"/>
    </row>
    <row r="1481" customFormat="false" ht="30" hidden="false" customHeight="true" outlineLevel="0" collapsed="false">
      <c r="A1481" s="38" t="s">
        <v>850</v>
      </c>
      <c r="B1481" s="44" t="s">
        <v>47</v>
      </c>
      <c r="C1481" s="44" t="s">
        <v>16</v>
      </c>
      <c r="D1481" s="45" t="s">
        <v>26</v>
      </c>
      <c r="E1481" s="46" t="s">
        <v>869</v>
      </c>
      <c r="F1481" s="45" t="s">
        <v>870</v>
      </c>
      <c r="G1481" s="47" t="s">
        <v>50</v>
      </c>
      <c r="H1481" s="40" t="s">
        <v>51</v>
      </c>
      <c r="I1481" s="45" t="s">
        <v>871</v>
      </c>
    </row>
    <row r="1482" customFormat="false" ht="15" hidden="false" customHeight="false" outlineLevel="0" collapsed="false">
      <c r="A1482" s="73" t="s">
        <v>1520</v>
      </c>
      <c r="B1482" s="44"/>
      <c r="C1482" s="44"/>
      <c r="D1482" s="45"/>
      <c r="E1482" s="46"/>
      <c r="F1482" s="45"/>
      <c r="G1482" s="47"/>
      <c r="H1482" s="70" t="s">
        <v>158</v>
      </c>
      <c r="I1482" s="45"/>
    </row>
    <row r="1483" customFormat="false" ht="45" hidden="false" customHeight="true" outlineLevel="0" collapsed="false">
      <c r="A1483" s="38" t="s">
        <v>850</v>
      </c>
      <c r="B1483" s="44" t="s">
        <v>53</v>
      </c>
      <c r="C1483" s="44" t="s">
        <v>1336</v>
      </c>
      <c r="D1483" s="45" t="s">
        <v>27</v>
      </c>
      <c r="E1483" s="46" t="s">
        <v>865</v>
      </c>
      <c r="F1483" s="45" t="s">
        <v>866</v>
      </c>
      <c r="G1483" s="47" t="s">
        <v>50</v>
      </c>
      <c r="H1483" s="40" t="s">
        <v>51</v>
      </c>
      <c r="I1483" s="45"/>
    </row>
    <row r="1484" customFormat="false" ht="15" hidden="false" customHeight="false" outlineLevel="0" collapsed="false">
      <c r="A1484" s="73" t="s">
        <v>1520</v>
      </c>
      <c r="B1484" s="44"/>
      <c r="C1484" s="44"/>
      <c r="D1484" s="45"/>
      <c r="E1484" s="46"/>
      <c r="F1484" s="45"/>
      <c r="G1484" s="47"/>
      <c r="H1484" s="70" t="s">
        <v>158</v>
      </c>
      <c r="I1484" s="45"/>
    </row>
    <row r="1485" customFormat="false" ht="30" hidden="false" customHeight="true" outlineLevel="0" collapsed="false">
      <c r="A1485" s="38" t="s">
        <v>850</v>
      </c>
      <c r="B1485" s="44" t="s">
        <v>47</v>
      </c>
      <c r="C1485" s="44" t="s">
        <v>93</v>
      </c>
      <c r="D1485" s="45" t="s">
        <v>22</v>
      </c>
      <c r="E1485" s="46" t="s">
        <v>808</v>
      </c>
      <c r="F1485" s="45" t="s">
        <v>172</v>
      </c>
      <c r="G1485" s="47" t="s">
        <v>50</v>
      </c>
      <c r="H1485" s="40" t="s">
        <v>51</v>
      </c>
      <c r="I1485" s="45"/>
    </row>
    <row r="1486" customFormat="false" ht="15" hidden="false" customHeight="false" outlineLevel="0" collapsed="false">
      <c r="A1486" s="73" t="s">
        <v>1520</v>
      </c>
      <c r="B1486" s="44"/>
      <c r="C1486" s="44"/>
      <c r="D1486" s="45"/>
      <c r="E1486" s="46"/>
      <c r="F1486" s="45"/>
      <c r="G1486" s="47"/>
      <c r="H1486" s="70" t="s">
        <v>158</v>
      </c>
      <c r="I1486" s="45"/>
    </row>
    <row r="1487" customFormat="false" ht="45" hidden="false" customHeight="true" outlineLevel="0" collapsed="false">
      <c r="A1487" s="38" t="s">
        <v>850</v>
      </c>
      <c r="B1487" s="44" t="s">
        <v>53</v>
      </c>
      <c r="C1487" s="44" t="s">
        <v>93</v>
      </c>
      <c r="D1487" s="45" t="s">
        <v>26</v>
      </c>
      <c r="E1487" s="46" t="s">
        <v>647</v>
      </c>
      <c r="F1487" s="45" t="s">
        <v>289</v>
      </c>
      <c r="G1487" s="47" t="s">
        <v>50</v>
      </c>
      <c r="H1487" s="40" t="s">
        <v>51</v>
      </c>
      <c r="I1487" s="45"/>
    </row>
    <row r="1488" customFormat="false" ht="15" hidden="false" customHeight="false" outlineLevel="0" collapsed="false">
      <c r="A1488" s="73" t="s">
        <v>1520</v>
      </c>
      <c r="B1488" s="44"/>
      <c r="C1488" s="44"/>
      <c r="D1488" s="45"/>
      <c r="E1488" s="46"/>
      <c r="F1488" s="45"/>
      <c r="G1488" s="47"/>
      <c r="H1488" s="70" t="s">
        <v>158</v>
      </c>
      <c r="I1488" s="45"/>
    </row>
    <row r="1489" customFormat="false" ht="30" hidden="false" customHeight="true" outlineLevel="0" collapsed="false">
      <c r="A1489" s="38" t="s">
        <v>850</v>
      </c>
      <c r="B1489" s="44" t="s">
        <v>47</v>
      </c>
      <c r="C1489" s="44" t="s">
        <v>15</v>
      </c>
      <c r="D1489" s="45" t="s">
        <v>22</v>
      </c>
      <c r="E1489" s="46" t="s">
        <v>776</v>
      </c>
      <c r="F1489" s="45" t="s">
        <v>855</v>
      </c>
      <c r="G1489" s="47" t="s">
        <v>50</v>
      </c>
      <c r="H1489" s="40" t="s">
        <v>51</v>
      </c>
      <c r="I1489" s="45"/>
    </row>
    <row r="1490" customFormat="false" ht="15" hidden="false" customHeight="false" outlineLevel="0" collapsed="false">
      <c r="A1490" s="73" t="s">
        <v>1520</v>
      </c>
      <c r="B1490" s="44"/>
      <c r="C1490" s="44"/>
      <c r="D1490" s="45"/>
      <c r="E1490" s="46"/>
      <c r="F1490" s="45"/>
      <c r="G1490" s="47"/>
      <c r="H1490" s="70" t="s">
        <v>158</v>
      </c>
      <c r="I1490" s="45"/>
    </row>
    <row r="1491" customFormat="false" ht="30" hidden="false" customHeight="true" outlineLevel="0" collapsed="false">
      <c r="A1491" s="38" t="s">
        <v>850</v>
      </c>
      <c r="B1491" s="44" t="s">
        <v>47</v>
      </c>
      <c r="C1491" s="44" t="s">
        <v>14</v>
      </c>
      <c r="D1491" s="45" t="s">
        <v>22</v>
      </c>
      <c r="E1491" s="46" t="s">
        <v>851</v>
      </c>
      <c r="F1491" s="45" t="s">
        <v>78</v>
      </c>
      <c r="G1491" s="47" t="s">
        <v>50</v>
      </c>
      <c r="H1491" s="40" t="s">
        <v>51</v>
      </c>
      <c r="I1491" s="45"/>
    </row>
    <row r="1492" customFormat="false" ht="15" hidden="false" customHeight="false" outlineLevel="0" collapsed="false">
      <c r="A1492" s="73" t="s">
        <v>1520</v>
      </c>
      <c r="B1492" s="44"/>
      <c r="C1492" s="44"/>
      <c r="D1492" s="45"/>
      <c r="E1492" s="46"/>
      <c r="F1492" s="45"/>
      <c r="G1492" s="47"/>
      <c r="H1492" s="70" t="s">
        <v>158</v>
      </c>
      <c r="I1492" s="45"/>
    </row>
    <row r="1493" customFormat="false" ht="30" hidden="false" customHeight="true" outlineLevel="0" collapsed="false">
      <c r="A1493" s="38" t="s">
        <v>850</v>
      </c>
      <c r="B1493" s="44" t="s">
        <v>53</v>
      </c>
      <c r="C1493" s="44" t="s">
        <v>15</v>
      </c>
      <c r="D1493" s="45" t="s">
        <v>30</v>
      </c>
      <c r="E1493" s="46" t="s">
        <v>258</v>
      </c>
      <c r="F1493" s="45" t="s">
        <v>453</v>
      </c>
      <c r="G1493" s="47" t="s">
        <v>50</v>
      </c>
      <c r="H1493" s="40" t="s">
        <v>51</v>
      </c>
      <c r="I1493" s="45"/>
    </row>
    <row r="1494" customFormat="false" ht="15" hidden="false" customHeight="false" outlineLevel="0" collapsed="false">
      <c r="A1494" s="73" t="s">
        <v>1520</v>
      </c>
      <c r="B1494" s="44"/>
      <c r="C1494" s="44"/>
      <c r="D1494" s="45"/>
      <c r="E1494" s="46"/>
      <c r="F1494" s="45"/>
      <c r="G1494" s="47"/>
      <c r="H1494" s="70" t="s">
        <v>158</v>
      </c>
      <c r="I1494" s="45"/>
    </row>
    <row r="1495" customFormat="false" ht="30" hidden="false" customHeight="true" outlineLevel="0" collapsed="false">
      <c r="A1495" s="38" t="s">
        <v>850</v>
      </c>
      <c r="B1495" s="44" t="s">
        <v>47</v>
      </c>
      <c r="C1495" s="44" t="s">
        <v>16</v>
      </c>
      <c r="D1495" s="45" t="s">
        <v>25</v>
      </c>
      <c r="E1495" s="46" t="s">
        <v>861</v>
      </c>
      <c r="F1495" s="45" t="s">
        <v>79</v>
      </c>
      <c r="G1495" s="47" t="s">
        <v>50</v>
      </c>
      <c r="H1495" s="40" t="s">
        <v>51</v>
      </c>
      <c r="I1495" s="45"/>
    </row>
    <row r="1496" customFormat="false" ht="15" hidden="false" customHeight="false" outlineLevel="0" collapsed="false">
      <c r="A1496" s="73" t="s">
        <v>1520</v>
      </c>
      <c r="B1496" s="44"/>
      <c r="C1496" s="44"/>
      <c r="D1496" s="45"/>
      <c r="E1496" s="46"/>
      <c r="F1496" s="45"/>
      <c r="G1496" s="47"/>
      <c r="H1496" s="70" t="s">
        <v>158</v>
      </c>
      <c r="I1496" s="45"/>
    </row>
    <row r="1497" customFormat="false" ht="30" hidden="false" customHeight="true" outlineLevel="0" collapsed="false">
      <c r="A1497" s="38" t="s">
        <v>850</v>
      </c>
      <c r="B1497" s="44" t="s">
        <v>53</v>
      </c>
      <c r="C1497" s="44" t="s">
        <v>17</v>
      </c>
      <c r="D1497" s="45" t="s">
        <v>24</v>
      </c>
      <c r="E1497" s="46" t="s">
        <v>180</v>
      </c>
      <c r="F1497" s="45" t="s">
        <v>858</v>
      </c>
      <c r="G1497" s="47" t="s">
        <v>50</v>
      </c>
      <c r="H1497" s="40" t="s">
        <v>51</v>
      </c>
      <c r="I1497" s="45"/>
    </row>
    <row r="1498" customFormat="false" ht="15" hidden="false" customHeight="false" outlineLevel="0" collapsed="false">
      <c r="A1498" s="73" t="s">
        <v>1520</v>
      </c>
      <c r="B1498" s="44"/>
      <c r="C1498" s="44"/>
      <c r="D1498" s="45"/>
      <c r="E1498" s="46"/>
      <c r="F1498" s="45"/>
      <c r="G1498" s="47"/>
      <c r="H1498" s="70" t="s">
        <v>158</v>
      </c>
      <c r="I1498" s="45"/>
    </row>
    <row r="1499" customFormat="false" ht="30" hidden="false" customHeight="true" outlineLevel="0" collapsed="false">
      <c r="A1499" s="38" t="s">
        <v>850</v>
      </c>
      <c r="B1499" s="44" t="s">
        <v>47</v>
      </c>
      <c r="C1499" s="44" t="s">
        <v>15</v>
      </c>
      <c r="D1499" s="45" t="s">
        <v>25</v>
      </c>
      <c r="E1499" s="46" t="s">
        <v>266</v>
      </c>
      <c r="F1499" s="45" t="s">
        <v>79</v>
      </c>
      <c r="G1499" s="47" t="s">
        <v>50</v>
      </c>
      <c r="H1499" s="40" t="s">
        <v>51</v>
      </c>
      <c r="I1499" s="45"/>
    </row>
    <row r="1500" customFormat="false" ht="15" hidden="false" customHeight="false" outlineLevel="0" collapsed="false">
      <c r="A1500" s="73" t="s">
        <v>1520</v>
      </c>
      <c r="B1500" s="44"/>
      <c r="C1500" s="44"/>
      <c r="D1500" s="45"/>
      <c r="E1500" s="46"/>
      <c r="F1500" s="45"/>
      <c r="G1500" s="47"/>
      <c r="H1500" s="70" t="s">
        <v>158</v>
      </c>
      <c r="I1500" s="45"/>
    </row>
    <row r="1501" customFormat="false" ht="30" hidden="false" customHeight="true" outlineLevel="0" collapsed="false">
      <c r="A1501" s="38" t="s">
        <v>850</v>
      </c>
      <c r="B1501" s="44" t="s">
        <v>47</v>
      </c>
      <c r="C1501" s="44" t="s">
        <v>17</v>
      </c>
      <c r="D1501" s="45" t="s">
        <v>22</v>
      </c>
      <c r="E1501" s="46" t="s">
        <v>867</v>
      </c>
      <c r="F1501" s="45" t="s">
        <v>868</v>
      </c>
      <c r="G1501" s="47" t="s">
        <v>50</v>
      </c>
      <c r="H1501" s="40" t="s">
        <v>51</v>
      </c>
      <c r="I1501" s="45"/>
    </row>
    <row r="1502" customFormat="false" ht="15" hidden="false" customHeight="false" outlineLevel="0" collapsed="false">
      <c r="A1502" s="73" t="s">
        <v>1520</v>
      </c>
      <c r="B1502" s="44"/>
      <c r="C1502" s="44"/>
      <c r="D1502" s="45"/>
      <c r="E1502" s="46"/>
      <c r="F1502" s="45"/>
      <c r="G1502" s="47"/>
      <c r="H1502" s="70" t="s">
        <v>158</v>
      </c>
      <c r="I1502" s="45"/>
    </row>
    <row r="1503" customFormat="false" ht="30" hidden="false" customHeight="true" outlineLevel="0" collapsed="false">
      <c r="A1503" s="38" t="s">
        <v>850</v>
      </c>
      <c r="B1503" s="44" t="s">
        <v>47</v>
      </c>
      <c r="C1503" s="44" t="s">
        <v>18</v>
      </c>
      <c r="D1503" s="45" t="s">
        <v>22</v>
      </c>
      <c r="E1503" s="46" t="s">
        <v>864</v>
      </c>
      <c r="F1503" s="45" t="s">
        <v>855</v>
      </c>
      <c r="G1503" s="47" t="s">
        <v>50</v>
      </c>
      <c r="H1503" s="40" t="s">
        <v>51</v>
      </c>
      <c r="I1503" s="45"/>
    </row>
    <row r="1504" customFormat="false" ht="15" hidden="false" customHeight="false" outlineLevel="0" collapsed="false">
      <c r="A1504" s="73" t="s">
        <v>1520</v>
      </c>
      <c r="B1504" s="44"/>
      <c r="C1504" s="44"/>
      <c r="D1504" s="45"/>
      <c r="E1504" s="46"/>
      <c r="F1504" s="45"/>
      <c r="G1504" s="47"/>
      <c r="H1504" s="70" t="s">
        <v>158</v>
      </c>
      <c r="I1504" s="45"/>
    </row>
    <row r="1505" customFormat="false" ht="45" hidden="false" customHeight="true" outlineLevel="0" collapsed="false">
      <c r="A1505" s="38" t="s">
        <v>850</v>
      </c>
      <c r="B1505" s="44" t="s">
        <v>47</v>
      </c>
      <c r="C1505" s="44" t="s">
        <v>16</v>
      </c>
      <c r="D1505" s="45" t="s">
        <v>22</v>
      </c>
      <c r="E1505" s="46" t="s">
        <v>122</v>
      </c>
      <c r="F1505" s="45" t="s">
        <v>853</v>
      </c>
      <c r="G1505" s="47" t="s">
        <v>50</v>
      </c>
      <c r="H1505" s="40" t="s">
        <v>51</v>
      </c>
      <c r="I1505" s="45"/>
    </row>
    <row r="1506" customFormat="false" ht="15" hidden="false" customHeight="false" outlineLevel="0" collapsed="false">
      <c r="A1506" s="73" t="s">
        <v>1520</v>
      </c>
      <c r="B1506" s="44"/>
      <c r="C1506" s="44"/>
      <c r="D1506" s="45"/>
      <c r="E1506" s="46"/>
      <c r="F1506" s="45"/>
      <c r="G1506" s="47"/>
      <c r="H1506" s="70" t="s">
        <v>158</v>
      </c>
      <c r="I1506" s="45"/>
    </row>
    <row r="1507" customFormat="false" ht="30" hidden="false" customHeight="true" outlineLevel="0" collapsed="false">
      <c r="A1507" s="38" t="s">
        <v>850</v>
      </c>
      <c r="B1507" s="44" t="s">
        <v>53</v>
      </c>
      <c r="C1507" s="44" t="s">
        <v>16</v>
      </c>
      <c r="D1507" s="45" t="s">
        <v>22</v>
      </c>
      <c r="E1507" s="46" t="s">
        <v>862</v>
      </c>
      <c r="F1507" s="45" t="s">
        <v>863</v>
      </c>
      <c r="G1507" s="47" t="s">
        <v>50</v>
      </c>
      <c r="H1507" s="40" t="s">
        <v>51</v>
      </c>
      <c r="I1507" s="45"/>
    </row>
    <row r="1508" customFormat="false" ht="15" hidden="false" customHeight="false" outlineLevel="0" collapsed="false">
      <c r="A1508" s="73" t="s">
        <v>1521</v>
      </c>
      <c r="B1508" s="44"/>
      <c r="C1508" s="44"/>
      <c r="D1508" s="45"/>
      <c r="E1508" s="46"/>
      <c r="F1508" s="45"/>
      <c r="G1508" s="47"/>
      <c r="H1508" s="70" t="s">
        <v>158</v>
      </c>
      <c r="I1508" s="45"/>
    </row>
    <row r="1509" customFormat="false" ht="30" hidden="false" customHeight="true" outlineLevel="0" collapsed="false">
      <c r="A1509" s="38" t="s">
        <v>850</v>
      </c>
      <c r="B1509" s="44" t="s">
        <v>53</v>
      </c>
      <c r="C1509" s="44" t="s">
        <v>17</v>
      </c>
      <c r="D1509" s="45" t="s">
        <v>30</v>
      </c>
      <c r="E1509" s="46" t="s">
        <v>829</v>
      </c>
      <c r="F1509" s="45" t="s">
        <v>453</v>
      </c>
      <c r="G1509" s="47" t="s">
        <v>50</v>
      </c>
      <c r="H1509" s="40" t="s">
        <v>51</v>
      </c>
      <c r="I1509" s="45"/>
    </row>
    <row r="1510" customFormat="false" ht="15" hidden="false" customHeight="false" outlineLevel="0" collapsed="false">
      <c r="A1510" s="73" t="s">
        <v>1520</v>
      </c>
      <c r="B1510" s="44"/>
      <c r="C1510" s="44"/>
      <c r="D1510" s="45"/>
      <c r="E1510" s="46"/>
      <c r="F1510" s="45"/>
      <c r="G1510" s="47"/>
      <c r="H1510" s="70" t="s">
        <v>158</v>
      </c>
      <c r="I1510" s="45"/>
    </row>
    <row r="1511" customFormat="false" ht="45" hidden="false" customHeight="true" outlineLevel="0" collapsed="false">
      <c r="A1511" s="38" t="s">
        <v>850</v>
      </c>
      <c r="B1511" s="44" t="s">
        <v>53</v>
      </c>
      <c r="C1511" s="44" t="s">
        <v>15</v>
      </c>
      <c r="D1511" s="45" t="s">
        <v>27</v>
      </c>
      <c r="E1511" s="46" t="s">
        <v>66</v>
      </c>
      <c r="F1511" s="45" t="s">
        <v>190</v>
      </c>
      <c r="G1511" s="47" t="s">
        <v>50</v>
      </c>
      <c r="H1511" s="40" t="s">
        <v>51</v>
      </c>
      <c r="I1511" s="45"/>
    </row>
    <row r="1512" customFormat="false" ht="15" hidden="false" customHeight="false" outlineLevel="0" collapsed="false">
      <c r="A1512" s="73" t="s">
        <v>1520</v>
      </c>
      <c r="B1512" s="44"/>
      <c r="C1512" s="44"/>
      <c r="D1512" s="45"/>
      <c r="E1512" s="46"/>
      <c r="F1512" s="45"/>
      <c r="G1512" s="47"/>
      <c r="H1512" s="70" t="s">
        <v>158</v>
      </c>
      <c r="I1512" s="45"/>
    </row>
    <row r="1513" customFormat="false" ht="30" hidden="false" customHeight="true" outlineLevel="0" collapsed="false">
      <c r="A1513" s="38" t="s">
        <v>850</v>
      </c>
      <c r="B1513" s="44" t="s">
        <v>47</v>
      </c>
      <c r="C1513" s="44" t="s">
        <v>16</v>
      </c>
      <c r="D1513" s="45" t="s">
        <v>22</v>
      </c>
      <c r="E1513" s="46" t="s">
        <v>322</v>
      </c>
      <c r="F1513" s="45" t="s">
        <v>857</v>
      </c>
      <c r="G1513" s="47" t="s">
        <v>50</v>
      </c>
      <c r="H1513" s="40" t="s">
        <v>51</v>
      </c>
      <c r="I1513" s="45"/>
    </row>
    <row r="1514" customFormat="false" ht="15" hidden="false" customHeight="false" outlineLevel="0" collapsed="false">
      <c r="A1514" s="73" t="s">
        <v>1522</v>
      </c>
      <c r="B1514" s="44"/>
      <c r="C1514" s="44"/>
      <c r="D1514" s="45"/>
      <c r="E1514" s="46"/>
      <c r="F1514" s="45"/>
      <c r="G1514" s="47"/>
      <c r="H1514" s="70" t="s">
        <v>158</v>
      </c>
      <c r="I1514" s="45"/>
    </row>
    <row r="1515" customFormat="false" ht="30" hidden="false" customHeight="true" outlineLevel="0" collapsed="false">
      <c r="A1515" s="38" t="s">
        <v>850</v>
      </c>
      <c r="B1515" s="44" t="s">
        <v>47</v>
      </c>
      <c r="C1515" s="44" t="s">
        <v>15</v>
      </c>
      <c r="D1515" s="45" t="s">
        <v>23</v>
      </c>
      <c r="E1515" s="46" t="s">
        <v>198</v>
      </c>
      <c r="F1515" s="45" t="s">
        <v>160</v>
      </c>
      <c r="G1515" s="47" t="s">
        <v>50</v>
      </c>
      <c r="H1515" s="40" t="s">
        <v>51</v>
      </c>
      <c r="I1515" s="45"/>
    </row>
    <row r="1516" customFormat="false" ht="15" hidden="false" customHeight="false" outlineLevel="0" collapsed="false">
      <c r="A1516" s="73" t="s">
        <v>1520</v>
      </c>
      <c r="B1516" s="44"/>
      <c r="C1516" s="44"/>
      <c r="D1516" s="45"/>
      <c r="E1516" s="46"/>
      <c r="F1516" s="45"/>
      <c r="G1516" s="47"/>
      <c r="H1516" s="70" t="s">
        <v>158</v>
      </c>
      <c r="I1516" s="45"/>
    </row>
    <row r="1517" customFormat="false" ht="30" hidden="false" customHeight="true" outlineLevel="0" collapsed="false">
      <c r="A1517" s="38" t="s">
        <v>850</v>
      </c>
      <c r="B1517" s="44" t="s">
        <v>47</v>
      </c>
      <c r="C1517" s="44" t="s">
        <v>15</v>
      </c>
      <c r="D1517" s="45" t="s">
        <v>23</v>
      </c>
      <c r="E1517" s="46" t="s">
        <v>487</v>
      </c>
      <c r="F1517" s="45" t="s">
        <v>160</v>
      </c>
      <c r="G1517" s="47" t="s">
        <v>50</v>
      </c>
      <c r="H1517" s="40" t="s">
        <v>51</v>
      </c>
      <c r="I1517" s="45"/>
    </row>
    <row r="1518" customFormat="false" ht="15" hidden="false" customHeight="false" outlineLevel="0" collapsed="false">
      <c r="A1518" s="73" t="s">
        <v>1523</v>
      </c>
      <c r="B1518" s="44"/>
      <c r="C1518" s="44"/>
      <c r="D1518" s="45"/>
      <c r="E1518" s="46"/>
      <c r="F1518" s="45"/>
      <c r="G1518" s="47"/>
      <c r="H1518" s="70" t="s">
        <v>158</v>
      </c>
      <c r="I1518" s="45"/>
    </row>
    <row r="1519" customFormat="false" ht="15" hidden="false" customHeight="true" outlineLevel="0" collapsed="false">
      <c r="A1519" s="38" t="s">
        <v>850</v>
      </c>
      <c r="B1519" s="44" t="s">
        <v>53</v>
      </c>
      <c r="C1519" s="44" t="s">
        <v>15</v>
      </c>
      <c r="D1519" s="45" t="s">
        <v>32</v>
      </c>
      <c r="E1519" s="46" t="s">
        <v>124</v>
      </c>
      <c r="F1519" s="45" t="s">
        <v>854</v>
      </c>
      <c r="G1519" s="47" t="s">
        <v>50</v>
      </c>
      <c r="H1519" s="40" t="s">
        <v>51</v>
      </c>
      <c r="I1519" s="45"/>
    </row>
    <row r="1520" customFormat="false" ht="15" hidden="false" customHeight="false" outlineLevel="0" collapsed="false">
      <c r="A1520" s="73" t="s">
        <v>1520</v>
      </c>
      <c r="B1520" s="44"/>
      <c r="C1520" s="44"/>
      <c r="D1520" s="45"/>
      <c r="E1520" s="46"/>
      <c r="F1520" s="45"/>
      <c r="G1520" s="47"/>
      <c r="H1520" s="70" t="s">
        <v>158</v>
      </c>
      <c r="I1520" s="45"/>
    </row>
    <row r="1522" customFormat="false" ht="15" hidden="false" customHeight="true" outlineLevel="0" collapsed="false">
      <c r="A1522" s="43" t="s">
        <v>850</v>
      </c>
      <c r="B1522" s="44" t="s">
        <v>47</v>
      </c>
      <c r="C1522" s="44" t="s">
        <v>16</v>
      </c>
      <c r="D1522" s="45" t="s">
        <v>22</v>
      </c>
      <c r="E1522" s="46" t="s">
        <v>122</v>
      </c>
      <c r="F1522" s="45"/>
      <c r="G1522" s="47" t="s">
        <v>852</v>
      </c>
      <c r="H1522" s="40" t="s">
        <v>59</v>
      </c>
      <c r="I1522" s="45"/>
    </row>
    <row r="1523" customFormat="false" ht="15" hidden="false" customHeight="false" outlineLevel="0" collapsed="false">
      <c r="A1523" s="43"/>
      <c r="B1523" s="44"/>
      <c r="C1523" s="44"/>
      <c r="D1523" s="45"/>
      <c r="E1523" s="46"/>
      <c r="F1523" s="45"/>
      <c r="G1523" s="47"/>
      <c r="H1523" s="70" t="s">
        <v>158</v>
      </c>
      <c r="I1523" s="45"/>
    </row>
    <row r="1524" customFormat="false" ht="15" hidden="false" customHeight="true" outlineLevel="0" collapsed="false">
      <c r="A1524" s="38" t="s">
        <v>850</v>
      </c>
      <c r="B1524" s="44" t="s">
        <v>47</v>
      </c>
      <c r="C1524" s="44" t="s">
        <v>15</v>
      </c>
      <c r="D1524" s="45" t="s">
        <v>22</v>
      </c>
      <c r="E1524" s="46" t="s">
        <v>860</v>
      </c>
      <c r="F1524" s="45"/>
      <c r="G1524" s="47" t="s">
        <v>76</v>
      </c>
      <c r="H1524" s="40" t="s">
        <v>59</v>
      </c>
      <c r="I1524" s="45" t="s">
        <v>856</v>
      </c>
    </row>
    <row r="1525" customFormat="false" ht="15" hidden="false" customHeight="false" outlineLevel="0" collapsed="false">
      <c r="A1525" s="73" t="s">
        <v>1518</v>
      </c>
      <c r="B1525" s="44"/>
      <c r="C1525" s="44"/>
      <c r="D1525" s="45"/>
      <c r="E1525" s="46"/>
      <c r="F1525" s="45"/>
      <c r="G1525" s="47"/>
      <c r="H1525" s="70" t="s">
        <v>158</v>
      </c>
      <c r="I1525" s="45"/>
    </row>
    <row r="1526" customFormat="false" ht="15" hidden="false" customHeight="true" outlineLevel="0" collapsed="false">
      <c r="A1526" s="38" t="s">
        <v>850</v>
      </c>
      <c r="B1526" s="44" t="s">
        <v>47</v>
      </c>
      <c r="C1526" s="44" t="s">
        <v>15</v>
      </c>
      <c r="D1526" s="45" t="s">
        <v>22</v>
      </c>
      <c r="E1526" s="46" t="s">
        <v>148</v>
      </c>
      <c r="F1526" s="45"/>
      <c r="G1526" s="47" t="s">
        <v>76</v>
      </c>
      <c r="H1526" s="40" t="s">
        <v>59</v>
      </c>
      <c r="I1526" s="45" t="s">
        <v>856</v>
      </c>
    </row>
    <row r="1527" customFormat="false" ht="15" hidden="false" customHeight="false" outlineLevel="0" collapsed="false">
      <c r="A1527" s="73" t="s">
        <v>1519</v>
      </c>
      <c r="B1527" s="44"/>
      <c r="C1527" s="44"/>
      <c r="D1527" s="45"/>
      <c r="E1527" s="46"/>
      <c r="F1527" s="45"/>
      <c r="G1527" s="47"/>
      <c r="H1527" s="70" t="s">
        <v>158</v>
      </c>
      <c r="I1527" s="45"/>
    </row>
    <row r="1528" customFormat="false" ht="15" hidden="false" customHeight="true" outlineLevel="0" collapsed="false">
      <c r="A1528" s="38" t="s">
        <v>850</v>
      </c>
      <c r="B1528" s="44" t="s">
        <v>47</v>
      </c>
      <c r="C1528" s="44" t="s">
        <v>15</v>
      </c>
      <c r="D1528" s="45" t="s">
        <v>22</v>
      </c>
      <c r="E1528" s="46" t="s">
        <v>692</v>
      </c>
      <c r="F1528" s="45"/>
      <c r="G1528" s="47" t="s">
        <v>76</v>
      </c>
      <c r="H1528" s="40" t="s">
        <v>59</v>
      </c>
      <c r="I1528" s="45" t="s">
        <v>859</v>
      </c>
    </row>
    <row r="1529" customFormat="false" ht="15" hidden="false" customHeight="false" outlineLevel="0" collapsed="false">
      <c r="A1529" s="73" t="s">
        <v>1520</v>
      </c>
      <c r="B1529" s="44"/>
      <c r="C1529" s="44"/>
      <c r="D1529" s="45"/>
      <c r="E1529" s="46"/>
      <c r="F1529" s="45"/>
      <c r="G1529" s="47"/>
      <c r="H1529" s="70" t="s">
        <v>158</v>
      </c>
      <c r="I1529" s="45"/>
    </row>
    <row r="1530" customFormat="false" ht="45" hidden="false" customHeight="true" outlineLevel="0" collapsed="false">
      <c r="A1530" s="38" t="s">
        <v>850</v>
      </c>
      <c r="B1530" s="44" t="s">
        <v>53</v>
      </c>
      <c r="C1530" s="44" t="s">
        <v>17</v>
      </c>
      <c r="D1530" s="45" t="s">
        <v>27</v>
      </c>
      <c r="E1530" s="46" t="s">
        <v>112</v>
      </c>
      <c r="F1530" s="45" t="s">
        <v>289</v>
      </c>
      <c r="G1530" s="47" t="s">
        <v>50</v>
      </c>
      <c r="H1530" s="40" t="s">
        <v>51</v>
      </c>
      <c r="I1530" s="45"/>
    </row>
    <row r="1531" customFormat="false" ht="15" hidden="false" customHeight="false" outlineLevel="0" collapsed="false">
      <c r="A1531" s="73" t="s">
        <v>1520</v>
      </c>
      <c r="B1531" s="44"/>
      <c r="C1531" s="44"/>
      <c r="D1531" s="45"/>
      <c r="E1531" s="46"/>
      <c r="F1531" s="45"/>
      <c r="G1531" s="47"/>
      <c r="H1531" s="70" t="s">
        <v>158</v>
      </c>
      <c r="I1531" s="45"/>
    </row>
    <row r="1532" customFormat="false" ht="30" hidden="false" customHeight="true" outlineLevel="0" collapsed="false">
      <c r="A1532" s="38" t="s">
        <v>850</v>
      </c>
      <c r="B1532" s="44" t="s">
        <v>47</v>
      </c>
      <c r="C1532" s="44" t="s">
        <v>16</v>
      </c>
      <c r="D1532" s="45" t="s">
        <v>26</v>
      </c>
      <c r="E1532" s="46" t="s">
        <v>869</v>
      </c>
      <c r="F1532" s="45" t="s">
        <v>870</v>
      </c>
      <c r="G1532" s="47" t="s">
        <v>50</v>
      </c>
      <c r="H1532" s="40" t="s">
        <v>51</v>
      </c>
      <c r="I1532" s="45" t="s">
        <v>871</v>
      </c>
    </row>
    <row r="1533" customFormat="false" ht="15" hidden="false" customHeight="false" outlineLevel="0" collapsed="false">
      <c r="A1533" s="73" t="s">
        <v>1520</v>
      </c>
      <c r="B1533" s="44"/>
      <c r="C1533" s="44"/>
      <c r="D1533" s="45"/>
      <c r="E1533" s="46"/>
      <c r="F1533" s="45"/>
      <c r="G1533" s="47"/>
      <c r="H1533" s="70" t="s">
        <v>158</v>
      </c>
      <c r="I1533" s="45"/>
    </row>
    <row r="1534" customFormat="false" ht="45" hidden="false" customHeight="true" outlineLevel="0" collapsed="false">
      <c r="A1534" s="38" t="s">
        <v>850</v>
      </c>
      <c r="B1534" s="44" t="s">
        <v>53</v>
      </c>
      <c r="C1534" s="44" t="s">
        <v>1336</v>
      </c>
      <c r="D1534" s="45" t="s">
        <v>27</v>
      </c>
      <c r="E1534" s="46" t="s">
        <v>865</v>
      </c>
      <c r="F1534" s="45" t="s">
        <v>866</v>
      </c>
      <c r="G1534" s="47" t="s">
        <v>50</v>
      </c>
      <c r="H1534" s="40" t="s">
        <v>51</v>
      </c>
      <c r="I1534" s="45"/>
    </row>
    <row r="1535" customFormat="false" ht="15" hidden="false" customHeight="false" outlineLevel="0" collapsed="false">
      <c r="A1535" s="73" t="s">
        <v>1520</v>
      </c>
      <c r="B1535" s="44"/>
      <c r="C1535" s="44"/>
      <c r="D1535" s="45"/>
      <c r="E1535" s="46"/>
      <c r="F1535" s="45"/>
      <c r="G1535" s="47"/>
      <c r="H1535" s="70" t="s">
        <v>158</v>
      </c>
      <c r="I1535" s="45"/>
    </row>
    <row r="1536" customFormat="false" ht="30" hidden="false" customHeight="true" outlineLevel="0" collapsed="false">
      <c r="A1536" s="38" t="s">
        <v>850</v>
      </c>
      <c r="B1536" s="44" t="s">
        <v>47</v>
      </c>
      <c r="C1536" s="44" t="s">
        <v>93</v>
      </c>
      <c r="D1536" s="45" t="s">
        <v>22</v>
      </c>
      <c r="E1536" s="46" t="s">
        <v>808</v>
      </c>
      <c r="F1536" s="45" t="s">
        <v>172</v>
      </c>
      <c r="G1536" s="47" t="s">
        <v>50</v>
      </c>
      <c r="H1536" s="40" t="s">
        <v>51</v>
      </c>
      <c r="I1536" s="45"/>
    </row>
    <row r="1537" customFormat="false" ht="15" hidden="false" customHeight="false" outlineLevel="0" collapsed="false">
      <c r="A1537" s="73" t="s">
        <v>1520</v>
      </c>
      <c r="B1537" s="44"/>
      <c r="C1537" s="44"/>
      <c r="D1537" s="45"/>
      <c r="E1537" s="46"/>
      <c r="F1537" s="45"/>
      <c r="G1537" s="47"/>
      <c r="H1537" s="70" t="s">
        <v>158</v>
      </c>
      <c r="I1537" s="45"/>
    </row>
    <row r="1538" customFormat="false" ht="45" hidden="false" customHeight="true" outlineLevel="0" collapsed="false">
      <c r="A1538" s="38" t="s">
        <v>850</v>
      </c>
      <c r="B1538" s="44" t="s">
        <v>53</v>
      </c>
      <c r="C1538" s="44" t="s">
        <v>93</v>
      </c>
      <c r="D1538" s="45" t="s">
        <v>26</v>
      </c>
      <c r="E1538" s="46" t="s">
        <v>647</v>
      </c>
      <c r="F1538" s="45" t="s">
        <v>289</v>
      </c>
      <c r="G1538" s="47" t="s">
        <v>50</v>
      </c>
      <c r="H1538" s="40" t="s">
        <v>51</v>
      </c>
      <c r="I1538" s="45"/>
    </row>
    <row r="1539" customFormat="false" ht="15" hidden="false" customHeight="false" outlineLevel="0" collapsed="false">
      <c r="A1539" s="73" t="s">
        <v>1520</v>
      </c>
      <c r="B1539" s="44"/>
      <c r="C1539" s="44"/>
      <c r="D1539" s="45"/>
      <c r="E1539" s="46"/>
      <c r="F1539" s="45"/>
      <c r="G1539" s="47"/>
      <c r="H1539" s="70" t="s">
        <v>158</v>
      </c>
      <c r="I1539" s="45"/>
    </row>
    <row r="1540" customFormat="false" ht="30" hidden="false" customHeight="true" outlineLevel="0" collapsed="false">
      <c r="A1540" s="38" t="s">
        <v>850</v>
      </c>
      <c r="B1540" s="44" t="s">
        <v>47</v>
      </c>
      <c r="C1540" s="44" t="s">
        <v>15</v>
      </c>
      <c r="D1540" s="45" t="s">
        <v>22</v>
      </c>
      <c r="E1540" s="46" t="s">
        <v>776</v>
      </c>
      <c r="F1540" s="45" t="s">
        <v>855</v>
      </c>
      <c r="G1540" s="47" t="s">
        <v>50</v>
      </c>
      <c r="H1540" s="40" t="s">
        <v>51</v>
      </c>
      <c r="I1540" s="45"/>
    </row>
    <row r="1541" customFormat="false" ht="15" hidden="false" customHeight="false" outlineLevel="0" collapsed="false">
      <c r="A1541" s="73" t="s">
        <v>1520</v>
      </c>
      <c r="B1541" s="44"/>
      <c r="C1541" s="44"/>
      <c r="D1541" s="45"/>
      <c r="E1541" s="46"/>
      <c r="F1541" s="45"/>
      <c r="G1541" s="47"/>
      <c r="H1541" s="70" t="s">
        <v>158</v>
      </c>
      <c r="I1541" s="45"/>
    </row>
    <row r="1542" customFormat="false" ht="30" hidden="false" customHeight="true" outlineLevel="0" collapsed="false">
      <c r="A1542" s="38" t="s">
        <v>850</v>
      </c>
      <c r="B1542" s="44" t="s">
        <v>47</v>
      </c>
      <c r="C1542" s="44" t="s">
        <v>14</v>
      </c>
      <c r="D1542" s="45" t="s">
        <v>22</v>
      </c>
      <c r="E1542" s="46" t="s">
        <v>851</v>
      </c>
      <c r="F1542" s="45" t="s">
        <v>78</v>
      </c>
      <c r="G1542" s="47" t="s">
        <v>50</v>
      </c>
      <c r="H1542" s="40" t="s">
        <v>51</v>
      </c>
      <c r="I1542" s="45"/>
    </row>
    <row r="1543" customFormat="false" ht="15" hidden="false" customHeight="false" outlineLevel="0" collapsed="false">
      <c r="A1543" s="73" t="s">
        <v>1520</v>
      </c>
      <c r="B1543" s="44"/>
      <c r="C1543" s="44"/>
      <c r="D1543" s="45"/>
      <c r="E1543" s="46"/>
      <c r="F1543" s="45"/>
      <c r="G1543" s="47"/>
      <c r="H1543" s="70" t="s">
        <v>158</v>
      </c>
      <c r="I1543" s="45"/>
    </row>
    <row r="1544" customFormat="false" ht="30" hidden="false" customHeight="true" outlineLevel="0" collapsed="false">
      <c r="A1544" s="38" t="s">
        <v>850</v>
      </c>
      <c r="B1544" s="44" t="s">
        <v>53</v>
      </c>
      <c r="C1544" s="44" t="s">
        <v>15</v>
      </c>
      <c r="D1544" s="45" t="s">
        <v>30</v>
      </c>
      <c r="E1544" s="46" t="s">
        <v>258</v>
      </c>
      <c r="F1544" s="45" t="s">
        <v>453</v>
      </c>
      <c r="G1544" s="47" t="s">
        <v>50</v>
      </c>
      <c r="H1544" s="40" t="s">
        <v>51</v>
      </c>
      <c r="I1544" s="45"/>
    </row>
    <row r="1545" customFormat="false" ht="15" hidden="false" customHeight="false" outlineLevel="0" collapsed="false">
      <c r="A1545" s="73" t="s">
        <v>1520</v>
      </c>
      <c r="B1545" s="44"/>
      <c r="C1545" s="44"/>
      <c r="D1545" s="45"/>
      <c r="E1545" s="46"/>
      <c r="F1545" s="45"/>
      <c r="G1545" s="47"/>
      <c r="H1545" s="70" t="s">
        <v>158</v>
      </c>
      <c r="I1545" s="45"/>
    </row>
    <row r="1546" customFormat="false" ht="30" hidden="false" customHeight="true" outlineLevel="0" collapsed="false">
      <c r="A1546" s="38" t="s">
        <v>850</v>
      </c>
      <c r="B1546" s="44" t="s">
        <v>47</v>
      </c>
      <c r="C1546" s="44" t="s">
        <v>16</v>
      </c>
      <c r="D1546" s="45" t="s">
        <v>25</v>
      </c>
      <c r="E1546" s="46" t="s">
        <v>861</v>
      </c>
      <c r="F1546" s="45" t="s">
        <v>79</v>
      </c>
      <c r="G1546" s="47" t="s">
        <v>50</v>
      </c>
      <c r="H1546" s="40" t="s">
        <v>51</v>
      </c>
      <c r="I1546" s="45"/>
    </row>
    <row r="1547" customFormat="false" ht="15" hidden="false" customHeight="false" outlineLevel="0" collapsed="false">
      <c r="A1547" s="73" t="s">
        <v>1520</v>
      </c>
      <c r="B1547" s="44"/>
      <c r="C1547" s="44"/>
      <c r="D1547" s="45"/>
      <c r="E1547" s="46"/>
      <c r="F1547" s="45"/>
      <c r="G1547" s="47"/>
      <c r="H1547" s="70" t="s">
        <v>158</v>
      </c>
      <c r="I1547" s="45"/>
    </row>
    <row r="1548" customFormat="false" ht="30" hidden="false" customHeight="true" outlineLevel="0" collapsed="false">
      <c r="A1548" s="38" t="s">
        <v>850</v>
      </c>
      <c r="B1548" s="44" t="s">
        <v>53</v>
      </c>
      <c r="C1548" s="44" t="s">
        <v>17</v>
      </c>
      <c r="D1548" s="45" t="s">
        <v>24</v>
      </c>
      <c r="E1548" s="46" t="s">
        <v>180</v>
      </c>
      <c r="F1548" s="45" t="s">
        <v>858</v>
      </c>
      <c r="G1548" s="47" t="s">
        <v>50</v>
      </c>
      <c r="H1548" s="40" t="s">
        <v>51</v>
      </c>
      <c r="I1548" s="45"/>
    </row>
    <row r="1549" customFormat="false" ht="15" hidden="false" customHeight="false" outlineLevel="0" collapsed="false">
      <c r="A1549" s="73" t="s">
        <v>1520</v>
      </c>
      <c r="B1549" s="44"/>
      <c r="C1549" s="44"/>
      <c r="D1549" s="45"/>
      <c r="E1549" s="46"/>
      <c r="F1549" s="45"/>
      <c r="G1549" s="47"/>
      <c r="H1549" s="70" t="s">
        <v>158</v>
      </c>
      <c r="I1549" s="45"/>
    </row>
    <row r="1550" customFormat="false" ht="30" hidden="false" customHeight="true" outlineLevel="0" collapsed="false">
      <c r="A1550" s="38" t="s">
        <v>850</v>
      </c>
      <c r="B1550" s="44" t="s">
        <v>47</v>
      </c>
      <c r="C1550" s="44" t="s">
        <v>15</v>
      </c>
      <c r="D1550" s="45" t="s">
        <v>25</v>
      </c>
      <c r="E1550" s="46" t="s">
        <v>266</v>
      </c>
      <c r="F1550" s="45" t="s">
        <v>79</v>
      </c>
      <c r="G1550" s="47" t="s">
        <v>50</v>
      </c>
      <c r="H1550" s="40" t="s">
        <v>51</v>
      </c>
      <c r="I1550" s="45"/>
    </row>
    <row r="1551" customFormat="false" ht="15" hidden="false" customHeight="false" outlineLevel="0" collapsed="false">
      <c r="A1551" s="73" t="s">
        <v>1520</v>
      </c>
      <c r="B1551" s="44"/>
      <c r="C1551" s="44"/>
      <c r="D1551" s="45"/>
      <c r="E1551" s="46"/>
      <c r="F1551" s="45"/>
      <c r="G1551" s="47"/>
      <c r="H1551" s="70" t="s">
        <v>158</v>
      </c>
      <c r="I1551" s="45"/>
    </row>
    <row r="1552" customFormat="false" ht="30" hidden="false" customHeight="true" outlineLevel="0" collapsed="false">
      <c r="A1552" s="38" t="s">
        <v>850</v>
      </c>
      <c r="B1552" s="44" t="s">
        <v>47</v>
      </c>
      <c r="C1552" s="44" t="s">
        <v>17</v>
      </c>
      <c r="D1552" s="45" t="s">
        <v>22</v>
      </c>
      <c r="E1552" s="46" t="s">
        <v>867</v>
      </c>
      <c r="F1552" s="45" t="s">
        <v>868</v>
      </c>
      <c r="G1552" s="47" t="s">
        <v>50</v>
      </c>
      <c r="H1552" s="40" t="s">
        <v>51</v>
      </c>
      <c r="I1552" s="45"/>
    </row>
    <row r="1553" customFormat="false" ht="15" hidden="false" customHeight="false" outlineLevel="0" collapsed="false">
      <c r="A1553" s="73" t="s">
        <v>1520</v>
      </c>
      <c r="B1553" s="44"/>
      <c r="C1553" s="44"/>
      <c r="D1553" s="45"/>
      <c r="E1553" s="46"/>
      <c r="F1553" s="45"/>
      <c r="G1553" s="47"/>
      <c r="H1553" s="70" t="s">
        <v>158</v>
      </c>
      <c r="I1553" s="45"/>
    </row>
    <row r="1554" customFormat="false" ht="30" hidden="false" customHeight="true" outlineLevel="0" collapsed="false">
      <c r="A1554" s="38" t="s">
        <v>850</v>
      </c>
      <c r="B1554" s="44" t="s">
        <v>47</v>
      </c>
      <c r="C1554" s="44" t="s">
        <v>18</v>
      </c>
      <c r="D1554" s="45" t="s">
        <v>22</v>
      </c>
      <c r="E1554" s="46" t="s">
        <v>864</v>
      </c>
      <c r="F1554" s="45" t="s">
        <v>855</v>
      </c>
      <c r="G1554" s="47" t="s">
        <v>50</v>
      </c>
      <c r="H1554" s="40" t="s">
        <v>51</v>
      </c>
      <c r="I1554" s="45"/>
    </row>
    <row r="1555" customFormat="false" ht="15" hidden="false" customHeight="false" outlineLevel="0" collapsed="false">
      <c r="A1555" s="73" t="s">
        <v>1520</v>
      </c>
      <c r="B1555" s="44"/>
      <c r="C1555" s="44"/>
      <c r="D1555" s="45"/>
      <c r="E1555" s="46"/>
      <c r="F1555" s="45"/>
      <c r="G1555" s="47"/>
      <c r="H1555" s="70" t="s">
        <v>158</v>
      </c>
      <c r="I1555" s="45"/>
    </row>
    <row r="1556" customFormat="false" ht="45" hidden="false" customHeight="true" outlineLevel="0" collapsed="false">
      <c r="A1556" s="38" t="s">
        <v>850</v>
      </c>
      <c r="B1556" s="44" t="s">
        <v>47</v>
      </c>
      <c r="C1556" s="44" t="s">
        <v>16</v>
      </c>
      <c r="D1556" s="45" t="s">
        <v>22</v>
      </c>
      <c r="E1556" s="46" t="s">
        <v>122</v>
      </c>
      <c r="F1556" s="45" t="s">
        <v>853</v>
      </c>
      <c r="G1556" s="47" t="s">
        <v>50</v>
      </c>
      <c r="H1556" s="40" t="s">
        <v>51</v>
      </c>
      <c r="I1556" s="45"/>
    </row>
    <row r="1557" customFormat="false" ht="15" hidden="false" customHeight="false" outlineLevel="0" collapsed="false">
      <c r="A1557" s="73" t="s">
        <v>1520</v>
      </c>
      <c r="B1557" s="44"/>
      <c r="C1557" s="44"/>
      <c r="D1557" s="45"/>
      <c r="E1557" s="46"/>
      <c r="F1557" s="45"/>
      <c r="G1557" s="47"/>
      <c r="H1557" s="70" t="s">
        <v>158</v>
      </c>
      <c r="I1557" s="45"/>
    </row>
    <row r="1558" customFormat="false" ht="30" hidden="false" customHeight="true" outlineLevel="0" collapsed="false">
      <c r="A1558" s="38" t="s">
        <v>850</v>
      </c>
      <c r="B1558" s="44" t="s">
        <v>53</v>
      </c>
      <c r="C1558" s="44" t="s">
        <v>16</v>
      </c>
      <c r="D1558" s="45" t="s">
        <v>22</v>
      </c>
      <c r="E1558" s="46" t="s">
        <v>862</v>
      </c>
      <c r="F1558" s="45" t="s">
        <v>863</v>
      </c>
      <c r="G1558" s="47" t="s">
        <v>50</v>
      </c>
      <c r="H1558" s="40" t="s">
        <v>51</v>
      </c>
      <c r="I1558" s="45"/>
    </row>
    <row r="1559" customFormat="false" ht="15" hidden="false" customHeight="false" outlineLevel="0" collapsed="false">
      <c r="A1559" s="73" t="s">
        <v>1521</v>
      </c>
      <c r="B1559" s="44"/>
      <c r="C1559" s="44"/>
      <c r="D1559" s="45"/>
      <c r="E1559" s="46"/>
      <c r="F1559" s="45"/>
      <c r="G1559" s="47"/>
      <c r="H1559" s="70" t="s">
        <v>158</v>
      </c>
      <c r="I1559" s="45"/>
    </row>
    <row r="1560" customFormat="false" ht="30" hidden="false" customHeight="true" outlineLevel="0" collapsed="false">
      <c r="A1560" s="38" t="s">
        <v>850</v>
      </c>
      <c r="B1560" s="44" t="s">
        <v>53</v>
      </c>
      <c r="C1560" s="44" t="s">
        <v>17</v>
      </c>
      <c r="D1560" s="45" t="s">
        <v>30</v>
      </c>
      <c r="E1560" s="46" t="s">
        <v>829</v>
      </c>
      <c r="F1560" s="45" t="s">
        <v>453</v>
      </c>
      <c r="G1560" s="47" t="s">
        <v>50</v>
      </c>
      <c r="H1560" s="40" t="s">
        <v>51</v>
      </c>
      <c r="I1560" s="45"/>
    </row>
    <row r="1561" customFormat="false" ht="15" hidden="false" customHeight="false" outlineLevel="0" collapsed="false">
      <c r="A1561" s="73" t="s">
        <v>1520</v>
      </c>
      <c r="B1561" s="44"/>
      <c r="C1561" s="44"/>
      <c r="D1561" s="45"/>
      <c r="E1561" s="46"/>
      <c r="F1561" s="45"/>
      <c r="G1561" s="47"/>
      <c r="H1561" s="70" t="s">
        <v>158</v>
      </c>
      <c r="I1561" s="45"/>
    </row>
    <row r="1562" customFormat="false" ht="45" hidden="false" customHeight="true" outlineLevel="0" collapsed="false">
      <c r="A1562" s="38" t="s">
        <v>850</v>
      </c>
      <c r="B1562" s="44" t="s">
        <v>53</v>
      </c>
      <c r="C1562" s="44" t="s">
        <v>15</v>
      </c>
      <c r="D1562" s="45" t="s">
        <v>27</v>
      </c>
      <c r="E1562" s="46" t="s">
        <v>66</v>
      </c>
      <c r="F1562" s="45" t="s">
        <v>190</v>
      </c>
      <c r="G1562" s="47" t="s">
        <v>50</v>
      </c>
      <c r="H1562" s="40" t="s">
        <v>51</v>
      </c>
      <c r="I1562" s="45"/>
    </row>
    <row r="1563" customFormat="false" ht="15" hidden="false" customHeight="false" outlineLevel="0" collapsed="false">
      <c r="A1563" s="73" t="s">
        <v>1520</v>
      </c>
      <c r="B1563" s="44"/>
      <c r="C1563" s="44"/>
      <c r="D1563" s="45"/>
      <c r="E1563" s="46"/>
      <c r="F1563" s="45"/>
      <c r="G1563" s="47"/>
      <c r="H1563" s="70" t="s">
        <v>158</v>
      </c>
      <c r="I1563" s="45"/>
    </row>
    <row r="1564" customFormat="false" ht="30" hidden="false" customHeight="true" outlineLevel="0" collapsed="false">
      <c r="A1564" s="38" t="s">
        <v>850</v>
      </c>
      <c r="B1564" s="44" t="s">
        <v>47</v>
      </c>
      <c r="C1564" s="44" t="s">
        <v>16</v>
      </c>
      <c r="D1564" s="45" t="s">
        <v>22</v>
      </c>
      <c r="E1564" s="46" t="s">
        <v>322</v>
      </c>
      <c r="F1564" s="45" t="s">
        <v>857</v>
      </c>
      <c r="G1564" s="47" t="s">
        <v>50</v>
      </c>
      <c r="H1564" s="40" t="s">
        <v>51</v>
      </c>
      <c r="I1564" s="45"/>
    </row>
    <row r="1565" customFormat="false" ht="15" hidden="false" customHeight="false" outlineLevel="0" collapsed="false">
      <c r="A1565" s="73" t="s">
        <v>1522</v>
      </c>
      <c r="B1565" s="44"/>
      <c r="C1565" s="44"/>
      <c r="D1565" s="45"/>
      <c r="E1565" s="46"/>
      <c r="F1565" s="45"/>
      <c r="G1565" s="47"/>
      <c r="H1565" s="70" t="s">
        <v>158</v>
      </c>
      <c r="I1565" s="45"/>
    </row>
    <row r="1566" customFormat="false" ht="30" hidden="false" customHeight="true" outlineLevel="0" collapsed="false">
      <c r="A1566" s="38" t="s">
        <v>850</v>
      </c>
      <c r="B1566" s="44" t="s">
        <v>47</v>
      </c>
      <c r="C1566" s="44" t="s">
        <v>15</v>
      </c>
      <c r="D1566" s="45" t="s">
        <v>23</v>
      </c>
      <c r="E1566" s="46" t="s">
        <v>198</v>
      </c>
      <c r="F1566" s="45" t="s">
        <v>160</v>
      </c>
      <c r="G1566" s="47" t="s">
        <v>50</v>
      </c>
      <c r="H1566" s="40" t="s">
        <v>51</v>
      </c>
      <c r="I1566" s="45"/>
    </row>
    <row r="1567" customFormat="false" ht="15" hidden="false" customHeight="false" outlineLevel="0" collapsed="false">
      <c r="A1567" s="73" t="s">
        <v>1520</v>
      </c>
      <c r="B1567" s="44"/>
      <c r="C1567" s="44"/>
      <c r="D1567" s="45"/>
      <c r="E1567" s="46"/>
      <c r="F1567" s="45"/>
      <c r="G1567" s="47"/>
      <c r="H1567" s="70" t="s">
        <v>158</v>
      </c>
      <c r="I1567" s="45"/>
    </row>
    <row r="1568" customFormat="false" ht="30" hidden="false" customHeight="true" outlineLevel="0" collapsed="false">
      <c r="A1568" s="38" t="s">
        <v>850</v>
      </c>
      <c r="B1568" s="44" t="s">
        <v>47</v>
      </c>
      <c r="C1568" s="44" t="s">
        <v>15</v>
      </c>
      <c r="D1568" s="45" t="s">
        <v>23</v>
      </c>
      <c r="E1568" s="46" t="s">
        <v>487</v>
      </c>
      <c r="F1568" s="45" t="s">
        <v>160</v>
      </c>
      <c r="G1568" s="47" t="s">
        <v>50</v>
      </c>
      <c r="H1568" s="40" t="s">
        <v>51</v>
      </c>
      <c r="I1568" s="45"/>
    </row>
    <row r="1569" customFormat="false" ht="15" hidden="false" customHeight="false" outlineLevel="0" collapsed="false">
      <c r="A1569" s="73" t="s">
        <v>1523</v>
      </c>
      <c r="B1569" s="44"/>
      <c r="C1569" s="44"/>
      <c r="D1569" s="45"/>
      <c r="E1569" s="46"/>
      <c r="F1569" s="45"/>
      <c r="G1569" s="47"/>
      <c r="H1569" s="70" t="s">
        <v>158</v>
      </c>
      <c r="I1569" s="45"/>
    </row>
    <row r="1570" customFormat="false" ht="15" hidden="false" customHeight="true" outlineLevel="0" collapsed="false">
      <c r="A1570" s="38" t="s">
        <v>850</v>
      </c>
      <c r="B1570" s="44" t="s">
        <v>53</v>
      </c>
      <c r="C1570" s="44" t="s">
        <v>15</v>
      </c>
      <c r="D1570" s="45" t="s">
        <v>32</v>
      </c>
      <c r="E1570" s="46" t="s">
        <v>124</v>
      </c>
      <c r="F1570" s="45" t="s">
        <v>854</v>
      </c>
      <c r="G1570" s="47" t="s">
        <v>50</v>
      </c>
      <c r="H1570" s="40" t="s">
        <v>51</v>
      </c>
      <c r="I1570" s="45"/>
    </row>
    <row r="1571" customFormat="false" ht="15" hidden="false" customHeight="false" outlineLevel="0" collapsed="false">
      <c r="A1571" s="73" t="s">
        <v>1520</v>
      </c>
      <c r="B1571" s="44"/>
      <c r="C1571" s="44"/>
      <c r="D1571" s="45"/>
      <c r="E1571" s="46"/>
      <c r="F1571" s="45"/>
      <c r="G1571" s="47"/>
      <c r="H1571" s="70" t="s">
        <v>158</v>
      </c>
      <c r="I1571" s="45"/>
    </row>
    <row r="1573" customFormat="false" ht="45" hidden="false" customHeight="true" outlineLevel="0" collapsed="false">
      <c r="A1573" s="38" t="s">
        <v>876</v>
      </c>
      <c r="B1573" s="44" t="s">
        <v>47</v>
      </c>
      <c r="C1573" s="44" t="s">
        <v>15</v>
      </c>
      <c r="D1573" s="45" t="s">
        <v>22</v>
      </c>
      <c r="E1573" s="46" t="s">
        <v>350</v>
      </c>
      <c r="F1573" s="45" t="s">
        <v>260</v>
      </c>
      <c r="G1573" s="47" t="s">
        <v>50</v>
      </c>
      <c r="H1573" s="40" t="s">
        <v>51</v>
      </c>
      <c r="I1573" s="45"/>
    </row>
    <row r="1574" customFormat="false" ht="15" hidden="false" customHeight="false" outlineLevel="0" collapsed="false">
      <c r="A1574" s="73" t="s">
        <v>1524</v>
      </c>
      <c r="B1574" s="44"/>
      <c r="C1574" s="44"/>
      <c r="D1574" s="45"/>
      <c r="E1574" s="46"/>
      <c r="F1574" s="45"/>
      <c r="G1574" s="47"/>
      <c r="H1574" s="70" t="s">
        <v>158</v>
      </c>
      <c r="I1574" s="45"/>
    </row>
    <row r="1575" customFormat="false" ht="15" hidden="false" customHeight="true" outlineLevel="0" collapsed="false">
      <c r="A1575" s="38" t="s">
        <v>872</v>
      </c>
      <c r="B1575" s="44" t="s">
        <v>47</v>
      </c>
      <c r="C1575" s="44" t="s">
        <v>15</v>
      </c>
      <c r="D1575" s="45" t="s">
        <v>22</v>
      </c>
      <c r="E1575" s="46" t="s">
        <v>148</v>
      </c>
      <c r="F1575" s="45"/>
      <c r="G1575" s="47" t="s">
        <v>76</v>
      </c>
      <c r="H1575" s="40" t="s">
        <v>59</v>
      </c>
      <c r="I1575" s="45" t="s">
        <v>877</v>
      </c>
    </row>
    <row r="1576" customFormat="false" ht="15" hidden="false" customHeight="false" outlineLevel="0" collapsed="false">
      <c r="A1576" s="73" t="s">
        <v>1525</v>
      </c>
      <c r="B1576" s="44"/>
      <c r="C1576" s="44"/>
      <c r="D1576" s="45"/>
      <c r="E1576" s="46"/>
      <c r="F1576" s="45"/>
      <c r="G1576" s="47"/>
      <c r="H1576" s="70" t="s">
        <v>158</v>
      </c>
      <c r="I1576" s="45"/>
    </row>
    <row r="1577" customFormat="false" ht="15" hidden="false" customHeight="true" outlineLevel="0" collapsed="false">
      <c r="A1577" s="38" t="s">
        <v>872</v>
      </c>
      <c r="B1577" s="44" t="s">
        <v>47</v>
      </c>
      <c r="C1577" s="44" t="s">
        <v>15</v>
      </c>
      <c r="D1577" s="45" t="s">
        <v>22</v>
      </c>
      <c r="E1577" s="46" t="s">
        <v>878</v>
      </c>
      <c r="F1577" s="45"/>
      <c r="G1577" s="47" t="s">
        <v>76</v>
      </c>
      <c r="H1577" s="40" t="s">
        <v>59</v>
      </c>
      <c r="I1577" s="45" t="s">
        <v>877</v>
      </c>
    </row>
    <row r="1578" customFormat="false" ht="15" hidden="false" customHeight="false" outlineLevel="0" collapsed="false">
      <c r="A1578" s="73" t="s">
        <v>1526</v>
      </c>
      <c r="B1578" s="44"/>
      <c r="C1578" s="44"/>
      <c r="D1578" s="45"/>
      <c r="E1578" s="46"/>
      <c r="F1578" s="45"/>
      <c r="G1578" s="47"/>
      <c r="H1578" s="70" t="s">
        <v>158</v>
      </c>
      <c r="I1578" s="45"/>
    </row>
    <row r="1579" customFormat="false" ht="45" hidden="false" customHeight="true" outlineLevel="0" collapsed="false">
      <c r="A1579" s="38" t="s">
        <v>872</v>
      </c>
      <c r="B1579" s="44" t="s">
        <v>53</v>
      </c>
      <c r="C1579" s="44" t="s">
        <v>15</v>
      </c>
      <c r="D1579" s="45" t="s">
        <v>23</v>
      </c>
      <c r="E1579" s="46" t="s">
        <v>873</v>
      </c>
      <c r="F1579" s="45" t="s">
        <v>164</v>
      </c>
      <c r="G1579" s="47" t="s">
        <v>50</v>
      </c>
      <c r="H1579" s="40" t="s">
        <v>51</v>
      </c>
      <c r="I1579" s="45"/>
    </row>
    <row r="1580" customFormat="false" ht="15" hidden="false" customHeight="false" outlineLevel="0" collapsed="false">
      <c r="A1580" s="73" t="s">
        <v>1527</v>
      </c>
      <c r="B1580" s="44"/>
      <c r="C1580" s="44"/>
      <c r="D1580" s="45"/>
      <c r="E1580" s="46"/>
      <c r="F1580" s="45"/>
      <c r="G1580" s="47"/>
      <c r="H1580" s="70" t="s">
        <v>158</v>
      </c>
      <c r="I1580" s="45"/>
    </row>
    <row r="1581" customFormat="false" ht="30" hidden="false" customHeight="true" outlineLevel="0" collapsed="false">
      <c r="A1581" s="38" t="s">
        <v>872</v>
      </c>
      <c r="B1581" s="44" t="s">
        <v>47</v>
      </c>
      <c r="C1581" s="44" t="s">
        <v>16</v>
      </c>
      <c r="D1581" s="45" t="s">
        <v>25</v>
      </c>
      <c r="E1581" s="46" t="s">
        <v>881</v>
      </c>
      <c r="F1581" s="45" t="s">
        <v>79</v>
      </c>
      <c r="G1581" s="47" t="s">
        <v>50</v>
      </c>
      <c r="H1581" s="40" t="s">
        <v>51</v>
      </c>
      <c r="I1581" s="45"/>
    </row>
    <row r="1582" customFormat="false" ht="15" hidden="false" customHeight="false" outlineLevel="0" collapsed="false">
      <c r="A1582" s="73" t="s">
        <v>1528</v>
      </c>
      <c r="B1582" s="44"/>
      <c r="C1582" s="44"/>
      <c r="D1582" s="45"/>
      <c r="E1582" s="46"/>
      <c r="F1582" s="45"/>
      <c r="G1582" s="47"/>
      <c r="H1582" s="70" t="s">
        <v>158</v>
      </c>
      <c r="I1582" s="45"/>
    </row>
    <row r="1583" customFormat="false" ht="30" hidden="false" customHeight="true" outlineLevel="0" collapsed="false">
      <c r="A1583" s="38" t="s">
        <v>872</v>
      </c>
      <c r="B1583" s="44" t="s">
        <v>47</v>
      </c>
      <c r="C1583" s="44" t="s">
        <v>15</v>
      </c>
      <c r="D1583" s="45" t="s">
        <v>25</v>
      </c>
      <c r="E1583" s="46" t="s">
        <v>879</v>
      </c>
      <c r="F1583" s="45" t="s">
        <v>79</v>
      </c>
      <c r="G1583" s="47" t="s">
        <v>50</v>
      </c>
      <c r="H1583" s="40" t="s">
        <v>51</v>
      </c>
      <c r="I1583" s="45"/>
    </row>
    <row r="1584" customFormat="false" ht="15" hidden="false" customHeight="false" outlineLevel="0" collapsed="false">
      <c r="A1584" s="73" t="s">
        <v>1527</v>
      </c>
      <c r="B1584" s="44"/>
      <c r="C1584" s="44"/>
      <c r="D1584" s="45"/>
      <c r="E1584" s="46"/>
      <c r="F1584" s="45"/>
      <c r="G1584" s="47"/>
      <c r="H1584" s="70" t="s">
        <v>158</v>
      </c>
      <c r="I1584" s="45"/>
    </row>
    <row r="1585" customFormat="false" ht="30" hidden="false" customHeight="true" outlineLevel="0" collapsed="false">
      <c r="A1585" s="38" t="s">
        <v>872</v>
      </c>
      <c r="B1585" s="44" t="s">
        <v>47</v>
      </c>
      <c r="C1585" s="44" t="s">
        <v>17</v>
      </c>
      <c r="D1585" s="45" t="s">
        <v>22</v>
      </c>
      <c r="E1585" s="46" t="s">
        <v>787</v>
      </c>
      <c r="F1585" s="45" t="s">
        <v>883</v>
      </c>
      <c r="G1585" s="47" t="s">
        <v>50</v>
      </c>
      <c r="H1585" s="40" t="s">
        <v>51</v>
      </c>
      <c r="I1585" s="45"/>
    </row>
    <row r="1586" customFormat="false" ht="15" hidden="false" customHeight="false" outlineLevel="0" collapsed="false">
      <c r="A1586" s="73" t="s">
        <v>1527</v>
      </c>
      <c r="B1586" s="44"/>
      <c r="C1586" s="44"/>
      <c r="D1586" s="45"/>
      <c r="E1586" s="46"/>
      <c r="F1586" s="45"/>
      <c r="G1586" s="47"/>
      <c r="H1586" s="70" t="s">
        <v>158</v>
      </c>
      <c r="I1586" s="45"/>
    </row>
    <row r="1587" customFormat="false" ht="30" hidden="false" customHeight="true" outlineLevel="0" collapsed="false">
      <c r="A1587" s="38" t="s">
        <v>872</v>
      </c>
      <c r="B1587" s="44" t="s">
        <v>47</v>
      </c>
      <c r="C1587" s="44" t="s">
        <v>16</v>
      </c>
      <c r="D1587" s="45" t="s">
        <v>22</v>
      </c>
      <c r="E1587" s="46" t="s">
        <v>689</v>
      </c>
      <c r="F1587" s="45" t="s">
        <v>874</v>
      </c>
      <c r="G1587" s="47" t="s">
        <v>50</v>
      </c>
      <c r="H1587" s="40" t="s">
        <v>51</v>
      </c>
      <c r="I1587" s="45"/>
    </row>
    <row r="1588" customFormat="false" ht="15" hidden="false" customHeight="false" outlineLevel="0" collapsed="false">
      <c r="A1588" s="73" t="s">
        <v>1527</v>
      </c>
      <c r="B1588" s="44"/>
      <c r="C1588" s="44"/>
      <c r="D1588" s="45"/>
      <c r="E1588" s="46"/>
      <c r="F1588" s="45"/>
      <c r="G1588" s="47"/>
      <c r="H1588" s="70" t="s">
        <v>158</v>
      </c>
      <c r="I1588" s="45"/>
    </row>
    <row r="1589" customFormat="false" ht="30" hidden="false" customHeight="true" outlineLevel="0" collapsed="false">
      <c r="A1589" s="38" t="s">
        <v>872</v>
      </c>
      <c r="B1589" s="44" t="s">
        <v>47</v>
      </c>
      <c r="C1589" s="44" t="s">
        <v>18</v>
      </c>
      <c r="D1589" s="45" t="s">
        <v>22</v>
      </c>
      <c r="E1589" s="46" t="s">
        <v>418</v>
      </c>
      <c r="F1589" s="45" t="s">
        <v>884</v>
      </c>
      <c r="G1589" s="47" t="s">
        <v>50</v>
      </c>
      <c r="H1589" s="40" t="s">
        <v>51</v>
      </c>
      <c r="I1589" s="45"/>
    </row>
    <row r="1590" customFormat="false" ht="15" hidden="false" customHeight="false" outlineLevel="0" collapsed="false">
      <c r="A1590" s="73" t="s">
        <v>1527</v>
      </c>
      <c r="B1590" s="44"/>
      <c r="C1590" s="44"/>
      <c r="D1590" s="45"/>
      <c r="E1590" s="46"/>
      <c r="F1590" s="45"/>
      <c r="G1590" s="47"/>
      <c r="H1590" s="70" t="s">
        <v>158</v>
      </c>
      <c r="I1590" s="45"/>
    </row>
    <row r="1591" customFormat="false" ht="30" hidden="false" customHeight="true" outlineLevel="0" collapsed="false">
      <c r="A1591" s="38" t="s">
        <v>872</v>
      </c>
      <c r="B1591" s="44" t="s">
        <v>47</v>
      </c>
      <c r="C1591" s="44" t="s">
        <v>15</v>
      </c>
      <c r="D1591" s="45" t="s">
        <v>22</v>
      </c>
      <c r="E1591" s="46" t="s">
        <v>875</v>
      </c>
      <c r="F1591" s="45" t="s">
        <v>455</v>
      </c>
      <c r="G1591" s="47" t="s">
        <v>50</v>
      </c>
      <c r="H1591" s="40" t="s">
        <v>51</v>
      </c>
      <c r="I1591" s="45"/>
    </row>
    <row r="1592" customFormat="false" ht="15" hidden="false" customHeight="false" outlineLevel="0" collapsed="false">
      <c r="A1592" s="73" t="s">
        <v>1527</v>
      </c>
      <c r="B1592" s="44"/>
      <c r="C1592" s="44"/>
      <c r="D1592" s="45"/>
      <c r="E1592" s="46"/>
      <c r="F1592" s="45"/>
      <c r="G1592" s="47"/>
      <c r="H1592" s="70" t="s">
        <v>158</v>
      </c>
      <c r="I1592" s="45"/>
    </row>
    <row r="1593" customFormat="false" ht="30" hidden="false" customHeight="true" outlineLevel="0" collapsed="false">
      <c r="A1593" s="38" t="s">
        <v>880</v>
      </c>
      <c r="B1593" s="44" t="s">
        <v>47</v>
      </c>
      <c r="C1593" s="44" t="s">
        <v>15</v>
      </c>
      <c r="D1593" s="45" t="s">
        <v>22</v>
      </c>
      <c r="E1593" s="46" t="s">
        <v>258</v>
      </c>
      <c r="F1593" s="45" t="s">
        <v>882</v>
      </c>
      <c r="G1593" s="47" t="s">
        <v>50</v>
      </c>
      <c r="H1593" s="40" t="s">
        <v>51</v>
      </c>
      <c r="I1593" s="45"/>
    </row>
    <row r="1594" customFormat="false" ht="15" hidden="false" customHeight="false" outlineLevel="0" collapsed="false">
      <c r="A1594" s="73" t="s">
        <v>1529</v>
      </c>
      <c r="B1594" s="44"/>
      <c r="C1594" s="44"/>
      <c r="D1594" s="45"/>
      <c r="E1594" s="46"/>
      <c r="F1594" s="45"/>
      <c r="G1594" s="47"/>
      <c r="H1594" s="70" t="s">
        <v>158</v>
      </c>
      <c r="I1594" s="45"/>
    </row>
    <row r="1595" customFormat="false" ht="30" hidden="false" customHeight="true" outlineLevel="0" collapsed="false">
      <c r="A1595" s="38" t="s">
        <v>880</v>
      </c>
      <c r="B1595" s="44" t="s">
        <v>47</v>
      </c>
      <c r="C1595" s="44" t="s">
        <v>16</v>
      </c>
      <c r="D1595" s="45" t="s">
        <v>22</v>
      </c>
      <c r="E1595" s="46" t="s">
        <v>255</v>
      </c>
      <c r="F1595" s="45" t="s">
        <v>179</v>
      </c>
      <c r="G1595" s="47" t="s">
        <v>50</v>
      </c>
      <c r="H1595" s="40" t="s">
        <v>51</v>
      </c>
      <c r="I1595" s="45"/>
    </row>
    <row r="1596" customFormat="false" ht="15" hidden="false" customHeight="false" outlineLevel="0" collapsed="false">
      <c r="A1596" s="73" t="s">
        <v>1529</v>
      </c>
      <c r="B1596" s="44"/>
      <c r="C1596" s="44"/>
      <c r="D1596" s="45"/>
      <c r="E1596" s="46"/>
      <c r="F1596" s="45"/>
      <c r="G1596" s="47"/>
      <c r="H1596" s="70" t="s">
        <v>158</v>
      </c>
      <c r="I1596" s="45"/>
    </row>
    <row r="1598" customFormat="false" ht="30" hidden="false" customHeight="true" outlineLevel="0" collapsed="false">
      <c r="A1598" s="38" t="s">
        <v>885</v>
      </c>
      <c r="B1598" s="44" t="s">
        <v>53</v>
      </c>
      <c r="C1598" s="44" t="s">
        <v>15</v>
      </c>
      <c r="D1598" s="45" t="s">
        <v>24</v>
      </c>
      <c r="E1598" s="46" t="s">
        <v>590</v>
      </c>
      <c r="F1598" s="45" t="s">
        <v>886</v>
      </c>
      <c r="G1598" s="47" t="s">
        <v>50</v>
      </c>
      <c r="H1598" s="40" t="s">
        <v>51</v>
      </c>
      <c r="I1598" s="45"/>
    </row>
    <row r="1599" customFormat="false" ht="15" hidden="false" customHeight="false" outlineLevel="0" collapsed="false">
      <c r="A1599" s="73" t="s">
        <v>1530</v>
      </c>
      <c r="B1599" s="44"/>
      <c r="C1599" s="44"/>
      <c r="D1599" s="45"/>
      <c r="E1599" s="46"/>
      <c r="F1599" s="45"/>
      <c r="G1599" s="47"/>
      <c r="H1599" s="70" t="s">
        <v>158</v>
      </c>
      <c r="I1599" s="45"/>
    </row>
    <row r="1600" customFormat="false" ht="30" hidden="false" customHeight="true" outlineLevel="0" collapsed="false">
      <c r="A1600" s="38" t="s">
        <v>885</v>
      </c>
      <c r="B1600" s="44" t="s">
        <v>53</v>
      </c>
      <c r="C1600" s="44" t="s">
        <v>15</v>
      </c>
      <c r="D1600" s="45" t="s">
        <v>26</v>
      </c>
      <c r="E1600" s="46" t="s">
        <v>261</v>
      </c>
      <c r="F1600" s="45" t="s">
        <v>888</v>
      </c>
      <c r="G1600" s="47" t="s">
        <v>50</v>
      </c>
      <c r="H1600" s="40" t="s">
        <v>51</v>
      </c>
      <c r="I1600" s="45"/>
    </row>
    <row r="1601" customFormat="false" ht="15" hidden="false" customHeight="false" outlineLevel="0" collapsed="false">
      <c r="A1601" s="73" t="s">
        <v>1530</v>
      </c>
      <c r="B1601" s="44"/>
      <c r="C1601" s="44"/>
      <c r="D1601" s="45"/>
      <c r="E1601" s="46"/>
      <c r="F1601" s="45"/>
      <c r="G1601" s="47"/>
      <c r="H1601" s="70" t="s">
        <v>158</v>
      </c>
      <c r="I1601" s="45"/>
    </row>
    <row r="1602" customFormat="false" ht="30" hidden="false" customHeight="true" outlineLevel="0" collapsed="false">
      <c r="A1602" s="38" t="s">
        <v>885</v>
      </c>
      <c r="B1602" s="44" t="s">
        <v>47</v>
      </c>
      <c r="C1602" s="44" t="s">
        <v>17</v>
      </c>
      <c r="D1602" s="45" t="s">
        <v>22</v>
      </c>
      <c r="E1602" s="46" t="s">
        <v>889</v>
      </c>
      <c r="F1602" s="45" t="s">
        <v>890</v>
      </c>
      <c r="G1602" s="47" t="s">
        <v>50</v>
      </c>
      <c r="H1602" s="40" t="s">
        <v>51</v>
      </c>
      <c r="I1602" s="45"/>
    </row>
    <row r="1603" customFormat="false" ht="15" hidden="false" customHeight="false" outlineLevel="0" collapsed="false">
      <c r="A1603" s="73" t="s">
        <v>1530</v>
      </c>
      <c r="B1603" s="44"/>
      <c r="C1603" s="44"/>
      <c r="D1603" s="45"/>
      <c r="E1603" s="46"/>
      <c r="F1603" s="45"/>
      <c r="G1603" s="47"/>
      <c r="H1603" s="70" t="s">
        <v>158</v>
      </c>
      <c r="I1603" s="45"/>
    </row>
    <row r="1604" customFormat="false" ht="30" hidden="false" customHeight="true" outlineLevel="0" collapsed="false">
      <c r="A1604" s="38" t="s">
        <v>885</v>
      </c>
      <c r="B1604" s="44" t="s">
        <v>53</v>
      </c>
      <c r="C1604" s="44" t="s">
        <v>16</v>
      </c>
      <c r="D1604" s="45" t="s">
        <v>22</v>
      </c>
      <c r="E1604" s="46" t="s">
        <v>891</v>
      </c>
      <c r="F1604" s="45" t="s">
        <v>886</v>
      </c>
      <c r="G1604" s="47" t="s">
        <v>50</v>
      </c>
      <c r="H1604" s="40" t="s">
        <v>51</v>
      </c>
      <c r="I1604" s="45"/>
    </row>
    <row r="1605" customFormat="false" ht="15" hidden="false" customHeight="false" outlineLevel="0" collapsed="false">
      <c r="A1605" s="73" t="s">
        <v>1530</v>
      </c>
      <c r="B1605" s="44"/>
      <c r="C1605" s="44"/>
      <c r="D1605" s="45"/>
      <c r="E1605" s="46"/>
      <c r="F1605" s="45"/>
      <c r="G1605" s="47"/>
      <c r="H1605" s="70" t="s">
        <v>158</v>
      </c>
      <c r="I1605" s="45"/>
    </row>
    <row r="1606" customFormat="false" ht="30" hidden="false" customHeight="true" outlineLevel="0" collapsed="false">
      <c r="A1606" s="38" t="s">
        <v>885</v>
      </c>
      <c r="B1606" s="44" t="s">
        <v>47</v>
      </c>
      <c r="C1606" s="44" t="s">
        <v>15</v>
      </c>
      <c r="D1606" s="45" t="s">
        <v>22</v>
      </c>
      <c r="E1606" s="46" t="s">
        <v>887</v>
      </c>
      <c r="F1606" s="45" t="s">
        <v>316</v>
      </c>
      <c r="G1606" s="47" t="s">
        <v>50</v>
      </c>
      <c r="H1606" s="40" t="s">
        <v>51</v>
      </c>
      <c r="I1606" s="45"/>
    </row>
    <row r="1607" customFormat="false" ht="15" hidden="false" customHeight="false" outlineLevel="0" collapsed="false">
      <c r="A1607" s="73" t="s">
        <v>1531</v>
      </c>
      <c r="B1607" s="44"/>
      <c r="C1607" s="44"/>
      <c r="D1607" s="45"/>
      <c r="E1607" s="46"/>
      <c r="F1607" s="45"/>
      <c r="G1607" s="47"/>
      <c r="H1607" s="70" t="s">
        <v>158</v>
      </c>
      <c r="I1607" s="45"/>
    </row>
    <row r="1609" customFormat="false" ht="60" hidden="false" customHeight="true" outlineLevel="0" collapsed="false">
      <c r="A1609" s="38" t="s">
        <v>892</v>
      </c>
      <c r="B1609" s="44" t="s">
        <v>47</v>
      </c>
      <c r="C1609" s="44" t="s">
        <v>16</v>
      </c>
      <c r="D1609" s="45" t="s">
        <v>22</v>
      </c>
      <c r="E1609" s="46" t="s">
        <v>124</v>
      </c>
      <c r="F1609" s="45" t="s">
        <v>894</v>
      </c>
      <c r="G1609" s="47" t="s">
        <v>536</v>
      </c>
      <c r="H1609" s="40" t="s">
        <v>51</v>
      </c>
      <c r="I1609" s="45"/>
    </row>
    <row r="1610" customFormat="false" ht="15" hidden="false" customHeight="false" outlineLevel="0" collapsed="false">
      <c r="A1610" s="73" t="s">
        <v>1532</v>
      </c>
      <c r="B1610" s="44"/>
      <c r="C1610" s="44"/>
      <c r="D1610" s="45"/>
      <c r="E1610" s="46"/>
      <c r="F1610" s="45"/>
      <c r="G1610" s="47"/>
      <c r="H1610" s="70" t="s">
        <v>158</v>
      </c>
      <c r="I1610" s="45"/>
    </row>
    <row r="1611" customFormat="false" ht="60" hidden="false" customHeight="true" outlineLevel="0" collapsed="false">
      <c r="A1611" s="38" t="s">
        <v>892</v>
      </c>
      <c r="B1611" s="44" t="s">
        <v>47</v>
      </c>
      <c r="C1611" s="44" t="s">
        <v>16</v>
      </c>
      <c r="D1611" s="45" t="s">
        <v>22</v>
      </c>
      <c r="E1611" s="46" t="s">
        <v>180</v>
      </c>
      <c r="F1611" s="45" t="s">
        <v>894</v>
      </c>
      <c r="G1611" s="47" t="s">
        <v>536</v>
      </c>
      <c r="H1611" s="40" t="s">
        <v>51</v>
      </c>
      <c r="I1611" s="45"/>
    </row>
    <row r="1612" customFormat="false" ht="15" hidden="false" customHeight="false" outlineLevel="0" collapsed="false">
      <c r="A1612" s="73" t="s">
        <v>1532</v>
      </c>
      <c r="B1612" s="44"/>
      <c r="C1612" s="44"/>
      <c r="D1612" s="45"/>
      <c r="E1612" s="46"/>
      <c r="F1612" s="45"/>
      <c r="G1612" s="47"/>
      <c r="H1612" s="70" t="s">
        <v>158</v>
      </c>
      <c r="I1612" s="45"/>
    </row>
    <row r="1613" customFormat="false" ht="30" hidden="false" customHeight="true" outlineLevel="0" collapsed="false">
      <c r="A1613" s="38" t="s">
        <v>892</v>
      </c>
      <c r="B1613" s="44" t="s">
        <v>47</v>
      </c>
      <c r="C1613" s="44" t="s">
        <v>15</v>
      </c>
      <c r="D1613" s="45" t="s">
        <v>22</v>
      </c>
      <c r="E1613" s="46" t="s">
        <v>895</v>
      </c>
      <c r="F1613" s="45" t="s">
        <v>538</v>
      </c>
      <c r="G1613" s="47" t="s">
        <v>50</v>
      </c>
      <c r="H1613" s="40" t="s">
        <v>51</v>
      </c>
      <c r="I1613" s="45"/>
    </row>
    <row r="1614" customFormat="false" ht="15" hidden="false" customHeight="false" outlineLevel="0" collapsed="false">
      <c r="A1614" s="73" t="s">
        <v>1533</v>
      </c>
      <c r="B1614" s="44"/>
      <c r="C1614" s="44"/>
      <c r="D1614" s="45"/>
      <c r="E1614" s="46"/>
      <c r="F1614" s="45"/>
      <c r="G1614" s="47"/>
      <c r="H1614" s="70" t="s">
        <v>158</v>
      </c>
      <c r="I1614" s="45"/>
    </row>
    <row r="1615" customFormat="false" ht="30" hidden="false" customHeight="true" outlineLevel="0" collapsed="false">
      <c r="A1615" s="38" t="s">
        <v>892</v>
      </c>
      <c r="B1615" s="44" t="s">
        <v>47</v>
      </c>
      <c r="C1615" s="44" t="s">
        <v>16</v>
      </c>
      <c r="D1615" s="45" t="s">
        <v>22</v>
      </c>
      <c r="E1615" s="46" t="s">
        <v>177</v>
      </c>
      <c r="F1615" s="45" t="s">
        <v>893</v>
      </c>
      <c r="G1615" s="47" t="s">
        <v>50</v>
      </c>
      <c r="H1615" s="40" t="s">
        <v>51</v>
      </c>
      <c r="I1615" s="45"/>
    </row>
    <row r="1616" customFormat="false" ht="15" hidden="false" customHeight="false" outlineLevel="0" collapsed="false">
      <c r="A1616" s="73" t="s">
        <v>1533</v>
      </c>
      <c r="B1616" s="44"/>
      <c r="C1616" s="44"/>
      <c r="D1616" s="45"/>
      <c r="E1616" s="46"/>
      <c r="F1616" s="45"/>
      <c r="G1616" s="47"/>
      <c r="H1616" s="70" t="s">
        <v>158</v>
      </c>
      <c r="I1616" s="45"/>
    </row>
    <row r="1618" customFormat="false" ht="30" hidden="false" customHeight="true" outlineLevel="0" collapsed="false">
      <c r="A1618" s="38" t="s">
        <v>896</v>
      </c>
      <c r="B1618" s="44" t="s">
        <v>47</v>
      </c>
      <c r="C1618" s="44" t="s">
        <v>15</v>
      </c>
      <c r="D1618" s="45" t="s">
        <v>22</v>
      </c>
      <c r="E1618" s="46" t="s">
        <v>898</v>
      </c>
      <c r="F1618" s="45" t="s">
        <v>316</v>
      </c>
      <c r="G1618" s="47" t="s">
        <v>50</v>
      </c>
      <c r="H1618" s="40" t="s">
        <v>51</v>
      </c>
      <c r="I1618" s="45"/>
    </row>
    <row r="1619" customFormat="false" ht="15" hidden="false" customHeight="false" outlineLevel="0" collapsed="false">
      <c r="A1619" s="73" t="s">
        <v>1534</v>
      </c>
      <c r="B1619" s="44"/>
      <c r="C1619" s="44"/>
      <c r="D1619" s="45"/>
      <c r="E1619" s="46"/>
      <c r="F1619" s="45"/>
      <c r="G1619" s="47"/>
      <c r="H1619" s="70" t="s">
        <v>158</v>
      </c>
      <c r="I1619" s="45"/>
    </row>
    <row r="1620" customFormat="false" ht="30" hidden="false" customHeight="true" outlineLevel="0" collapsed="false">
      <c r="A1620" s="38" t="s">
        <v>896</v>
      </c>
      <c r="B1620" s="44" t="s">
        <v>47</v>
      </c>
      <c r="C1620" s="44" t="s">
        <v>16</v>
      </c>
      <c r="D1620" s="45" t="s">
        <v>22</v>
      </c>
      <c r="E1620" s="46" t="s">
        <v>170</v>
      </c>
      <c r="F1620" s="45" t="s">
        <v>897</v>
      </c>
      <c r="G1620" s="47" t="s">
        <v>50</v>
      </c>
      <c r="H1620" s="40" t="s">
        <v>51</v>
      </c>
      <c r="I1620" s="45"/>
    </row>
    <row r="1621" customFormat="false" ht="15" hidden="false" customHeight="false" outlineLevel="0" collapsed="false">
      <c r="A1621" s="73" t="s">
        <v>1534</v>
      </c>
      <c r="B1621" s="44"/>
      <c r="C1621" s="44"/>
      <c r="D1621" s="45"/>
      <c r="E1621" s="46"/>
      <c r="F1621" s="45"/>
      <c r="G1621" s="47"/>
      <c r="H1621" s="70" t="s">
        <v>158</v>
      </c>
      <c r="I1621" s="45"/>
    </row>
    <row r="1623" customFormat="false" ht="60" hidden="false" customHeight="true" outlineLevel="0" collapsed="false">
      <c r="A1623" s="38" t="s">
        <v>899</v>
      </c>
      <c r="B1623" s="44" t="s">
        <v>47</v>
      </c>
      <c r="C1623" s="44" t="s">
        <v>15</v>
      </c>
      <c r="D1623" s="45" t="s">
        <v>22</v>
      </c>
      <c r="E1623" s="46" t="s">
        <v>901</v>
      </c>
      <c r="F1623" s="45" t="s">
        <v>691</v>
      </c>
      <c r="G1623" s="47" t="s">
        <v>50</v>
      </c>
      <c r="H1623" s="40" t="s">
        <v>51</v>
      </c>
      <c r="I1623" s="45"/>
    </row>
    <row r="1624" customFormat="false" ht="15" hidden="false" customHeight="false" outlineLevel="0" collapsed="false">
      <c r="A1624" s="73" t="s">
        <v>1535</v>
      </c>
      <c r="B1624" s="44"/>
      <c r="C1624" s="44"/>
      <c r="D1624" s="45"/>
      <c r="E1624" s="46"/>
      <c r="F1624" s="45"/>
      <c r="G1624" s="47"/>
      <c r="H1624" s="70" t="s">
        <v>158</v>
      </c>
      <c r="I1624" s="45"/>
    </row>
    <row r="1625" customFormat="false" ht="45" hidden="false" customHeight="true" outlineLevel="0" collapsed="false">
      <c r="A1625" s="38" t="s">
        <v>899</v>
      </c>
      <c r="B1625" s="44" t="s">
        <v>47</v>
      </c>
      <c r="C1625" s="44" t="s">
        <v>16</v>
      </c>
      <c r="D1625" s="45" t="s">
        <v>22</v>
      </c>
      <c r="E1625" s="46" t="s">
        <v>596</v>
      </c>
      <c r="F1625" s="45" t="s">
        <v>900</v>
      </c>
      <c r="G1625" s="47" t="s">
        <v>50</v>
      </c>
      <c r="H1625" s="40" t="s">
        <v>51</v>
      </c>
      <c r="I1625" s="45"/>
    </row>
    <row r="1626" customFormat="false" ht="15" hidden="false" customHeight="false" outlineLevel="0" collapsed="false">
      <c r="A1626" s="73" t="s">
        <v>1536</v>
      </c>
      <c r="B1626" s="44"/>
      <c r="C1626" s="44"/>
      <c r="D1626" s="45"/>
      <c r="E1626" s="46"/>
      <c r="F1626" s="45"/>
      <c r="G1626" s="47"/>
      <c r="H1626" s="70" t="s">
        <v>158</v>
      </c>
      <c r="I1626" s="45"/>
    </row>
    <row r="1628" customFormat="false" ht="30" hidden="false" customHeight="true" outlineLevel="0" collapsed="false">
      <c r="A1628" s="38" t="s">
        <v>902</v>
      </c>
      <c r="B1628" s="44" t="s">
        <v>47</v>
      </c>
      <c r="C1628" s="44" t="s">
        <v>18</v>
      </c>
      <c r="D1628" s="45" t="s">
        <v>22</v>
      </c>
      <c r="E1628" s="46" t="s">
        <v>129</v>
      </c>
      <c r="F1628" s="45" t="s">
        <v>113</v>
      </c>
      <c r="G1628" s="47" t="s">
        <v>50</v>
      </c>
      <c r="H1628" s="40" t="s">
        <v>51</v>
      </c>
      <c r="I1628" s="45"/>
    </row>
    <row r="1629" customFormat="false" ht="15" hidden="false" customHeight="false" outlineLevel="0" collapsed="false">
      <c r="A1629" s="73" t="s">
        <v>1537</v>
      </c>
      <c r="B1629" s="44"/>
      <c r="C1629" s="44"/>
      <c r="D1629" s="45"/>
      <c r="E1629" s="46"/>
      <c r="F1629" s="45"/>
      <c r="G1629" s="47"/>
      <c r="H1629" s="70" t="s">
        <v>158</v>
      </c>
      <c r="I1629" s="45"/>
    </row>
    <row r="1630" customFormat="false" ht="15" hidden="false" customHeight="true" outlineLevel="0" collapsed="false">
      <c r="A1630" s="38" t="s">
        <v>902</v>
      </c>
      <c r="B1630" s="44" t="s">
        <v>53</v>
      </c>
      <c r="C1630" s="44" t="s">
        <v>15</v>
      </c>
      <c r="D1630" s="45" t="s">
        <v>23</v>
      </c>
      <c r="E1630" s="46" t="s">
        <v>758</v>
      </c>
      <c r="F1630" s="45" t="s">
        <v>139</v>
      </c>
      <c r="G1630" s="47" t="s">
        <v>50</v>
      </c>
      <c r="H1630" s="40" t="s">
        <v>51</v>
      </c>
      <c r="I1630" s="45"/>
    </row>
    <row r="1631" customFormat="false" ht="30" hidden="false" customHeight="false" outlineLevel="0" collapsed="false">
      <c r="A1631" s="73" t="s">
        <v>1538</v>
      </c>
      <c r="B1631" s="44"/>
      <c r="C1631" s="44"/>
      <c r="D1631" s="45"/>
      <c r="E1631" s="46"/>
      <c r="F1631" s="45"/>
      <c r="G1631" s="47"/>
      <c r="H1631" s="70" t="s">
        <v>158</v>
      </c>
      <c r="I1631" s="45"/>
    </row>
    <row r="1632" customFormat="false" ht="15" hidden="false" customHeight="true" outlineLevel="0" collapsed="false">
      <c r="A1632" s="38" t="s">
        <v>902</v>
      </c>
      <c r="B1632" s="44" t="s">
        <v>53</v>
      </c>
      <c r="C1632" s="44" t="s">
        <v>18</v>
      </c>
      <c r="D1632" s="45" t="s">
        <v>23</v>
      </c>
      <c r="E1632" s="46" t="s">
        <v>180</v>
      </c>
      <c r="F1632" s="45" t="s">
        <v>905</v>
      </c>
      <c r="G1632" s="47" t="s">
        <v>50</v>
      </c>
      <c r="H1632" s="40" t="s">
        <v>51</v>
      </c>
      <c r="I1632" s="45"/>
    </row>
    <row r="1633" customFormat="false" ht="30" hidden="false" customHeight="false" outlineLevel="0" collapsed="false">
      <c r="A1633" s="73" t="s">
        <v>1538</v>
      </c>
      <c r="B1633" s="44"/>
      <c r="C1633" s="44"/>
      <c r="D1633" s="45"/>
      <c r="E1633" s="46"/>
      <c r="F1633" s="45"/>
      <c r="G1633" s="47"/>
      <c r="H1633" s="70" t="s">
        <v>158</v>
      </c>
      <c r="I1633" s="45"/>
    </row>
    <row r="1634" customFormat="false" ht="15" hidden="false" customHeight="true" outlineLevel="0" collapsed="false">
      <c r="A1634" s="38" t="s">
        <v>902</v>
      </c>
      <c r="B1634" s="44" t="s">
        <v>53</v>
      </c>
      <c r="C1634" s="44" t="s">
        <v>18</v>
      </c>
      <c r="D1634" s="45" t="s">
        <v>26</v>
      </c>
      <c r="E1634" s="46" t="s">
        <v>148</v>
      </c>
      <c r="F1634" s="45" t="s">
        <v>139</v>
      </c>
      <c r="G1634" s="47" t="s">
        <v>50</v>
      </c>
      <c r="H1634" s="40" t="s">
        <v>51</v>
      </c>
      <c r="I1634" s="45"/>
    </row>
    <row r="1635" customFormat="false" ht="30" hidden="false" customHeight="false" outlineLevel="0" collapsed="false">
      <c r="A1635" s="73" t="s">
        <v>1538</v>
      </c>
      <c r="B1635" s="44"/>
      <c r="C1635" s="44"/>
      <c r="D1635" s="45"/>
      <c r="E1635" s="46"/>
      <c r="F1635" s="45"/>
      <c r="G1635" s="47"/>
      <c r="H1635" s="70" t="s">
        <v>158</v>
      </c>
      <c r="I1635" s="45"/>
    </row>
    <row r="1636" customFormat="false" ht="30" hidden="false" customHeight="true" outlineLevel="0" collapsed="false">
      <c r="A1636" s="38" t="s">
        <v>902</v>
      </c>
      <c r="B1636" s="44" t="s">
        <v>53</v>
      </c>
      <c r="C1636" s="44" t="s">
        <v>15</v>
      </c>
      <c r="D1636" s="45" t="s">
        <v>24</v>
      </c>
      <c r="E1636" s="46" t="s">
        <v>293</v>
      </c>
      <c r="F1636" s="45" t="s">
        <v>137</v>
      </c>
      <c r="G1636" s="47" t="s">
        <v>50</v>
      </c>
      <c r="H1636" s="40" t="s">
        <v>51</v>
      </c>
      <c r="I1636" s="45"/>
    </row>
    <row r="1637" customFormat="false" ht="15" hidden="false" customHeight="false" outlineLevel="0" collapsed="false">
      <c r="A1637" s="73" t="s">
        <v>1537</v>
      </c>
      <c r="B1637" s="44"/>
      <c r="C1637" s="44"/>
      <c r="D1637" s="45"/>
      <c r="E1637" s="46"/>
      <c r="F1637" s="45"/>
      <c r="G1637" s="47"/>
      <c r="H1637" s="70" t="s">
        <v>158</v>
      </c>
      <c r="I1637" s="45"/>
    </row>
    <row r="1638" customFormat="false" ht="30" hidden="false" customHeight="true" outlineLevel="0" collapsed="false">
      <c r="A1638" s="38" t="s">
        <v>902</v>
      </c>
      <c r="B1638" s="44" t="s">
        <v>47</v>
      </c>
      <c r="C1638" s="44" t="s">
        <v>16</v>
      </c>
      <c r="D1638" s="45" t="s">
        <v>22</v>
      </c>
      <c r="E1638" s="46" t="s">
        <v>154</v>
      </c>
      <c r="F1638" s="45" t="s">
        <v>428</v>
      </c>
      <c r="G1638" s="47" t="s">
        <v>50</v>
      </c>
      <c r="H1638" s="40" t="s">
        <v>51</v>
      </c>
      <c r="I1638" s="45"/>
    </row>
    <row r="1639" customFormat="false" ht="30" hidden="false" customHeight="false" outlineLevel="0" collapsed="false">
      <c r="A1639" s="73" t="s">
        <v>1538</v>
      </c>
      <c r="B1639" s="44"/>
      <c r="C1639" s="44"/>
      <c r="D1639" s="45"/>
      <c r="E1639" s="46"/>
      <c r="F1639" s="45"/>
      <c r="G1639" s="47"/>
      <c r="H1639" s="70" t="s">
        <v>158</v>
      </c>
      <c r="I1639" s="45"/>
    </row>
    <row r="1640" customFormat="false" ht="15" hidden="false" customHeight="true" outlineLevel="0" collapsed="false">
      <c r="A1640" s="38" t="s">
        <v>902</v>
      </c>
      <c r="B1640" s="44" t="s">
        <v>53</v>
      </c>
      <c r="C1640" s="44" t="s">
        <v>18</v>
      </c>
      <c r="D1640" s="45" t="s">
        <v>31</v>
      </c>
      <c r="E1640" s="46" t="s">
        <v>250</v>
      </c>
      <c r="F1640" s="45" t="s">
        <v>139</v>
      </c>
      <c r="G1640" s="47" t="s">
        <v>50</v>
      </c>
      <c r="H1640" s="40" t="s">
        <v>51</v>
      </c>
      <c r="I1640" s="45"/>
    </row>
    <row r="1641" customFormat="false" ht="30" hidden="false" customHeight="false" outlineLevel="0" collapsed="false">
      <c r="A1641" s="73" t="s">
        <v>1538</v>
      </c>
      <c r="B1641" s="44"/>
      <c r="C1641" s="44"/>
      <c r="D1641" s="45"/>
      <c r="E1641" s="46"/>
      <c r="F1641" s="45"/>
      <c r="G1641" s="47"/>
      <c r="H1641" s="70" t="s">
        <v>158</v>
      </c>
      <c r="I1641" s="45"/>
    </row>
    <row r="1642" customFormat="false" ht="15" hidden="false" customHeight="true" outlineLevel="0" collapsed="false">
      <c r="A1642" s="38" t="s">
        <v>902</v>
      </c>
      <c r="B1642" s="44" t="s">
        <v>53</v>
      </c>
      <c r="C1642" s="44" t="s">
        <v>15</v>
      </c>
      <c r="D1642" s="45" t="s">
        <v>24</v>
      </c>
      <c r="E1642" s="46" t="s">
        <v>293</v>
      </c>
      <c r="F1642" s="45" t="s">
        <v>139</v>
      </c>
      <c r="G1642" s="47" t="s">
        <v>50</v>
      </c>
      <c r="H1642" s="40" t="s">
        <v>51</v>
      </c>
      <c r="I1642" s="45"/>
    </row>
    <row r="1643" customFormat="false" ht="30" hidden="false" customHeight="false" outlineLevel="0" collapsed="false">
      <c r="A1643" s="73" t="s">
        <v>1538</v>
      </c>
      <c r="B1643" s="44"/>
      <c r="C1643" s="44"/>
      <c r="D1643" s="45"/>
      <c r="E1643" s="46"/>
      <c r="F1643" s="45"/>
      <c r="G1643" s="47"/>
      <c r="H1643" s="70" t="s">
        <v>158</v>
      </c>
      <c r="I1643" s="45"/>
    </row>
    <row r="1644" customFormat="false" ht="15" hidden="false" customHeight="true" outlineLevel="0" collapsed="false">
      <c r="A1644" s="38" t="s">
        <v>902</v>
      </c>
      <c r="B1644" s="44" t="s">
        <v>53</v>
      </c>
      <c r="C1644" s="44" t="s">
        <v>18</v>
      </c>
      <c r="D1644" s="45" t="s">
        <v>24</v>
      </c>
      <c r="E1644" s="46" t="s">
        <v>129</v>
      </c>
      <c r="F1644" s="45" t="s">
        <v>139</v>
      </c>
      <c r="G1644" s="47" t="s">
        <v>50</v>
      </c>
      <c r="H1644" s="40" t="s">
        <v>51</v>
      </c>
      <c r="I1644" s="45"/>
    </row>
    <row r="1645" customFormat="false" ht="30" hidden="false" customHeight="false" outlineLevel="0" collapsed="false">
      <c r="A1645" s="73" t="s">
        <v>1538</v>
      </c>
      <c r="B1645" s="44"/>
      <c r="C1645" s="44"/>
      <c r="D1645" s="45"/>
      <c r="E1645" s="46"/>
      <c r="F1645" s="45"/>
      <c r="G1645" s="47"/>
      <c r="H1645" s="70" t="s">
        <v>158</v>
      </c>
      <c r="I1645" s="45"/>
    </row>
    <row r="1646" customFormat="false" ht="30" hidden="false" customHeight="true" outlineLevel="0" collapsed="false">
      <c r="A1646" s="38" t="s">
        <v>902</v>
      </c>
      <c r="B1646" s="44" t="s">
        <v>47</v>
      </c>
      <c r="C1646" s="44" t="s">
        <v>15</v>
      </c>
      <c r="D1646" s="45" t="s">
        <v>22</v>
      </c>
      <c r="E1646" s="46" t="s">
        <v>903</v>
      </c>
      <c r="F1646" s="45" t="s">
        <v>904</v>
      </c>
      <c r="G1646" s="47" t="s">
        <v>50</v>
      </c>
      <c r="H1646" s="40" t="s">
        <v>51</v>
      </c>
      <c r="I1646" s="45"/>
    </row>
    <row r="1647" customFormat="false" ht="30" hidden="false" customHeight="false" outlineLevel="0" collapsed="false">
      <c r="A1647" s="73" t="s">
        <v>1538</v>
      </c>
      <c r="B1647" s="44"/>
      <c r="C1647" s="44"/>
      <c r="D1647" s="45"/>
      <c r="E1647" s="46"/>
      <c r="F1647" s="45"/>
      <c r="G1647" s="47"/>
      <c r="H1647" s="70" t="s">
        <v>158</v>
      </c>
      <c r="I1647" s="45"/>
    </row>
    <row r="1648" customFormat="false" ht="15" hidden="false" customHeight="true" outlineLevel="0" collapsed="false">
      <c r="A1648" s="38" t="s">
        <v>902</v>
      </c>
      <c r="B1648" s="44" t="s">
        <v>53</v>
      </c>
      <c r="C1648" s="44" t="s">
        <v>18</v>
      </c>
      <c r="D1648" s="45" t="s">
        <v>29</v>
      </c>
      <c r="E1648" s="46" t="s">
        <v>148</v>
      </c>
      <c r="F1648" s="45" t="s">
        <v>139</v>
      </c>
      <c r="G1648" s="47" t="s">
        <v>50</v>
      </c>
      <c r="H1648" s="40" t="s">
        <v>51</v>
      </c>
      <c r="I1648" s="45"/>
    </row>
    <row r="1649" customFormat="false" ht="30" hidden="false" customHeight="false" outlineLevel="0" collapsed="false">
      <c r="A1649" s="73" t="s">
        <v>1538</v>
      </c>
      <c r="B1649" s="44"/>
      <c r="C1649" s="44"/>
      <c r="D1649" s="45"/>
      <c r="E1649" s="46"/>
      <c r="F1649" s="45"/>
      <c r="G1649" s="47"/>
      <c r="H1649" s="70" t="s">
        <v>158</v>
      </c>
      <c r="I1649" s="45"/>
    </row>
    <row r="1650" customFormat="false" ht="15" hidden="false" customHeight="true" outlineLevel="0" collapsed="false">
      <c r="A1650" s="38" t="s">
        <v>902</v>
      </c>
      <c r="B1650" s="44" t="s">
        <v>53</v>
      </c>
      <c r="C1650" s="44" t="s">
        <v>15</v>
      </c>
      <c r="D1650" s="45" t="s">
        <v>27</v>
      </c>
      <c r="E1650" s="46" t="s">
        <v>153</v>
      </c>
      <c r="F1650" s="45" t="s">
        <v>139</v>
      </c>
      <c r="G1650" s="47" t="s">
        <v>50</v>
      </c>
      <c r="H1650" s="40" t="s">
        <v>51</v>
      </c>
      <c r="I1650" s="45"/>
    </row>
    <row r="1651" customFormat="false" ht="30" hidden="false" customHeight="false" outlineLevel="0" collapsed="false">
      <c r="A1651" s="73" t="s">
        <v>1538</v>
      </c>
      <c r="B1651" s="44"/>
      <c r="C1651" s="44"/>
      <c r="D1651" s="45"/>
      <c r="E1651" s="46"/>
      <c r="F1651" s="45"/>
      <c r="G1651" s="47"/>
      <c r="H1651" s="70" t="s">
        <v>158</v>
      </c>
      <c r="I1651" s="45"/>
    </row>
    <row r="1652" customFormat="false" ht="15" hidden="false" customHeight="true" outlineLevel="0" collapsed="false">
      <c r="A1652" s="38" t="s">
        <v>902</v>
      </c>
      <c r="B1652" s="44" t="s">
        <v>53</v>
      </c>
      <c r="C1652" s="44" t="s">
        <v>18</v>
      </c>
      <c r="D1652" s="45" t="s">
        <v>32</v>
      </c>
      <c r="E1652" s="46" t="s">
        <v>270</v>
      </c>
      <c r="F1652" s="45" t="s">
        <v>139</v>
      </c>
      <c r="G1652" s="47" t="s">
        <v>50</v>
      </c>
      <c r="H1652" s="40" t="s">
        <v>51</v>
      </c>
      <c r="I1652" s="45"/>
    </row>
    <row r="1653" customFormat="false" ht="30" hidden="false" customHeight="false" outlineLevel="0" collapsed="false">
      <c r="A1653" s="73" t="s">
        <v>1538</v>
      </c>
      <c r="B1653" s="44"/>
      <c r="C1653" s="44"/>
      <c r="D1653" s="45"/>
      <c r="E1653" s="46"/>
      <c r="F1653" s="45"/>
      <c r="G1653" s="47"/>
      <c r="H1653" s="70" t="s">
        <v>158</v>
      </c>
      <c r="I1653" s="45"/>
    </row>
    <row r="1655" customFormat="false" ht="30" hidden="false" customHeight="true" outlineLevel="0" collapsed="false">
      <c r="A1655" s="38" t="s">
        <v>906</v>
      </c>
      <c r="B1655" s="44" t="s">
        <v>47</v>
      </c>
      <c r="C1655" s="44" t="s">
        <v>16</v>
      </c>
      <c r="D1655" s="45" t="s">
        <v>22</v>
      </c>
      <c r="E1655" s="46" t="s">
        <v>908</v>
      </c>
      <c r="F1655" s="45" t="s">
        <v>907</v>
      </c>
      <c r="G1655" s="47" t="s">
        <v>50</v>
      </c>
      <c r="H1655" s="40" t="s">
        <v>51</v>
      </c>
      <c r="I1655" s="45"/>
    </row>
    <row r="1656" customFormat="false" ht="15" hidden="false" customHeight="false" outlineLevel="0" collapsed="false">
      <c r="A1656" s="73" t="s">
        <v>1539</v>
      </c>
      <c r="B1656" s="44"/>
      <c r="C1656" s="44"/>
      <c r="D1656" s="45"/>
      <c r="E1656" s="46"/>
      <c r="F1656" s="45"/>
      <c r="G1656" s="47"/>
      <c r="H1656" s="70" t="s">
        <v>158</v>
      </c>
      <c r="I1656" s="45"/>
    </row>
    <row r="1657" customFormat="false" ht="30" hidden="false" customHeight="true" outlineLevel="0" collapsed="false">
      <c r="A1657" s="38" t="s">
        <v>906</v>
      </c>
      <c r="B1657" s="44" t="s">
        <v>47</v>
      </c>
      <c r="C1657" s="44" t="s">
        <v>14</v>
      </c>
      <c r="D1657" s="45" t="s">
        <v>22</v>
      </c>
      <c r="E1657" s="46" t="s">
        <v>228</v>
      </c>
      <c r="F1657" s="45" t="s">
        <v>907</v>
      </c>
      <c r="G1657" s="47" t="s">
        <v>50</v>
      </c>
      <c r="H1657" s="40" t="s">
        <v>51</v>
      </c>
      <c r="I1657" s="45"/>
    </row>
    <row r="1658" customFormat="false" ht="15" hidden="false" customHeight="false" outlineLevel="0" collapsed="false">
      <c r="A1658" s="73" t="s">
        <v>1539</v>
      </c>
      <c r="B1658" s="44"/>
      <c r="C1658" s="44"/>
      <c r="D1658" s="45"/>
      <c r="E1658" s="46"/>
      <c r="F1658" s="45"/>
      <c r="G1658" s="47"/>
      <c r="H1658" s="70" t="s">
        <v>158</v>
      </c>
      <c r="I1658" s="45"/>
    </row>
    <row r="1659" customFormat="false" ht="30" hidden="false" customHeight="true" outlineLevel="0" collapsed="false">
      <c r="A1659" s="38" t="s">
        <v>906</v>
      </c>
      <c r="B1659" s="44" t="s">
        <v>47</v>
      </c>
      <c r="C1659" s="44" t="s">
        <v>93</v>
      </c>
      <c r="D1659" s="45" t="s">
        <v>22</v>
      </c>
      <c r="E1659" s="46" t="s">
        <v>112</v>
      </c>
      <c r="F1659" s="45" t="s">
        <v>910</v>
      </c>
      <c r="G1659" s="47" t="s">
        <v>50</v>
      </c>
      <c r="H1659" s="40" t="s">
        <v>51</v>
      </c>
      <c r="I1659" s="45"/>
    </row>
    <row r="1660" customFormat="false" ht="15" hidden="false" customHeight="false" outlineLevel="0" collapsed="false">
      <c r="A1660" s="73" t="s">
        <v>1540</v>
      </c>
      <c r="B1660" s="44"/>
      <c r="C1660" s="44"/>
      <c r="D1660" s="45"/>
      <c r="E1660" s="46"/>
      <c r="F1660" s="45"/>
      <c r="G1660" s="47"/>
      <c r="H1660" s="70" t="s">
        <v>158</v>
      </c>
      <c r="I1660" s="45"/>
    </row>
    <row r="1661" customFormat="false" ht="15" hidden="false" customHeight="true" outlineLevel="0" collapsed="false">
      <c r="A1661" s="38" t="s">
        <v>906</v>
      </c>
      <c r="B1661" s="44" t="s">
        <v>47</v>
      </c>
      <c r="C1661" s="44" t="s">
        <v>15</v>
      </c>
      <c r="D1661" s="45" t="s">
        <v>22</v>
      </c>
      <c r="E1661" s="46" t="s">
        <v>909</v>
      </c>
      <c r="F1661" s="45"/>
      <c r="G1661" s="47" t="s">
        <v>147</v>
      </c>
      <c r="H1661" s="40" t="s">
        <v>59</v>
      </c>
      <c r="I1661" s="45"/>
    </row>
    <row r="1662" customFormat="false" ht="15" hidden="false" customHeight="false" outlineLevel="0" collapsed="false">
      <c r="A1662" s="73" t="s">
        <v>1541</v>
      </c>
      <c r="B1662" s="44"/>
      <c r="C1662" s="44"/>
      <c r="D1662" s="45"/>
      <c r="E1662" s="46"/>
      <c r="F1662" s="45"/>
      <c r="G1662" s="47"/>
      <c r="H1662" s="70" t="s">
        <v>158</v>
      </c>
      <c r="I1662" s="45"/>
    </row>
    <row r="1664" customFormat="false" ht="15" hidden="false" customHeight="true" outlineLevel="0" collapsed="false">
      <c r="A1664" s="38" t="s">
        <v>911</v>
      </c>
      <c r="B1664" s="44" t="s">
        <v>47</v>
      </c>
      <c r="C1664" s="44" t="s">
        <v>16</v>
      </c>
      <c r="D1664" s="45" t="s">
        <v>22</v>
      </c>
      <c r="E1664" s="46" t="s">
        <v>917</v>
      </c>
      <c r="F1664" s="45" t="s">
        <v>918</v>
      </c>
      <c r="G1664" s="47" t="s">
        <v>919</v>
      </c>
      <c r="H1664" s="40" t="s">
        <v>59</v>
      </c>
      <c r="I1664" s="45"/>
    </row>
    <row r="1665" customFormat="false" ht="15" hidden="false" customHeight="false" outlineLevel="0" collapsed="false">
      <c r="A1665" s="73" t="s">
        <v>1542</v>
      </c>
      <c r="B1665" s="44"/>
      <c r="C1665" s="44"/>
      <c r="D1665" s="45"/>
      <c r="E1665" s="46"/>
      <c r="F1665" s="45"/>
      <c r="G1665" s="47"/>
      <c r="H1665" s="70" t="s">
        <v>158</v>
      </c>
      <c r="I1665" s="45"/>
    </row>
    <row r="1666" customFormat="false" ht="15" hidden="false" customHeight="true" outlineLevel="0" collapsed="false">
      <c r="A1666" s="38" t="s">
        <v>911</v>
      </c>
      <c r="B1666" s="44" t="s">
        <v>47</v>
      </c>
      <c r="C1666" s="44" t="s">
        <v>15</v>
      </c>
      <c r="D1666" s="45" t="s">
        <v>22</v>
      </c>
      <c r="E1666" s="46" t="s">
        <v>915</v>
      </c>
      <c r="F1666" s="45"/>
      <c r="G1666" s="47" t="s">
        <v>76</v>
      </c>
      <c r="H1666" s="40" t="s">
        <v>59</v>
      </c>
      <c r="I1666" s="45" t="s">
        <v>839</v>
      </c>
    </row>
    <row r="1667" customFormat="false" ht="15" hidden="false" customHeight="false" outlineLevel="0" collapsed="false">
      <c r="A1667" s="73" t="s">
        <v>1543</v>
      </c>
      <c r="B1667" s="44"/>
      <c r="C1667" s="44"/>
      <c r="D1667" s="45"/>
      <c r="E1667" s="46"/>
      <c r="F1667" s="45"/>
      <c r="G1667" s="47"/>
      <c r="H1667" s="70" t="s">
        <v>158</v>
      </c>
      <c r="I1667" s="45"/>
    </row>
    <row r="1668" customFormat="false" ht="15" hidden="false" customHeight="true" outlineLevel="0" collapsed="false">
      <c r="A1668" s="38" t="s">
        <v>911</v>
      </c>
      <c r="B1668" s="44" t="s">
        <v>47</v>
      </c>
      <c r="C1668" s="44" t="s">
        <v>16</v>
      </c>
      <c r="D1668" s="45" t="s">
        <v>22</v>
      </c>
      <c r="E1668" s="46" t="s">
        <v>923</v>
      </c>
      <c r="F1668" s="45"/>
      <c r="G1668" s="47" t="s">
        <v>921</v>
      </c>
      <c r="H1668" s="40" t="s">
        <v>59</v>
      </c>
      <c r="I1668" s="45" t="s">
        <v>922</v>
      </c>
    </row>
    <row r="1669" customFormat="false" ht="15" hidden="false" customHeight="false" outlineLevel="0" collapsed="false">
      <c r="A1669" s="73" t="s">
        <v>1542</v>
      </c>
      <c r="B1669" s="44"/>
      <c r="C1669" s="44"/>
      <c r="D1669" s="45"/>
      <c r="E1669" s="46"/>
      <c r="F1669" s="45"/>
      <c r="G1669" s="47"/>
      <c r="H1669" s="70" t="s">
        <v>158</v>
      </c>
      <c r="I1669" s="45"/>
    </row>
    <row r="1670" customFormat="false" ht="15" hidden="false" customHeight="true" outlineLevel="0" collapsed="false">
      <c r="A1670" s="38" t="s">
        <v>911</v>
      </c>
      <c r="B1670" s="44" t="s">
        <v>47</v>
      </c>
      <c r="C1670" s="44" t="s">
        <v>16</v>
      </c>
      <c r="D1670" s="45" t="s">
        <v>22</v>
      </c>
      <c r="E1670" s="46" t="s">
        <v>920</v>
      </c>
      <c r="F1670" s="45"/>
      <c r="G1670" s="47" t="s">
        <v>921</v>
      </c>
      <c r="H1670" s="40" t="s">
        <v>59</v>
      </c>
      <c r="I1670" s="45" t="s">
        <v>922</v>
      </c>
    </row>
    <row r="1671" customFormat="false" ht="15" hidden="false" customHeight="false" outlineLevel="0" collapsed="false">
      <c r="A1671" s="73" t="s">
        <v>1542</v>
      </c>
      <c r="B1671" s="44"/>
      <c r="C1671" s="44"/>
      <c r="D1671" s="45"/>
      <c r="E1671" s="46"/>
      <c r="F1671" s="45"/>
      <c r="G1671" s="47"/>
      <c r="H1671" s="70" t="s">
        <v>158</v>
      </c>
      <c r="I1671" s="45"/>
    </row>
    <row r="1672" customFormat="false" ht="15" hidden="false" customHeight="true" outlineLevel="0" collapsed="false">
      <c r="A1672" s="38" t="s">
        <v>911</v>
      </c>
      <c r="B1672" s="44" t="s">
        <v>47</v>
      </c>
      <c r="C1672" s="44" t="s">
        <v>16</v>
      </c>
      <c r="D1672" s="45" t="s">
        <v>22</v>
      </c>
      <c r="E1672" s="46" t="s">
        <v>924</v>
      </c>
      <c r="F1672" s="45"/>
      <c r="G1672" s="47" t="s">
        <v>921</v>
      </c>
      <c r="H1672" s="40" t="s">
        <v>59</v>
      </c>
      <c r="I1672" s="45" t="s">
        <v>922</v>
      </c>
    </row>
    <row r="1673" customFormat="false" ht="15" hidden="false" customHeight="false" outlineLevel="0" collapsed="false">
      <c r="A1673" s="73" t="s">
        <v>1542</v>
      </c>
      <c r="B1673" s="44"/>
      <c r="C1673" s="44"/>
      <c r="D1673" s="45"/>
      <c r="E1673" s="46"/>
      <c r="F1673" s="45"/>
      <c r="G1673" s="47"/>
      <c r="H1673" s="70" t="s">
        <v>158</v>
      </c>
      <c r="I1673" s="45"/>
    </row>
    <row r="1674" customFormat="false" ht="30" hidden="false" customHeight="true" outlineLevel="0" collapsed="false">
      <c r="A1674" s="38" t="s">
        <v>911</v>
      </c>
      <c r="B1674" s="44" t="s">
        <v>47</v>
      </c>
      <c r="C1674" s="44" t="s">
        <v>16</v>
      </c>
      <c r="D1674" s="45" t="s">
        <v>22</v>
      </c>
      <c r="E1674" s="46" t="s">
        <v>916</v>
      </c>
      <c r="F1674" s="45" t="s">
        <v>168</v>
      </c>
      <c r="G1674" s="47" t="s">
        <v>50</v>
      </c>
      <c r="H1674" s="40" t="s">
        <v>51</v>
      </c>
      <c r="I1674" s="45"/>
    </row>
    <row r="1675" customFormat="false" ht="15" hidden="false" customHeight="false" outlineLevel="0" collapsed="false">
      <c r="A1675" s="73" t="s">
        <v>1543</v>
      </c>
      <c r="B1675" s="44"/>
      <c r="C1675" s="44"/>
      <c r="D1675" s="45"/>
      <c r="E1675" s="46"/>
      <c r="F1675" s="45"/>
      <c r="G1675" s="47"/>
      <c r="H1675" s="70" t="s">
        <v>158</v>
      </c>
      <c r="I1675" s="45"/>
    </row>
    <row r="1676" customFormat="false" ht="30" hidden="false" customHeight="true" outlineLevel="0" collapsed="false">
      <c r="A1676" s="38" t="s">
        <v>911</v>
      </c>
      <c r="B1676" s="44" t="s">
        <v>47</v>
      </c>
      <c r="C1676" s="44" t="s">
        <v>15</v>
      </c>
      <c r="D1676" s="45" t="s">
        <v>22</v>
      </c>
      <c r="E1676" s="46" t="s">
        <v>914</v>
      </c>
      <c r="F1676" s="45" t="s">
        <v>582</v>
      </c>
      <c r="G1676" s="47" t="s">
        <v>50</v>
      </c>
      <c r="H1676" s="40" t="s">
        <v>51</v>
      </c>
      <c r="I1676" s="45"/>
    </row>
    <row r="1677" customFormat="false" ht="15" hidden="false" customHeight="false" outlineLevel="0" collapsed="false">
      <c r="A1677" s="73" t="s">
        <v>1542</v>
      </c>
      <c r="B1677" s="44"/>
      <c r="C1677" s="44"/>
      <c r="D1677" s="45"/>
      <c r="E1677" s="46"/>
      <c r="F1677" s="45"/>
      <c r="G1677" s="47"/>
      <c r="H1677" s="70" t="s">
        <v>158</v>
      </c>
      <c r="I1677" s="45"/>
    </row>
    <row r="1678" customFormat="false" ht="30" hidden="false" customHeight="true" outlineLevel="0" collapsed="false">
      <c r="A1678" s="38" t="s">
        <v>911</v>
      </c>
      <c r="B1678" s="44" t="s">
        <v>47</v>
      </c>
      <c r="C1678" s="44" t="s">
        <v>14</v>
      </c>
      <c r="D1678" s="45" t="s">
        <v>22</v>
      </c>
      <c r="E1678" s="46" t="s">
        <v>912</v>
      </c>
      <c r="F1678" s="45" t="s">
        <v>78</v>
      </c>
      <c r="G1678" s="47" t="s">
        <v>50</v>
      </c>
      <c r="H1678" s="40" t="s">
        <v>51</v>
      </c>
      <c r="I1678" s="45"/>
    </row>
    <row r="1679" customFormat="false" ht="15" hidden="false" customHeight="false" outlineLevel="0" collapsed="false">
      <c r="A1679" s="73" t="s">
        <v>1542</v>
      </c>
      <c r="B1679" s="44"/>
      <c r="C1679" s="44"/>
      <c r="D1679" s="45"/>
      <c r="E1679" s="46"/>
      <c r="F1679" s="45"/>
      <c r="G1679" s="47"/>
      <c r="H1679" s="70" t="s">
        <v>158</v>
      </c>
      <c r="I1679" s="45"/>
    </row>
    <row r="1680" customFormat="false" ht="30" hidden="false" customHeight="true" outlineLevel="0" collapsed="false">
      <c r="A1680" s="38" t="s">
        <v>911</v>
      </c>
      <c r="B1680" s="44" t="s">
        <v>47</v>
      </c>
      <c r="C1680" s="44" t="s">
        <v>16</v>
      </c>
      <c r="D1680" s="45" t="s">
        <v>22</v>
      </c>
      <c r="E1680" s="46" t="s">
        <v>913</v>
      </c>
      <c r="F1680" s="45" t="s">
        <v>582</v>
      </c>
      <c r="G1680" s="47" t="s">
        <v>50</v>
      </c>
      <c r="H1680" s="40" t="s">
        <v>51</v>
      </c>
      <c r="I1680" s="45"/>
    </row>
    <row r="1681" customFormat="false" ht="15" hidden="false" customHeight="false" outlineLevel="0" collapsed="false">
      <c r="A1681" s="73" t="s">
        <v>1542</v>
      </c>
      <c r="B1681" s="44"/>
      <c r="C1681" s="44"/>
      <c r="D1681" s="45"/>
      <c r="E1681" s="46"/>
      <c r="F1681" s="45"/>
      <c r="G1681" s="47"/>
      <c r="H1681" s="70" t="s">
        <v>158</v>
      </c>
      <c r="I1681" s="45"/>
    </row>
    <row r="1682" customFormat="false" ht="30" hidden="false" customHeight="true" outlineLevel="0" collapsed="false">
      <c r="A1682" s="38" t="s">
        <v>911</v>
      </c>
      <c r="B1682" s="44" t="s">
        <v>47</v>
      </c>
      <c r="C1682" s="44" t="s">
        <v>15</v>
      </c>
      <c r="D1682" s="45" t="s">
        <v>22</v>
      </c>
      <c r="E1682" s="46" t="s">
        <v>296</v>
      </c>
      <c r="F1682" s="45" t="s">
        <v>168</v>
      </c>
      <c r="G1682" s="47" t="s">
        <v>50</v>
      </c>
      <c r="H1682" s="40" t="s">
        <v>51</v>
      </c>
      <c r="I1682" s="45"/>
    </row>
    <row r="1683" customFormat="false" ht="15" hidden="false" customHeight="false" outlineLevel="0" collapsed="false">
      <c r="A1683" s="73" t="s">
        <v>1543</v>
      </c>
      <c r="B1683" s="44"/>
      <c r="C1683" s="44"/>
      <c r="D1683" s="45"/>
      <c r="E1683" s="46"/>
      <c r="F1683" s="45"/>
      <c r="G1683" s="47"/>
      <c r="H1683" s="70" t="s">
        <v>158</v>
      </c>
      <c r="I1683" s="45"/>
    </row>
    <row r="1685" customFormat="false" ht="30" hidden="false" customHeight="true" outlineLevel="0" collapsed="false">
      <c r="A1685" s="38" t="s">
        <v>925</v>
      </c>
      <c r="B1685" s="44" t="s">
        <v>47</v>
      </c>
      <c r="C1685" s="44" t="s">
        <v>16</v>
      </c>
      <c r="D1685" s="45" t="s">
        <v>22</v>
      </c>
      <c r="E1685" s="46" t="s">
        <v>926</v>
      </c>
      <c r="F1685" s="45" t="s">
        <v>927</v>
      </c>
      <c r="G1685" s="47" t="s">
        <v>50</v>
      </c>
      <c r="H1685" s="40" t="s">
        <v>51</v>
      </c>
      <c r="I1685" s="45"/>
    </row>
    <row r="1686" customFormat="false" ht="15" hidden="false" customHeight="false" outlineLevel="0" collapsed="false">
      <c r="A1686" s="73" t="s">
        <v>1544</v>
      </c>
      <c r="B1686" s="44"/>
      <c r="C1686" s="44"/>
      <c r="D1686" s="45"/>
      <c r="E1686" s="46"/>
      <c r="F1686" s="45"/>
      <c r="G1686" s="47"/>
      <c r="H1686" s="70" t="s">
        <v>158</v>
      </c>
      <c r="I1686" s="45"/>
    </row>
    <row r="1687" customFormat="false" ht="30" hidden="false" customHeight="true" outlineLevel="0" collapsed="false">
      <c r="A1687" s="38" t="s">
        <v>925</v>
      </c>
      <c r="B1687" s="44" t="s">
        <v>47</v>
      </c>
      <c r="C1687" s="44" t="s">
        <v>18</v>
      </c>
      <c r="D1687" s="45" t="s">
        <v>22</v>
      </c>
      <c r="E1687" s="46" t="s">
        <v>928</v>
      </c>
      <c r="F1687" s="45" t="s">
        <v>294</v>
      </c>
      <c r="G1687" s="47" t="s">
        <v>50</v>
      </c>
      <c r="H1687" s="40" t="s">
        <v>51</v>
      </c>
      <c r="I1687" s="45"/>
    </row>
    <row r="1688" customFormat="false" ht="15" hidden="false" customHeight="false" outlineLevel="0" collapsed="false">
      <c r="A1688" s="73" t="s">
        <v>1545</v>
      </c>
      <c r="B1688" s="44"/>
      <c r="C1688" s="44"/>
      <c r="D1688" s="45"/>
      <c r="E1688" s="46"/>
      <c r="F1688" s="45"/>
      <c r="G1688" s="47"/>
      <c r="H1688" s="70" t="s">
        <v>158</v>
      </c>
      <c r="I1688" s="45"/>
    </row>
    <row r="1689" customFormat="false" ht="60" hidden="false" customHeight="true" outlineLevel="0" collapsed="false">
      <c r="A1689" s="38" t="s">
        <v>925</v>
      </c>
      <c r="B1689" s="44" t="s">
        <v>47</v>
      </c>
      <c r="C1689" s="44" t="s">
        <v>15</v>
      </c>
      <c r="D1689" s="45" t="s">
        <v>22</v>
      </c>
      <c r="E1689" s="46" t="s">
        <v>646</v>
      </c>
      <c r="F1689" s="45" t="s">
        <v>691</v>
      </c>
      <c r="G1689" s="47" t="s">
        <v>50</v>
      </c>
      <c r="H1689" s="40" t="s">
        <v>51</v>
      </c>
      <c r="I1689" s="45"/>
    </row>
    <row r="1690" customFormat="false" ht="15" hidden="false" customHeight="false" outlineLevel="0" collapsed="false">
      <c r="A1690" s="73" t="s">
        <v>1545</v>
      </c>
      <c r="B1690" s="44"/>
      <c r="C1690" s="44"/>
      <c r="D1690" s="45"/>
      <c r="E1690" s="46"/>
      <c r="F1690" s="45"/>
      <c r="G1690" s="47"/>
      <c r="H1690" s="70" t="s">
        <v>158</v>
      </c>
      <c r="I1690" s="45"/>
    </row>
    <row r="1691" customFormat="false" ht="30" hidden="false" customHeight="true" outlineLevel="0" collapsed="false">
      <c r="A1691" s="38" t="s">
        <v>925</v>
      </c>
      <c r="B1691" s="44" t="s">
        <v>47</v>
      </c>
      <c r="C1691" s="44" t="s">
        <v>15</v>
      </c>
      <c r="D1691" s="45" t="s">
        <v>22</v>
      </c>
      <c r="E1691" s="46" t="s">
        <v>926</v>
      </c>
      <c r="F1691" s="45" t="s">
        <v>927</v>
      </c>
      <c r="G1691" s="47" t="s">
        <v>50</v>
      </c>
      <c r="H1691" s="40" t="s">
        <v>51</v>
      </c>
      <c r="I1691" s="45"/>
    </row>
    <row r="1692" customFormat="false" ht="15" hidden="false" customHeight="false" outlineLevel="0" collapsed="false">
      <c r="A1692" s="73" t="s">
        <v>1544</v>
      </c>
      <c r="B1692" s="44"/>
      <c r="C1692" s="44"/>
      <c r="D1692" s="45"/>
      <c r="E1692" s="46"/>
      <c r="F1692" s="45"/>
      <c r="G1692" s="47"/>
      <c r="H1692" s="70" t="s">
        <v>158</v>
      </c>
      <c r="I1692" s="45"/>
    </row>
    <row r="1694" customFormat="false" ht="30" hidden="false" customHeight="true" outlineLevel="0" collapsed="false">
      <c r="A1694" s="38" t="s">
        <v>929</v>
      </c>
      <c r="B1694" s="44" t="s">
        <v>47</v>
      </c>
      <c r="C1694" s="44" t="s">
        <v>14</v>
      </c>
      <c r="D1694" s="45" t="s">
        <v>22</v>
      </c>
      <c r="E1694" s="46" t="s">
        <v>117</v>
      </c>
      <c r="F1694" s="45" t="s">
        <v>78</v>
      </c>
      <c r="G1694" s="47" t="s">
        <v>50</v>
      </c>
      <c r="H1694" s="40" t="s">
        <v>51</v>
      </c>
      <c r="I1694" s="45"/>
    </row>
    <row r="1695" customFormat="false" ht="15" hidden="false" customHeight="false" outlineLevel="0" collapsed="false">
      <c r="A1695" s="73" t="s">
        <v>1546</v>
      </c>
      <c r="B1695" s="44"/>
      <c r="C1695" s="44"/>
      <c r="D1695" s="45"/>
      <c r="E1695" s="46"/>
      <c r="F1695" s="45"/>
      <c r="G1695" s="47"/>
      <c r="H1695" s="70" t="s">
        <v>158</v>
      </c>
      <c r="I1695" s="45"/>
    </row>
    <row r="1696" customFormat="false" ht="30" hidden="false" customHeight="true" outlineLevel="0" collapsed="false">
      <c r="A1696" s="38" t="s">
        <v>929</v>
      </c>
      <c r="B1696" s="44" t="s">
        <v>47</v>
      </c>
      <c r="C1696" s="44" t="s">
        <v>16</v>
      </c>
      <c r="D1696" s="45" t="s">
        <v>22</v>
      </c>
      <c r="E1696" s="46" t="s">
        <v>930</v>
      </c>
      <c r="F1696" s="45" t="s">
        <v>78</v>
      </c>
      <c r="G1696" s="47" t="s">
        <v>50</v>
      </c>
      <c r="H1696" s="40" t="s">
        <v>51</v>
      </c>
      <c r="I1696" s="45"/>
    </row>
    <row r="1697" customFormat="false" ht="15" hidden="false" customHeight="false" outlineLevel="0" collapsed="false">
      <c r="A1697" s="73" t="s">
        <v>1546</v>
      </c>
      <c r="B1697" s="44"/>
      <c r="C1697" s="44"/>
      <c r="D1697" s="45"/>
      <c r="E1697" s="46"/>
      <c r="F1697" s="45"/>
      <c r="G1697" s="47"/>
      <c r="H1697" s="70" t="s">
        <v>158</v>
      </c>
      <c r="I1697" s="45"/>
    </row>
    <row r="1698" customFormat="false" ht="30" hidden="false" customHeight="true" outlineLevel="0" collapsed="false">
      <c r="A1698" s="38" t="s">
        <v>929</v>
      </c>
      <c r="B1698" s="44" t="s">
        <v>47</v>
      </c>
      <c r="C1698" s="44" t="s">
        <v>15</v>
      </c>
      <c r="D1698" s="45" t="s">
        <v>22</v>
      </c>
      <c r="E1698" s="46" t="s">
        <v>202</v>
      </c>
      <c r="F1698" s="45" t="s">
        <v>78</v>
      </c>
      <c r="G1698" s="47" t="s">
        <v>50</v>
      </c>
      <c r="H1698" s="40" t="s">
        <v>51</v>
      </c>
      <c r="I1698" s="45"/>
    </row>
    <row r="1699" customFormat="false" ht="15" hidden="false" customHeight="false" outlineLevel="0" collapsed="false">
      <c r="A1699" s="73" t="s">
        <v>1546</v>
      </c>
      <c r="B1699" s="44"/>
      <c r="C1699" s="44"/>
      <c r="D1699" s="45"/>
      <c r="E1699" s="46"/>
      <c r="F1699" s="45"/>
      <c r="G1699" s="47"/>
      <c r="H1699" s="70" t="s">
        <v>158</v>
      </c>
      <c r="I1699" s="45"/>
    </row>
    <row r="1701" customFormat="false" ht="15" hidden="false" customHeight="true" outlineLevel="0" collapsed="false">
      <c r="A1701" s="38" t="s">
        <v>931</v>
      </c>
      <c r="B1701" s="44" t="s">
        <v>47</v>
      </c>
      <c r="C1701" s="44" t="s">
        <v>18</v>
      </c>
      <c r="D1701" s="45" t="s">
        <v>22</v>
      </c>
      <c r="E1701" s="46" t="s">
        <v>948</v>
      </c>
      <c r="F1701" s="45" t="s">
        <v>57</v>
      </c>
      <c r="G1701" s="47" t="s">
        <v>58</v>
      </c>
      <c r="H1701" s="40" t="s">
        <v>59</v>
      </c>
      <c r="I1701" s="45" t="s">
        <v>63</v>
      </c>
    </row>
    <row r="1702" customFormat="false" ht="15" hidden="false" customHeight="false" outlineLevel="0" collapsed="false">
      <c r="A1702" s="73" t="s">
        <v>1547</v>
      </c>
      <c r="B1702" s="44"/>
      <c r="C1702" s="44"/>
      <c r="D1702" s="45"/>
      <c r="E1702" s="46"/>
      <c r="F1702" s="45"/>
      <c r="G1702" s="47"/>
      <c r="H1702" s="70" t="s">
        <v>158</v>
      </c>
      <c r="I1702" s="45"/>
    </row>
    <row r="1703" customFormat="false" ht="15" hidden="false" customHeight="true" outlineLevel="0" collapsed="false">
      <c r="A1703" s="38" t="s">
        <v>931</v>
      </c>
      <c r="B1703" s="44" t="s">
        <v>47</v>
      </c>
      <c r="C1703" s="44" t="s">
        <v>18</v>
      </c>
      <c r="D1703" s="45" t="s">
        <v>22</v>
      </c>
      <c r="E1703" s="46" t="s">
        <v>947</v>
      </c>
      <c r="F1703" s="45" t="s">
        <v>57</v>
      </c>
      <c r="G1703" s="47" t="s">
        <v>58</v>
      </c>
      <c r="H1703" s="40" t="s">
        <v>59</v>
      </c>
      <c r="I1703" s="45" t="s">
        <v>60</v>
      </c>
    </row>
    <row r="1704" customFormat="false" ht="15" hidden="false" customHeight="false" outlineLevel="0" collapsed="false">
      <c r="A1704" s="73" t="s">
        <v>1547</v>
      </c>
      <c r="B1704" s="44"/>
      <c r="C1704" s="44"/>
      <c r="D1704" s="45"/>
      <c r="E1704" s="46"/>
      <c r="F1704" s="45"/>
      <c r="G1704" s="47"/>
      <c r="H1704" s="70" t="s">
        <v>158</v>
      </c>
      <c r="I1704" s="45"/>
    </row>
    <row r="1705" customFormat="false" ht="15" hidden="false" customHeight="true" outlineLevel="0" collapsed="false">
      <c r="A1705" s="38" t="s">
        <v>931</v>
      </c>
      <c r="B1705" s="44" t="s">
        <v>47</v>
      </c>
      <c r="C1705" s="44" t="s">
        <v>15</v>
      </c>
      <c r="D1705" s="45" t="s">
        <v>22</v>
      </c>
      <c r="E1705" s="46" t="s">
        <v>941</v>
      </c>
      <c r="F1705" s="45"/>
      <c r="G1705" s="47" t="s">
        <v>76</v>
      </c>
      <c r="H1705" s="40" t="s">
        <v>59</v>
      </c>
      <c r="I1705" s="45" t="s">
        <v>942</v>
      </c>
    </row>
    <row r="1706" customFormat="false" ht="15" hidden="false" customHeight="false" outlineLevel="0" collapsed="false">
      <c r="A1706" s="73" t="s">
        <v>1547</v>
      </c>
      <c r="B1706" s="44"/>
      <c r="C1706" s="44"/>
      <c r="D1706" s="45"/>
      <c r="E1706" s="46"/>
      <c r="F1706" s="45"/>
      <c r="G1706" s="47"/>
      <c r="H1706" s="70" t="s">
        <v>158</v>
      </c>
      <c r="I1706" s="45"/>
    </row>
    <row r="1707" customFormat="false" ht="15" hidden="false" customHeight="true" outlineLevel="0" collapsed="false">
      <c r="A1707" s="38" t="s">
        <v>931</v>
      </c>
      <c r="B1707" s="44" t="s">
        <v>47</v>
      </c>
      <c r="C1707" s="44" t="s">
        <v>15</v>
      </c>
      <c r="D1707" s="45" t="s">
        <v>22</v>
      </c>
      <c r="E1707" s="46" t="s">
        <v>944</v>
      </c>
      <c r="F1707" s="45"/>
      <c r="G1707" s="47" t="s">
        <v>76</v>
      </c>
      <c r="H1707" s="40" t="s">
        <v>59</v>
      </c>
      <c r="I1707" s="45" t="s">
        <v>945</v>
      </c>
    </row>
    <row r="1708" customFormat="false" ht="15" hidden="false" customHeight="false" outlineLevel="0" collapsed="false">
      <c r="A1708" s="73" t="s">
        <v>1547</v>
      </c>
      <c r="B1708" s="44"/>
      <c r="C1708" s="44"/>
      <c r="D1708" s="45"/>
      <c r="E1708" s="46"/>
      <c r="F1708" s="45"/>
      <c r="G1708" s="47"/>
      <c r="H1708" s="70" t="s">
        <v>158</v>
      </c>
      <c r="I1708" s="45"/>
    </row>
    <row r="1709" customFormat="false" ht="30" hidden="false" customHeight="true" outlineLevel="0" collapsed="false">
      <c r="A1709" s="38" t="s">
        <v>931</v>
      </c>
      <c r="B1709" s="44" t="s">
        <v>47</v>
      </c>
      <c r="C1709" s="44" t="s">
        <v>15</v>
      </c>
      <c r="D1709" s="45" t="s">
        <v>22</v>
      </c>
      <c r="E1709" s="46" t="s">
        <v>937</v>
      </c>
      <c r="F1709" s="45" t="s">
        <v>168</v>
      </c>
      <c r="G1709" s="47" t="s">
        <v>50</v>
      </c>
      <c r="H1709" s="40" t="s">
        <v>51</v>
      </c>
      <c r="I1709" s="45"/>
    </row>
    <row r="1710" customFormat="false" ht="15" hidden="false" customHeight="false" outlineLevel="0" collapsed="false">
      <c r="A1710" s="73" t="s">
        <v>1547</v>
      </c>
      <c r="B1710" s="44"/>
      <c r="C1710" s="44"/>
      <c r="D1710" s="45"/>
      <c r="E1710" s="46"/>
      <c r="F1710" s="45"/>
      <c r="G1710" s="47"/>
      <c r="H1710" s="70" t="s">
        <v>158</v>
      </c>
      <c r="I1710" s="45"/>
    </row>
    <row r="1711" customFormat="false" ht="30" hidden="false" customHeight="true" outlineLevel="0" collapsed="false">
      <c r="A1711" s="38" t="s">
        <v>931</v>
      </c>
      <c r="B1711" s="44" t="s">
        <v>53</v>
      </c>
      <c r="C1711" s="44" t="s">
        <v>18</v>
      </c>
      <c r="D1711" s="45" t="s">
        <v>27</v>
      </c>
      <c r="E1711" s="46" t="s">
        <v>726</v>
      </c>
      <c r="F1711" s="45" t="s">
        <v>946</v>
      </c>
      <c r="G1711" s="47" t="s">
        <v>50</v>
      </c>
      <c r="H1711" s="40" t="s">
        <v>51</v>
      </c>
      <c r="I1711" s="45"/>
    </row>
    <row r="1712" customFormat="false" ht="15" hidden="false" customHeight="false" outlineLevel="0" collapsed="false">
      <c r="A1712" s="73" t="s">
        <v>1547</v>
      </c>
      <c r="B1712" s="44"/>
      <c r="C1712" s="44"/>
      <c r="D1712" s="45"/>
      <c r="E1712" s="46"/>
      <c r="F1712" s="45"/>
      <c r="G1712" s="47"/>
      <c r="H1712" s="70" t="s">
        <v>158</v>
      </c>
      <c r="I1712" s="45"/>
    </row>
    <row r="1713" customFormat="false" ht="30" hidden="false" customHeight="true" outlineLevel="0" collapsed="false">
      <c r="A1713" s="38" t="s">
        <v>931</v>
      </c>
      <c r="B1713" s="44" t="s">
        <v>53</v>
      </c>
      <c r="C1713" s="44" t="s">
        <v>17</v>
      </c>
      <c r="D1713" s="45" t="s">
        <v>23</v>
      </c>
      <c r="E1713" s="46" t="s">
        <v>110</v>
      </c>
      <c r="F1713" s="45" t="s">
        <v>934</v>
      </c>
      <c r="G1713" s="47" t="s">
        <v>50</v>
      </c>
      <c r="H1713" s="40" t="s">
        <v>51</v>
      </c>
      <c r="I1713" s="45"/>
    </row>
    <row r="1714" customFormat="false" ht="15" hidden="false" customHeight="false" outlineLevel="0" collapsed="false">
      <c r="A1714" s="73" t="s">
        <v>1547</v>
      </c>
      <c r="B1714" s="44"/>
      <c r="C1714" s="44"/>
      <c r="D1714" s="45"/>
      <c r="E1714" s="46"/>
      <c r="F1714" s="45"/>
      <c r="G1714" s="47"/>
      <c r="H1714" s="70" t="s">
        <v>158</v>
      </c>
      <c r="I1714" s="45"/>
    </row>
    <row r="1715" customFormat="false" ht="45" hidden="false" customHeight="true" outlineLevel="0" collapsed="false">
      <c r="A1715" s="38" t="s">
        <v>931</v>
      </c>
      <c r="B1715" s="44" t="s">
        <v>53</v>
      </c>
      <c r="C1715" s="44" t="s">
        <v>16</v>
      </c>
      <c r="D1715" s="45" t="s">
        <v>28</v>
      </c>
      <c r="E1715" s="46" t="s">
        <v>112</v>
      </c>
      <c r="F1715" s="45" t="s">
        <v>933</v>
      </c>
      <c r="G1715" s="47" t="s">
        <v>50</v>
      </c>
      <c r="H1715" s="40" t="s">
        <v>51</v>
      </c>
      <c r="I1715" s="45"/>
    </row>
    <row r="1716" customFormat="false" ht="15" hidden="false" customHeight="false" outlineLevel="0" collapsed="false">
      <c r="A1716" s="73" t="s">
        <v>1547</v>
      </c>
      <c r="B1716" s="44"/>
      <c r="C1716" s="44"/>
      <c r="D1716" s="45"/>
      <c r="E1716" s="46"/>
      <c r="F1716" s="45"/>
      <c r="G1716" s="47"/>
      <c r="H1716" s="70" t="s">
        <v>158</v>
      </c>
      <c r="I1716" s="45"/>
    </row>
    <row r="1717" customFormat="false" ht="30" hidden="false" customHeight="true" outlineLevel="0" collapsed="false">
      <c r="A1717" s="38" t="s">
        <v>931</v>
      </c>
      <c r="B1717" s="44" t="s">
        <v>53</v>
      </c>
      <c r="C1717" s="44" t="s">
        <v>17</v>
      </c>
      <c r="D1717" s="45" t="s">
        <v>24</v>
      </c>
      <c r="E1717" s="46" t="s">
        <v>936</v>
      </c>
      <c r="F1717" s="45" t="s">
        <v>934</v>
      </c>
      <c r="G1717" s="47" t="s">
        <v>50</v>
      </c>
      <c r="H1717" s="40" t="s">
        <v>51</v>
      </c>
      <c r="I1717" s="45"/>
    </row>
    <row r="1718" customFormat="false" ht="15" hidden="false" customHeight="false" outlineLevel="0" collapsed="false">
      <c r="A1718" s="73" t="s">
        <v>1547</v>
      </c>
      <c r="B1718" s="44"/>
      <c r="C1718" s="44"/>
      <c r="D1718" s="45"/>
      <c r="E1718" s="46"/>
      <c r="F1718" s="45"/>
      <c r="G1718" s="47"/>
      <c r="H1718" s="70" t="s">
        <v>158</v>
      </c>
      <c r="I1718" s="45"/>
    </row>
    <row r="1719" customFormat="false" ht="30" hidden="false" customHeight="true" outlineLevel="0" collapsed="false">
      <c r="A1719" s="38" t="s">
        <v>931</v>
      </c>
      <c r="B1719" s="44" t="s">
        <v>53</v>
      </c>
      <c r="C1719" s="44" t="s">
        <v>15</v>
      </c>
      <c r="D1719" s="45" t="s">
        <v>24</v>
      </c>
      <c r="E1719" s="46" t="s">
        <v>287</v>
      </c>
      <c r="F1719" s="45" t="s">
        <v>186</v>
      </c>
      <c r="G1719" s="47" t="s">
        <v>50</v>
      </c>
      <c r="H1719" s="40" t="s">
        <v>51</v>
      </c>
      <c r="I1719" s="45"/>
    </row>
    <row r="1720" customFormat="false" ht="15" hidden="false" customHeight="false" outlineLevel="0" collapsed="false">
      <c r="A1720" s="73" t="s">
        <v>1547</v>
      </c>
      <c r="B1720" s="44"/>
      <c r="C1720" s="44"/>
      <c r="D1720" s="45"/>
      <c r="E1720" s="46"/>
      <c r="F1720" s="45"/>
      <c r="G1720" s="47"/>
      <c r="H1720" s="70" t="s">
        <v>158</v>
      </c>
      <c r="I1720" s="45"/>
    </row>
    <row r="1721" customFormat="false" ht="30" hidden="false" customHeight="true" outlineLevel="0" collapsed="false">
      <c r="A1721" s="38" t="s">
        <v>931</v>
      </c>
      <c r="B1721" s="44" t="s">
        <v>47</v>
      </c>
      <c r="C1721" s="44" t="s">
        <v>15</v>
      </c>
      <c r="D1721" s="45" t="s">
        <v>25</v>
      </c>
      <c r="E1721" s="46" t="s">
        <v>939</v>
      </c>
      <c r="F1721" s="45" t="s">
        <v>79</v>
      </c>
      <c r="G1721" s="47" t="s">
        <v>50</v>
      </c>
      <c r="H1721" s="40" t="s">
        <v>51</v>
      </c>
      <c r="I1721" s="45"/>
    </row>
    <row r="1722" customFormat="false" ht="15" hidden="false" customHeight="false" outlineLevel="0" collapsed="false">
      <c r="A1722" s="73" t="s">
        <v>1547</v>
      </c>
      <c r="B1722" s="44"/>
      <c r="C1722" s="44"/>
      <c r="D1722" s="45"/>
      <c r="E1722" s="46"/>
      <c r="F1722" s="45"/>
      <c r="G1722" s="47"/>
      <c r="H1722" s="70" t="s">
        <v>158</v>
      </c>
      <c r="I1722" s="45"/>
    </row>
    <row r="1723" customFormat="false" ht="30" hidden="false" customHeight="true" outlineLevel="0" collapsed="false">
      <c r="A1723" s="38" t="s">
        <v>931</v>
      </c>
      <c r="B1723" s="44" t="s">
        <v>53</v>
      </c>
      <c r="C1723" s="44" t="s">
        <v>17</v>
      </c>
      <c r="D1723" s="45" t="s">
        <v>25</v>
      </c>
      <c r="E1723" s="46" t="s">
        <v>774</v>
      </c>
      <c r="F1723" s="45" t="s">
        <v>934</v>
      </c>
      <c r="G1723" s="47" t="s">
        <v>50</v>
      </c>
      <c r="H1723" s="40" t="s">
        <v>51</v>
      </c>
      <c r="I1723" s="45" t="s">
        <v>935</v>
      </c>
    </row>
    <row r="1724" customFormat="false" ht="15" hidden="false" customHeight="false" outlineLevel="0" collapsed="false">
      <c r="A1724" s="73" t="s">
        <v>1547</v>
      </c>
      <c r="B1724" s="44"/>
      <c r="C1724" s="44"/>
      <c r="D1724" s="45"/>
      <c r="E1724" s="46"/>
      <c r="F1724" s="45"/>
      <c r="G1724" s="47"/>
      <c r="H1724" s="70" t="s">
        <v>158</v>
      </c>
      <c r="I1724" s="45"/>
    </row>
    <row r="1725" customFormat="false" ht="45" hidden="false" customHeight="true" outlineLevel="0" collapsed="false">
      <c r="A1725" s="38" t="s">
        <v>931</v>
      </c>
      <c r="B1725" s="44" t="s">
        <v>47</v>
      </c>
      <c r="C1725" s="44" t="s">
        <v>16</v>
      </c>
      <c r="D1725" s="45" t="s">
        <v>22</v>
      </c>
      <c r="E1725" s="46" t="s">
        <v>938</v>
      </c>
      <c r="F1725" s="45" t="s">
        <v>260</v>
      </c>
      <c r="G1725" s="47" t="s">
        <v>50</v>
      </c>
      <c r="H1725" s="40" t="s">
        <v>51</v>
      </c>
      <c r="I1725" s="45"/>
    </row>
    <row r="1726" customFormat="false" ht="15" hidden="false" customHeight="false" outlineLevel="0" collapsed="false">
      <c r="A1726" s="73" t="s">
        <v>1547</v>
      </c>
      <c r="B1726" s="44"/>
      <c r="C1726" s="44"/>
      <c r="D1726" s="45"/>
      <c r="E1726" s="46"/>
      <c r="F1726" s="45"/>
      <c r="G1726" s="47"/>
      <c r="H1726" s="70" t="s">
        <v>158</v>
      </c>
      <c r="I1726" s="45"/>
    </row>
    <row r="1727" customFormat="false" ht="30" hidden="false" customHeight="true" outlineLevel="0" collapsed="false">
      <c r="A1727" s="38" t="s">
        <v>931</v>
      </c>
      <c r="B1727" s="44" t="s">
        <v>53</v>
      </c>
      <c r="C1727" s="44" t="s">
        <v>17</v>
      </c>
      <c r="D1727" s="45" t="s">
        <v>26</v>
      </c>
      <c r="E1727" s="46" t="s">
        <v>647</v>
      </c>
      <c r="F1727" s="45" t="s">
        <v>934</v>
      </c>
      <c r="G1727" s="47" t="s">
        <v>50</v>
      </c>
      <c r="H1727" s="40" t="s">
        <v>51</v>
      </c>
      <c r="I1727" s="45"/>
    </row>
    <row r="1728" customFormat="false" ht="15" hidden="false" customHeight="false" outlineLevel="0" collapsed="false">
      <c r="A1728" s="73" t="s">
        <v>1547</v>
      </c>
      <c r="B1728" s="44"/>
      <c r="C1728" s="44"/>
      <c r="D1728" s="45"/>
      <c r="E1728" s="46"/>
      <c r="F1728" s="45"/>
      <c r="G1728" s="47"/>
      <c r="H1728" s="70" t="s">
        <v>158</v>
      </c>
      <c r="I1728" s="45"/>
    </row>
    <row r="1729" customFormat="false" ht="45" hidden="false" customHeight="true" outlineLevel="0" collapsed="false">
      <c r="A1729" s="38" t="s">
        <v>931</v>
      </c>
      <c r="B1729" s="44" t="s">
        <v>53</v>
      </c>
      <c r="C1729" s="44" t="s">
        <v>18</v>
      </c>
      <c r="D1729" s="45" t="s">
        <v>28</v>
      </c>
      <c r="E1729" s="46" t="s">
        <v>264</v>
      </c>
      <c r="F1729" s="45" t="s">
        <v>289</v>
      </c>
      <c r="G1729" s="47" t="s">
        <v>50</v>
      </c>
      <c r="H1729" s="40" t="s">
        <v>51</v>
      </c>
      <c r="I1729" s="45"/>
    </row>
    <row r="1730" customFormat="false" ht="15" hidden="false" customHeight="false" outlineLevel="0" collapsed="false">
      <c r="A1730" s="73" t="s">
        <v>1547</v>
      </c>
      <c r="B1730" s="44"/>
      <c r="C1730" s="44"/>
      <c r="D1730" s="45"/>
      <c r="E1730" s="46"/>
      <c r="F1730" s="45"/>
      <c r="G1730" s="47"/>
      <c r="H1730" s="70" t="s">
        <v>158</v>
      </c>
      <c r="I1730" s="45"/>
    </row>
    <row r="1731" customFormat="false" ht="30" hidden="false" customHeight="true" outlineLevel="0" collapsed="false">
      <c r="A1731" s="38" t="s">
        <v>931</v>
      </c>
      <c r="B1731" s="44" t="s">
        <v>47</v>
      </c>
      <c r="C1731" s="44" t="s">
        <v>17</v>
      </c>
      <c r="D1731" s="45" t="s">
        <v>22</v>
      </c>
      <c r="E1731" s="46" t="s">
        <v>949</v>
      </c>
      <c r="F1731" s="45" t="s">
        <v>868</v>
      </c>
      <c r="G1731" s="47" t="s">
        <v>50</v>
      </c>
      <c r="H1731" s="40" t="s">
        <v>51</v>
      </c>
      <c r="I1731" s="45"/>
    </row>
    <row r="1732" customFormat="false" ht="15" hidden="false" customHeight="false" outlineLevel="0" collapsed="false">
      <c r="A1732" s="73" t="s">
        <v>1547</v>
      </c>
      <c r="B1732" s="44"/>
      <c r="C1732" s="44"/>
      <c r="D1732" s="45"/>
      <c r="E1732" s="46"/>
      <c r="F1732" s="45"/>
      <c r="G1732" s="47"/>
      <c r="H1732" s="70" t="s">
        <v>158</v>
      </c>
      <c r="I1732" s="45"/>
    </row>
    <row r="1733" customFormat="false" ht="30" hidden="false" customHeight="true" outlineLevel="0" collapsed="false">
      <c r="A1733" s="38" t="s">
        <v>931</v>
      </c>
      <c r="B1733" s="44" t="s">
        <v>53</v>
      </c>
      <c r="C1733" s="44" t="s">
        <v>18</v>
      </c>
      <c r="D1733" s="45" t="s">
        <v>22</v>
      </c>
      <c r="E1733" s="46" t="s">
        <v>943</v>
      </c>
      <c r="F1733" s="45" t="s">
        <v>172</v>
      </c>
      <c r="G1733" s="47" t="s">
        <v>50</v>
      </c>
      <c r="H1733" s="40" t="s">
        <v>51</v>
      </c>
      <c r="I1733" s="45"/>
    </row>
    <row r="1734" customFormat="false" ht="15" hidden="false" customHeight="false" outlineLevel="0" collapsed="false">
      <c r="A1734" s="73" t="s">
        <v>1547</v>
      </c>
      <c r="B1734" s="44"/>
      <c r="C1734" s="44"/>
      <c r="D1734" s="45"/>
      <c r="E1734" s="46"/>
      <c r="F1734" s="45"/>
      <c r="G1734" s="47"/>
      <c r="H1734" s="70" t="s">
        <v>158</v>
      </c>
      <c r="I1734" s="45"/>
    </row>
    <row r="1735" customFormat="false" ht="30" hidden="false" customHeight="true" outlineLevel="0" collapsed="false">
      <c r="A1735" s="38" t="s">
        <v>931</v>
      </c>
      <c r="B1735" s="44" t="s">
        <v>53</v>
      </c>
      <c r="C1735" s="44" t="s">
        <v>17</v>
      </c>
      <c r="D1735" s="45" t="s">
        <v>28</v>
      </c>
      <c r="E1735" s="46" t="s">
        <v>261</v>
      </c>
      <c r="F1735" s="45" t="s">
        <v>934</v>
      </c>
      <c r="G1735" s="47" t="s">
        <v>50</v>
      </c>
      <c r="H1735" s="40" t="s">
        <v>51</v>
      </c>
      <c r="I1735" s="45"/>
    </row>
    <row r="1736" customFormat="false" ht="15" hidden="false" customHeight="false" outlineLevel="0" collapsed="false">
      <c r="A1736" s="73" t="s">
        <v>1547</v>
      </c>
      <c r="B1736" s="44"/>
      <c r="C1736" s="44"/>
      <c r="D1736" s="45"/>
      <c r="E1736" s="46"/>
      <c r="F1736" s="45"/>
      <c r="G1736" s="47"/>
      <c r="H1736" s="70" t="s">
        <v>158</v>
      </c>
      <c r="I1736" s="45"/>
    </row>
    <row r="1737" customFormat="false" ht="30" hidden="false" customHeight="true" outlineLevel="0" collapsed="false">
      <c r="A1737" s="38" t="s">
        <v>931</v>
      </c>
      <c r="B1737" s="44" t="s">
        <v>53</v>
      </c>
      <c r="C1737" s="44" t="s">
        <v>17</v>
      </c>
      <c r="D1737" s="45" t="s">
        <v>30</v>
      </c>
      <c r="E1737" s="46" t="s">
        <v>774</v>
      </c>
      <c r="F1737" s="45" t="s">
        <v>934</v>
      </c>
      <c r="G1737" s="47" t="s">
        <v>50</v>
      </c>
      <c r="H1737" s="40" t="s">
        <v>51</v>
      </c>
      <c r="I1737" s="45"/>
    </row>
    <row r="1738" customFormat="false" ht="15" hidden="false" customHeight="false" outlineLevel="0" collapsed="false">
      <c r="A1738" s="73" t="s">
        <v>1547</v>
      </c>
      <c r="B1738" s="44"/>
      <c r="C1738" s="44"/>
      <c r="D1738" s="45"/>
      <c r="E1738" s="46"/>
      <c r="F1738" s="45"/>
      <c r="G1738" s="47"/>
      <c r="H1738" s="70" t="s">
        <v>158</v>
      </c>
      <c r="I1738" s="45"/>
    </row>
    <row r="1739" customFormat="false" ht="30" hidden="false" customHeight="true" outlineLevel="0" collapsed="false">
      <c r="A1739" s="38" t="s">
        <v>931</v>
      </c>
      <c r="B1739" s="44" t="s">
        <v>53</v>
      </c>
      <c r="C1739" s="44" t="s">
        <v>15</v>
      </c>
      <c r="D1739" s="45" t="s">
        <v>32</v>
      </c>
      <c r="E1739" s="46" t="s">
        <v>189</v>
      </c>
      <c r="F1739" s="45" t="s">
        <v>932</v>
      </c>
      <c r="G1739" s="47" t="s">
        <v>50</v>
      </c>
      <c r="H1739" s="40" t="s">
        <v>51</v>
      </c>
      <c r="I1739" s="45"/>
    </row>
    <row r="1740" customFormat="false" ht="15" hidden="false" customHeight="false" outlineLevel="0" collapsed="false">
      <c r="A1740" s="73" t="s">
        <v>1547</v>
      </c>
      <c r="B1740" s="44"/>
      <c r="C1740" s="44"/>
      <c r="D1740" s="45"/>
      <c r="E1740" s="46"/>
      <c r="F1740" s="45"/>
      <c r="G1740" s="47"/>
      <c r="H1740" s="70" t="s">
        <v>158</v>
      </c>
      <c r="I1740" s="45"/>
    </row>
    <row r="1741" customFormat="false" ht="45" hidden="false" customHeight="true" outlineLevel="0" collapsed="false">
      <c r="A1741" s="38" t="s">
        <v>931</v>
      </c>
      <c r="B1741" s="44" t="s">
        <v>53</v>
      </c>
      <c r="C1741" s="44" t="s">
        <v>16</v>
      </c>
      <c r="D1741" s="45" t="s">
        <v>24</v>
      </c>
      <c r="E1741" s="46" t="s">
        <v>198</v>
      </c>
      <c r="F1741" s="45" t="s">
        <v>933</v>
      </c>
      <c r="G1741" s="47" t="s">
        <v>50</v>
      </c>
      <c r="H1741" s="40" t="s">
        <v>51</v>
      </c>
      <c r="I1741" s="45"/>
    </row>
    <row r="1742" customFormat="false" ht="15" hidden="false" customHeight="false" outlineLevel="0" collapsed="false">
      <c r="A1742" s="73" t="s">
        <v>1547</v>
      </c>
      <c r="B1742" s="44"/>
      <c r="C1742" s="44"/>
      <c r="D1742" s="45"/>
      <c r="E1742" s="46"/>
      <c r="F1742" s="45"/>
      <c r="G1742" s="47"/>
      <c r="H1742" s="70" t="s">
        <v>158</v>
      </c>
      <c r="I1742" s="45"/>
    </row>
    <row r="1743" customFormat="false" ht="30" hidden="false" customHeight="true" outlineLevel="0" collapsed="false">
      <c r="A1743" s="38" t="s">
        <v>931</v>
      </c>
      <c r="B1743" s="44" t="s">
        <v>47</v>
      </c>
      <c r="C1743" s="44" t="s">
        <v>15</v>
      </c>
      <c r="D1743" s="45" t="s">
        <v>23</v>
      </c>
      <c r="E1743" s="46" t="s">
        <v>124</v>
      </c>
      <c r="F1743" s="45" t="s">
        <v>160</v>
      </c>
      <c r="G1743" s="47" t="s">
        <v>50</v>
      </c>
      <c r="H1743" s="40" t="s">
        <v>51</v>
      </c>
      <c r="I1743" s="45"/>
    </row>
    <row r="1744" customFormat="false" ht="15" hidden="false" customHeight="false" outlineLevel="0" collapsed="false">
      <c r="A1744" s="73" t="s">
        <v>1547</v>
      </c>
      <c r="B1744" s="44"/>
      <c r="C1744" s="44"/>
      <c r="D1744" s="45"/>
      <c r="E1744" s="46"/>
      <c r="F1744" s="45"/>
      <c r="G1744" s="47"/>
      <c r="H1744" s="70" t="s">
        <v>158</v>
      </c>
      <c r="I1744" s="45"/>
    </row>
    <row r="1745" customFormat="false" ht="45" hidden="false" customHeight="true" outlineLevel="0" collapsed="false">
      <c r="A1745" s="38" t="s">
        <v>931</v>
      </c>
      <c r="B1745" s="44" t="s">
        <v>53</v>
      </c>
      <c r="C1745" s="44" t="s">
        <v>18</v>
      </c>
      <c r="D1745" s="45" t="s">
        <v>24</v>
      </c>
      <c r="E1745" s="46" t="s">
        <v>241</v>
      </c>
      <c r="F1745" s="45" t="s">
        <v>289</v>
      </c>
      <c r="G1745" s="47" t="s">
        <v>50</v>
      </c>
      <c r="H1745" s="40" t="s">
        <v>51</v>
      </c>
      <c r="I1745" s="45"/>
    </row>
    <row r="1746" customFormat="false" ht="15" hidden="false" customHeight="false" outlineLevel="0" collapsed="false">
      <c r="A1746" s="73" t="s">
        <v>1547</v>
      </c>
      <c r="B1746" s="44"/>
      <c r="C1746" s="44"/>
      <c r="D1746" s="45"/>
      <c r="E1746" s="46"/>
      <c r="F1746" s="45"/>
      <c r="G1746" s="47"/>
      <c r="H1746" s="70" t="s">
        <v>158</v>
      </c>
      <c r="I1746" s="45"/>
    </row>
    <row r="1747" customFormat="false" ht="30" hidden="false" customHeight="true" outlineLevel="0" collapsed="false">
      <c r="A1747" s="38" t="s">
        <v>931</v>
      </c>
      <c r="B1747" s="44" t="s">
        <v>53</v>
      </c>
      <c r="C1747" s="44" t="s">
        <v>17</v>
      </c>
      <c r="D1747" s="45" t="s">
        <v>29</v>
      </c>
      <c r="E1747" s="46" t="s">
        <v>110</v>
      </c>
      <c r="F1747" s="45" t="s">
        <v>934</v>
      </c>
      <c r="G1747" s="47" t="s">
        <v>50</v>
      </c>
      <c r="H1747" s="40" t="s">
        <v>51</v>
      </c>
      <c r="I1747" s="45"/>
    </row>
    <row r="1748" customFormat="false" ht="15" hidden="false" customHeight="false" outlineLevel="0" collapsed="false">
      <c r="A1748" s="73" t="s">
        <v>1547</v>
      </c>
      <c r="B1748" s="44"/>
      <c r="C1748" s="44"/>
      <c r="D1748" s="45"/>
      <c r="E1748" s="46"/>
      <c r="F1748" s="45"/>
      <c r="G1748" s="47"/>
      <c r="H1748" s="70" t="s">
        <v>158</v>
      </c>
      <c r="I1748" s="45"/>
    </row>
    <row r="1749" customFormat="false" ht="30" hidden="false" customHeight="true" outlineLevel="0" collapsed="false">
      <c r="A1749" s="38" t="s">
        <v>931</v>
      </c>
      <c r="B1749" s="44" t="s">
        <v>53</v>
      </c>
      <c r="C1749" s="44" t="s">
        <v>16</v>
      </c>
      <c r="D1749" s="45" t="s">
        <v>31</v>
      </c>
      <c r="E1749" s="46" t="s">
        <v>950</v>
      </c>
      <c r="F1749" s="45" t="s">
        <v>951</v>
      </c>
      <c r="G1749" s="47" t="s">
        <v>50</v>
      </c>
      <c r="H1749" s="40" t="s">
        <v>51</v>
      </c>
      <c r="I1749" s="45"/>
    </row>
    <row r="1750" customFormat="false" ht="15" hidden="false" customHeight="false" outlineLevel="0" collapsed="false">
      <c r="A1750" s="73" t="s">
        <v>1547</v>
      </c>
      <c r="B1750" s="44"/>
      <c r="C1750" s="44"/>
      <c r="D1750" s="45"/>
      <c r="E1750" s="46"/>
      <c r="F1750" s="45"/>
      <c r="G1750" s="47"/>
      <c r="H1750" s="70" t="s">
        <v>158</v>
      </c>
      <c r="I1750" s="45"/>
    </row>
    <row r="1751" customFormat="false" ht="30" hidden="false" customHeight="true" outlineLevel="0" collapsed="false">
      <c r="A1751" s="38" t="s">
        <v>931</v>
      </c>
      <c r="B1751" s="44" t="s">
        <v>53</v>
      </c>
      <c r="C1751" s="44" t="s">
        <v>17</v>
      </c>
      <c r="D1751" s="45" t="s">
        <v>36</v>
      </c>
      <c r="E1751" s="46" t="s">
        <v>261</v>
      </c>
      <c r="F1751" s="45" t="s">
        <v>934</v>
      </c>
      <c r="G1751" s="47" t="s">
        <v>50</v>
      </c>
      <c r="H1751" s="40" t="s">
        <v>51</v>
      </c>
      <c r="I1751" s="45"/>
    </row>
    <row r="1752" customFormat="false" ht="15" hidden="false" customHeight="false" outlineLevel="0" collapsed="false">
      <c r="A1752" s="73" t="s">
        <v>1547</v>
      </c>
      <c r="B1752" s="44"/>
      <c r="C1752" s="44"/>
      <c r="D1752" s="45"/>
      <c r="E1752" s="46"/>
      <c r="F1752" s="45"/>
      <c r="G1752" s="47"/>
      <c r="H1752" s="70" t="s">
        <v>158</v>
      </c>
      <c r="I1752" s="45"/>
    </row>
    <row r="1753" customFormat="false" ht="45" hidden="false" customHeight="true" outlineLevel="0" collapsed="false">
      <c r="A1753" s="38" t="s">
        <v>931</v>
      </c>
      <c r="B1753" s="44" t="s">
        <v>53</v>
      </c>
      <c r="C1753" s="44" t="s">
        <v>15</v>
      </c>
      <c r="D1753" s="45" t="s">
        <v>28</v>
      </c>
      <c r="E1753" s="46" t="s">
        <v>129</v>
      </c>
      <c r="F1753" s="45" t="s">
        <v>289</v>
      </c>
      <c r="G1753" s="47" t="s">
        <v>50</v>
      </c>
      <c r="H1753" s="40" t="s">
        <v>51</v>
      </c>
      <c r="I1753" s="45"/>
    </row>
    <row r="1754" customFormat="false" ht="15" hidden="false" customHeight="false" outlineLevel="0" collapsed="false">
      <c r="A1754" s="73" t="s">
        <v>1547</v>
      </c>
      <c r="B1754" s="44"/>
      <c r="C1754" s="44"/>
      <c r="D1754" s="45"/>
      <c r="E1754" s="46"/>
      <c r="F1754" s="45"/>
      <c r="G1754" s="47"/>
      <c r="H1754" s="70" t="s">
        <v>158</v>
      </c>
      <c r="I1754" s="45"/>
    </row>
    <row r="1755" customFormat="false" ht="30" hidden="false" customHeight="true" outlineLevel="0" collapsed="false">
      <c r="A1755" s="38" t="s">
        <v>931</v>
      </c>
      <c r="B1755" s="44" t="s">
        <v>47</v>
      </c>
      <c r="C1755" s="44" t="s">
        <v>18</v>
      </c>
      <c r="D1755" s="45" t="s">
        <v>22</v>
      </c>
      <c r="E1755" s="46" t="s">
        <v>947</v>
      </c>
      <c r="F1755" s="45" t="s">
        <v>61</v>
      </c>
      <c r="G1755" s="47" t="s">
        <v>50</v>
      </c>
      <c r="H1755" s="40" t="s">
        <v>51</v>
      </c>
      <c r="I1755" s="45"/>
    </row>
    <row r="1756" customFormat="false" ht="15" hidden="false" customHeight="false" outlineLevel="0" collapsed="false">
      <c r="A1756" s="73" t="s">
        <v>1547</v>
      </c>
      <c r="B1756" s="44"/>
      <c r="C1756" s="44"/>
      <c r="D1756" s="45"/>
      <c r="E1756" s="46"/>
      <c r="F1756" s="45"/>
      <c r="G1756" s="47"/>
      <c r="H1756" s="70" t="s">
        <v>158</v>
      </c>
      <c r="I1756" s="45"/>
    </row>
    <row r="1757" customFormat="false" ht="45" hidden="false" customHeight="true" outlineLevel="0" collapsed="false">
      <c r="A1757" s="38" t="s">
        <v>931</v>
      </c>
      <c r="B1757" s="44" t="s">
        <v>53</v>
      </c>
      <c r="C1757" s="44" t="s">
        <v>15</v>
      </c>
      <c r="D1757" s="45" t="s">
        <v>27</v>
      </c>
      <c r="E1757" s="46" t="s">
        <v>66</v>
      </c>
      <c r="F1757" s="45" t="s">
        <v>190</v>
      </c>
      <c r="G1757" s="47" t="s">
        <v>50</v>
      </c>
      <c r="H1757" s="40" t="s">
        <v>51</v>
      </c>
      <c r="I1757" s="45"/>
    </row>
    <row r="1758" customFormat="false" ht="15" hidden="false" customHeight="false" outlineLevel="0" collapsed="false">
      <c r="A1758" s="73" t="s">
        <v>1547</v>
      </c>
      <c r="B1758" s="44"/>
      <c r="C1758" s="44"/>
      <c r="D1758" s="45"/>
      <c r="E1758" s="46"/>
      <c r="F1758" s="45"/>
      <c r="G1758" s="47"/>
      <c r="H1758" s="70" t="s">
        <v>158</v>
      </c>
      <c r="I1758" s="45"/>
    </row>
    <row r="1759" customFormat="false" ht="30" hidden="false" customHeight="true" outlineLevel="0" collapsed="false">
      <c r="A1759" s="38" t="s">
        <v>931</v>
      </c>
      <c r="B1759" s="44" t="s">
        <v>47</v>
      </c>
      <c r="C1759" s="44" t="s">
        <v>16</v>
      </c>
      <c r="D1759" s="45" t="s">
        <v>25</v>
      </c>
      <c r="E1759" s="46" t="s">
        <v>940</v>
      </c>
      <c r="F1759" s="45" t="s">
        <v>79</v>
      </c>
      <c r="G1759" s="47" t="s">
        <v>50</v>
      </c>
      <c r="H1759" s="40" t="s">
        <v>51</v>
      </c>
      <c r="I1759" s="45"/>
    </row>
    <row r="1760" customFormat="false" ht="15" hidden="false" customHeight="false" outlineLevel="0" collapsed="false">
      <c r="A1760" s="73" t="s">
        <v>1547</v>
      </c>
      <c r="B1760" s="44"/>
      <c r="C1760" s="44"/>
      <c r="D1760" s="45"/>
      <c r="E1760" s="46"/>
      <c r="F1760" s="45"/>
      <c r="G1760" s="47"/>
      <c r="H1760" s="70" t="s">
        <v>158</v>
      </c>
      <c r="I1760" s="45"/>
    </row>
    <row r="1761" customFormat="false" ht="45" hidden="false" customHeight="true" outlineLevel="0" collapsed="false">
      <c r="A1761" s="38" t="s">
        <v>931</v>
      </c>
      <c r="B1761" s="44" t="s">
        <v>53</v>
      </c>
      <c r="C1761" s="44" t="s">
        <v>16</v>
      </c>
      <c r="D1761" s="45" t="s">
        <v>26</v>
      </c>
      <c r="E1761" s="46" t="s">
        <v>647</v>
      </c>
      <c r="F1761" s="45" t="s">
        <v>933</v>
      </c>
      <c r="G1761" s="47" t="s">
        <v>50</v>
      </c>
      <c r="H1761" s="40" t="s">
        <v>51</v>
      </c>
      <c r="I1761" s="45"/>
    </row>
    <row r="1762" customFormat="false" ht="15" hidden="false" customHeight="false" outlineLevel="0" collapsed="false">
      <c r="A1762" s="73" t="s">
        <v>1547</v>
      </c>
      <c r="B1762" s="44"/>
      <c r="C1762" s="44"/>
      <c r="D1762" s="45"/>
      <c r="E1762" s="46"/>
      <c r="F1762" s="45"/>
      <c r="G1762" s="47"/>
      <c r="H1762" s="70" t="s">
        <v>158</v>
      </c>
      <c r="I1762" s="45"/>
    </row>
    <row r="1763" customFormat="false" ht="30" hidden="false" customHeight="true" outlineLevel="0" collapsed="false">
      <c r="A1763" s="38" t="s">
        <v>931</v>
      </c>
      <c r="B1763" s="44" t="s">
        <v>53</v>
      </c>
      <c r="C1763" s="44" t="s">
        <v>17</v>
      </c>
      <c r="D1763" s="45" t="s">
        <v>27</v>
      </c>
      <c r="E1763" s="46" t="s">
        <v>774</v>
      </c>
      <c r="F1763" s="45" t="s">
        <v>934</v>
      </c>
      <c r="G1763" s="47" t="s">
        <v>50</v>
      </c>
      <c r="H1763" s="40" t="s">
        <v>51</v>
      </c>
      <c r="I1763" s="45"/>
    </row>
    <row r="1764" customFormat="false" ht="15" hidden="false" customHeight="false" outlineLevel="0" collapsed="false">
      <c r="A1764" s="73" t="s">
        <v>1547</v>
      </c>
      <c r="B1764" s="44"/>
      <c r="C1764" s="44"/>
      <c r="D1764" s="45"/>
      <c r="E1764" s="46"/>
      <c r="F1764" s="45"/>
      <c r="G1764" s="47"/>
      <c r="H1764" s="70" t="s">
        <v>158</v>
      </c>
      <c r="I1764" s="45"/>
    </row>
    <row r="1766" customFormat="false" ht="15" hidden="false" customHeight="true" outlineLevel="0" collapsed="false">
      <c r="A1766" s="38" t="s">
        <v>952</v>
      </c>
      <c r="B1766" s="44" t="s">
        <v>47</v>
      </c>
      <c r="C1766" s="44" t="s">
        <v>18</v>
      </c>
      <c r="D1766" s="45" t="s">
        <v>22</v>
      </c>
      <c r="E1766" s="46" t="s">
        <v>961</v>
      </c>
      <c r="F1766" s="45"/>
      <c r="G1766" s="47" t="s">
        <v>58</v>
      </c>
      <c r="H1766" s="40" t="s">
        <v>59</v>
      </c>
      <c r="I1766" s="45" t="s">
        <v>962</v>
      </c>
    </row>
    <row r="1767" customFormat="false" ht="15" hidden="false" customHeight="false" outlineLevel="0" collapsed="false">
      <c r="A1767" s="73" t="s">
        <v>1548</v>
      </c>
      <c r="B1767" s="44"/>
      <c r="C1767" s="44"/>
      <c r="D1767" s="45"/>
      <c r="E1767" s="46"/>
      <c r="F1767" s="45"/>
      <c r="G1767" s="47"/>
      <c r="H1767" s="70" t="s">
        <v>158</v>
      </c>
      <c r="I1767" s="45"/>
    </row>
    <row r="1768" customFormat="false" ht="30" hidden="false" customHeight="true" outlineLevel="0" collapsed="false">
      <c r="A1768" s="38" t="s">
        <v>952</v>
      </c>
      <c r="B1768" s="44" t="s">
        <v>47</v>
      </c>
      <c r="C1768" s="44" t="s">
        <v>16</v>
      </c>
      <c r="D1768" s="45" t="s">
        <v>22</v>
      </c>
      <c r="E1768" s="46" t="s">
        <v>958</v>
      </c>
      <c r="F1768" s="45" t="s">
        <v>78</v>
      </c>
      <c r="G1768" s="47" t="s">
        <v>50</v>
      </c>
      <c r="H1768" s="40" t="s">
        <v>51</v>
      </c>
      <c r="I1768" s="45"/>
    </row>
    <row r="1769" customFormat="false" ht="15" hidden="false" customHeight="false" outlineLevel="0" collapsed="false">
      <c r="A1769" s="73" t="s">
        <v>1548</v>
      </c>
      <c r="B1769" s="44"/>
      <c r="C1769" s="44"/>
      <c r="D1769" s="45"/>
      <c r="E1769" s="46"/>
      <c r="F1769" s="45"/>
      <c r="G1769" s="47"/>
      <c r="H1769" s="70" t="s">
        <v>158</v>
      </c>
      <c r="I1769" s="45"/>
    </row>
    <row r="1770" customFormat="false" ht="30" hidden="false" customHeight="true" outlineLevel="0" collapsed="false">
      <c r="A1770" s="38" t="s">
        <v>952</v>
      </c>
      <c r="B1770" s="44" t="s">
        <v>47</v>
      </c>
      <c r="C1770" s="44" t="s">
        <v>18</v>
      </c>
      <c r="D1770" s="45" t="s">
        <v>22</v>
      </c>
      <c r="E1770" s="46" t="s">
        <v>959</v>
      </c>
      <c r="F1770" s="45" t="s">
        <v>294</v>
      </c>
      <c r="G1770" s="47" t="s">
        <v>50</v>
      </c>
      <c r="H1770" s="40" t="s">
        <v>51</v>
      </c>
      <c r="I1770" s="45" t="s">
        <v>960</v>
      </c>
    </row>
    <row r="1771" customFormat="false" ht="15" hidden="false" customHeight="false" outlineLevel="0" collapsed="false">
      <c r="A1771" s="73" t="s">
        <v>1548</v>
      </c>
      <c r="B1771" s="44"/>
      <c r="C1771" s="44"/>
      <c r="D1771" s="45"/>
      <c r="E1771" s="46"/>
      <c r="F1771" s="45"/>
      <c r="G1771" s="47"/>
      <c r="H1771" s="70" t="s">
        <v>158</v>
      </c>
      <c r="I1771" s="45"/>
    </row>
    <row r="1772" customFormat="false" ht="30" hidden="false" customHeight="true" outlineLevel="0" collapsed="false">
      <c r="A1772" s="38" t="s">
        <v>952</v>
      </c>
      <c r="B1772" s="44" t="s">
        <v>53</v>
      </c>
      <c r="C1772" s="44" t="s">
        <v>15</v>
      </c>
      <c r="D1772" s="45" t="s">
        <v>24</v>
      </c>
      <c r="E1772" s="46" t="s">
        <v>311</v>
      </c>
      <c r="F1772" s="45" t="s">
        <v>186</v>
      </c>
      <c r="G1772" s="47" t="s">
        <v>50</v>
      </c>
      <c r="H1772" s="40" t="s">
        <v>51</v>
      </c>
      <c r="I1772" s="45"/>
    </row>
    <row r="1773" customFormat="false" ht="15" hidden="false" customHeight="false" outlineLevel="0" collapsed="false">
      <c r="A1773" s="73" t="s">
        <v>1548</v>
      </c>
      <c r="B1773" s="44"/>
      <c r="C1773" s="44"/>
      <c r="D1773" s="45"/>
      <c r="E1773" s="46"/>
      <c r="F1773" s="45"/>
      <c r="G1773" s="47"/>
      <c r="H1773" s="70" t="s">
        <v>158</v>
      </c>
      <c r="I1773" s="45"/>
    </row>
    <row r="1774" customFormat="false" ht="30" hidden="false" customHeight="true" outlineLevel="0" collapsed="false">
      <c r="A1774" s="38" t="s">
        <v>952</v>
      </c>
      <c r="B1774" s="44" t="s">
        <v>53</v>
      </c>
      <c r="C1774" s="44" t="s">
        <v>15</v>
      </c>
      <c r="D1774" s="45" t="s">
        <v>24</v>
      </c>
      <c r="E1774" s="46" t="s">
        <v>70</v>
      </c>
      <c r="F1774" s="45" t="s">
        <v>137</v>
      </c>
      <c r="G1774" s="47" t="s">
        <v>50</v>
      </c>
      <c r="H1774" s="40" t="s">
        <v>51</v>
      </c>
      <c r="I1774" s="45"/>
    </row>
    <row r="1775" customFormat="false" ht="15" hidden="false" customHeight="false" outlineLevel="0" collapsed="false">
      <c r="A1775" s="73" t="s">
        <v>1549</v>
      </c>
      <c r="B1775" s="44"/>
      <c r="C1775" s="44"/>
      <c r="D1775" s="45"/>
      <c r="E1775" s="46"/>
      <c r="F1775" s="45"/>
      <c r="G1775" s="47"/>
      <c r="H1775" s="70" t="s">
        <v>158</v>
      </c>
      <c r="I1775" s="45"/>
    </row>
    <row r="1776" customFormat="false" ht="30" hidden="false" customHeight="true" outlineLevel="0" collapsed="false">
      <c r="A1776" s="38" t="s">
        <v>952</v>
      </c>
      <c r="B1776" s="44" t="s">
        <v>47</v>
      </c>
      <c r="C1776" s="44" t="s">
        <v>15</v>
      </c>
      <c r="D1776" s="45" t="s">
        <v>25</v>
      </c>
      <c r="E1776" s="46" t="s">
        <v>957</v>
      </c>
      <c r="F1776" s="45" t="s">
        <v>79</v>
      </c>
      <c r="G1776" s="47" t="s">
        <v>50</v>
      </c>
      <c r="H1776" s="40" t="s">
        <v>51</v>
      </c>
      <c r="I1776" s="45"/>
    </row>
    <row r="1777" customFormat="false" ht="15" hidden="false" customHeight="false" outlineLevel="0" collapsed="false">
      <c r="A1777" s="73" t="s">
        <v>1548</v>
      </c>
      <c r="B1777" s="44"/>
      <c r="C1777" s="44"/>
      <c r="D1777" s="45"/>
      <c r="E1777" s="46"/>
      <c r="F1777" s="45"/>
      <c r="G1777" s="47"/>
      <c r="H1777" s="70" t="s">
        <v>158</v>
      </c>
      <c r="I1777" s="45"/>
    </row>
    <row r="1778" customFormat="false" ht="30" hidden="false" customHeight="true" outlineLevel="0" collapsed="false">
      <c r="A1778" s="38" t="s">
        <v>952</v>
      </c>
      <c r="B1778" s="44" t="s">
        <v>47</v>
      </c>
      <c r="C1778" s="44" t="s">
        <v>15</v>
      </c>
      <c r="D1778" s="45" t="s">
        <v>22</v>
      </c>
      <c r="E1778" s="46" t="s">
        <v>112</v>
      </c>
      <c r="F1778" s="45" t="s">
        <v>955</v>
      </c>
      <c r="G1778" s="47" t="s">
        <v>50</v>
      </c>
      <c r="H1778" s="40" t="s">
        <v>51</v>
      </c>
      <c r="I1778" s="45"/>
    </row>
    <row r="1779" customFormat="false" ht="15" hidden="false" customHeight="false" outlineLevel="0" collapsed="false">
      <c r="A1779" s="73" t="s">
        <v>1550</v>
      </c>
      <c r="B1779" s="44"/>
      <c r="C1779" s="44"/>
      <c r="D1779" s="45"/>
      <c r="E1779" s="46"/>
      <c r="F1779" s="45"/>
      <c r="G1779" s="47"/>
      <c r="H1779" s="70" t="s">
        <v>158</v>
      </c>
      <c r="I1779" s="45"/>
    </row>
    <row r="1780" customFormat="false" ht="30" hidden="false" customHeight="true" outlineLevel="0" collapsed="false">
      <c r="A1780" s="38" t="s">
        <v>952</v>
      </c>
      <c r="B1780" s="44" t="s">
        <v>47</v>
      </c>
      <c r="C1780" s="44" t="s">
        <v>16</v>
      </c>
      <c r="D1780" s="45" t="s">
        <v>22</v>
      </c>
      <c r="E1780" s="46" t="s">
        <v>264</v>
      </c>
      <c r="F1780" s="45" t="s">
        <v>955</v>
      </c>
      <c r="G1780" s="47" t="s">
        <v>50</v>
      </c>
      <c r="H1780" s="40" t="s">
        <v>51</v>
      </c>
      <c r="I1780" s="45"/>
    </row>
    <row r="1781" customFormat="false" ht="15" hidden="false" customHeight="false" outlineLevel="0" collapsed="false">
      <c r="A1781" s="73" t="s">
        <v>1550</v>
      </c>
      <c r="B1781" s="44"/>
      <c r="C1781" s="44"/>
      <c r="D1781" s="45"/>
      <c r="E1781" s="46"/>
      <c r="F1781" s="45"/>
      <c r="G1781" s="47"/>
      <c r="H1781" s="70" t="s">
        <v>158</v>
      </c>
      <c r="I1781" s="45"/>
    </row>
    <row r="1782" customFormat="false" ht="30" hidden="false" customHeight="true" outlineLevel="0" collapsed="false">
      <c r="A1782" s="38" t="s">
        <v>952</v>
      </c>
      <c r="B1782" s="44" t="s">
        <v>47</v>
      </c>
      <c r="C1782" s="44" t="s">
        <v>14</v>
      </c>
      <c r="D1782" s="45" t="s">
        <v>22</v>
      </c>
      <c r="E1782" s="46" t="s">
        <v>953</v>
      </c>
      <c r="F1782" s="45" t="s">
        <v>78</v>
      </c>
      <c r="G1782" s="47" t="s">
        <v>50</v>
      </c>
      <c r="H1782" s="40" t="s">
        <v>51</v>
      </c>
      <c r="I1782" s="45"/>
    </row>
    <row r="1783" customFormat="false" ht="15" hidden="false" customHeight="false" outlineLevel="0" collapsed="false">
      <c r="A1783" s="73" t="s">
        <v>1548</v>
      </c>
      <c r="B1783" s="44"/>
      <c r="C1783" s="44"/>
      <c r="D1783" s="45"/>
      <c r="E1783" s="46"/>
      <c r="F1783" s="45"/>
      <c r="G1783" s="47"/>
      <c r="H1783" s="70" t="s">
        <v>158</v>
      </c>
      <c r="I1783" s="45"/>
    </row>
    <row r="1784" customFormat="false" ht="30" hidden="false" customHeight="true" outlineLevel="0" collapsed="false">
      <c r="A1784" s="38" t="s">
        <v>952</v>
      </c>
      <c r="B1784" s="44" t="s">
        <v>47</v>
      </c>
      <c r="C1784" s="44" t="s">
        <v>15</v>
      </c>
      <c r="D1784" s="45" t="s">
        <v>22</v>
      </c>
      <c r="E1784" s="46" t="s">
        <v>110</v>
      </c>
      <c r="F1784" s="45" t="s">
        <v>954</v>
      </c>
      <c r="G1784" s="47" t="s">
        <v>50</v>
      </c>
      <c r="H1784" s="40" t="s">
        <v>51</v>
      </c>
      <c r="I1784" s="45"/>
    </row>
    <row r="1785" customFormat="false" ht="15" hidden="false" customHeight="false" outlineLevel="0" collapsed="false">
      <c r="A1785" s="73" t="s">
        <v>1548</v>
      </c>
      <c r="B1785" s="44"/>
      <c r="C1785" s="44"/>
      <c r="D1785" s="45"/>
      <c r="E1785" s="46"/>
      <c r="F1785" s="45"/>
      <c r="G1785" s="47"/>
      <c r="H1785" s="70" t="s">
        <v>158</v>
      </c>
      <c r="I1785" s="45"/>
    </row>
    <row r="1786" customFormat="false" ht="30" hidden="false" customHeight="true" outlineLevel="0" collapsed="false">
      <c r="A1786" s="38" t="s">
        <v>952</v>
      </c>
      <c r="B1786" s="44" t="s">
        <v>47</v>
      </c>
      <c r="C1786" s="44" t="s">
        <v>16</v>
      </c>
      <c r="D1786" s="45" t="s">
        <v>25</v>
      </c>
      <c r="E1786" s="46" t="s">
        <v>956</v>
      </c>
      <c r="F1786" s="45" t="s">
        <v>79</v>
      </c>
      <c r="G1786" s="47" t="s">
        <v>50</v>
      </c>
      <c r="H1786" s="40" t="s">
        <v>51</v>
      </c>
      <c r="I1786" s="45"/>
    </row>
    <row r="1787" customFormat="false" ht="15" hidden="false" customHeight="false" outlineLevel="0" collapsed="false">
      <c r="A1787" s="73" t="s">
        <v>1548</v>
      </c>
      <c r="B1787" s="44"/>
      <c r="C1787" s="44"/>
      <c r="D1787" s="45"/>
      <c r="E1787" s="46"/>
      <c r="F1787" s="45"/>
      <c r="G1787" s="47"/>
      <c r="H1787" s="70" t="s">
        <v>158</v>
      </c>
      <c r="I1787" s="45"/>
    </row>
    <row r="1789" customFormat="false" ht="30" hidden="false" customHeight="true" outlineLevel="0" collapsed="false">
      <c r="A1789" s="38" t="s">
        <v>963</v>
      </c>
      <c r="B1789" s="44" t="s">
        <v>47</v>
      </c>
      <c r="C1789" s="44" t="s">
        <v>16</v>
      </c>
      <c r="D1789" s="45" t="s">
        <v>22</v>
      </c>
      <c r="E1789" s="46" t="s">
        <v>590</v>
      </c>
      <c r="F1789" s="45" t="s">
        <v>582</v>
      </c>
      <c r="G1789" s="47" t="s">
        <v>50</v>
      </c>
      <c r="H1789" s="40" t="s">
        <v>51</v>
      </c>
      <c r="I1789" s="45"/>
    </row>
    <row r="1790" customFormat="false" ht="15" hidden="false" customHeight="false" outlineLevel="0" collapsed="false">
      <c r="A1790" s="73" t="s">
        <v>1551</v>
      </c>
      <c r="B1790" s="44"/>
      <c r="C1790" s="44"/>
      <c r="D1790" s="45"/>
      <c r="E1790" s="46"/>
      <c r="F1790" s="45"/>
      <c r="G1790" s="47"/>
      <c r="H1790" s="70" t="s">
        <v>158</v>
      </c>
      <c r="I1790" s="45"/>
    </row>
    <row r="1791" customFormat="false" ht="30" hidden="false" customHeight="true" outlineLevel="0" collapsed="false">
      <c r="A1791" s="38" t="s">
        <v>963</v>
      </c>
      <c r="B1791" s="44" t="s">
        <v>47</v>
      </c>
      <c r="C1791" s="44" t="s">
        <v>15</v>
      </c>
      <c r="D1791" s="45" t="s">
        <v>22</v>
      </c>
      <c r="E1791" s="46" t="s">
        <v>964</v>
      </c>
      <c r="F1791" s="45" t="s">
        <v>582</v>
      </c>
      <c r="G1791" s="47" t="s">
        <v>50</v>
      </c>
      <c r="H1791" s="40" t="s">
        <v>51</v>
      </c>
      <c r="I1791" s="45"/>
    </row>
    <row r="1792" customFormat="false" ht="15" hidden="false" customHeight="false" outlineLevel="0" collapsed="false">
      <c r="A1792" s="73" t="s">
        <v>1551</v>
      </c>
      <c r="B1792" s="44"/>
      <c r="C1792" s="44"/>
      <c r="D1792" s="45"/>
      <c r="E1792" s="46"/>
      <c r="F1792" s="45"/>
      <c r="G1792" s="47"/>
      <c r="H1792" s="70" t="s">
        <v>158</v>
      </c>
      <c r="I1792" s="45"/>
    </row>
    <row r="1794" customFormat="false" ht="15" hidden="false" customHeight="true" outlineLevel="0" collapsed="false">
      <c r="A1794" s="38" t="s">
        <v>965</v>
      </c>
      <c r="B1794" s="44" t="s">
        <v>47</v>
      </c>
      <c r="C1794" s="44" t="s">
        <v>15</v>
      </c>
      <c r="D1794" s="45" t="s">
        <v>22</v>
      </c>
      <c r="E1794" s="46" t="s">
        <v>153</v>
      </c>
      <c r="F1794" s="45"/>
      <c r="G1794" s="47" t="s">
        <v>76</v>
      </c>
      <c r="H1794" s="40" t="s">
        <v>59</v>
      </c>
      <c r="I1794" s="45" t="s">
        <v>805</v>
      </c>
    </row>
    <row r="1795" customFormat="false" ht="30" hidden="false" customHeight="false" outlineLevel="0" collapsed="false">
      <c r="A1795" s="73" t="s">
        <v>1505</v>
      </c>
      <c r="B1795" s="44"/>
      <c r="C1795" s="44"/>
      <c r="D1795" s="45"/>
      <c r="E1795" s="46"/>
      <c r="F1795" s="45"/>
      <c r="G1795" s="47"/>
      <c r="H1795" s="70" t="s">
        <v>513</v>
      </c>
      <c r="I1795" s="45"/>
    </row>
    <row r="1796" customFormat="false" ht="30" hidden="false" customHeight="true" outlineLevel="0" collapsed="false">
      <c r="A1796" s="38" t="s">
        <v>965</v>
      </c>
      <c r="B1796" s="44" t="s">
        <v>47</v>
      </c>
      <c r="C1796" s="44" t="s">
        <v>15</v>
      </c>
      <c r="D1796" s="45" t="s">
        <v>22</v>
      </c>
      <c r="E1796" s="46" t="s">
        <v>785</v>
      </c>
      <c r="F1796" s="45" t="s">
        <v>807</v>
      </c>
      <c r="G1796" s="47" t="s">
        <v>50</v>
      </c>
      <c r="H1796" s="40" t="s">
        <v>51</v>
      </c>
      <c r="I1796" s="45"/>
    </row>
    <row r="1797" customFormat="false" ht="15" hidden="false" customHeight="false" outlineLevel="0" collapsed="false">
      <c r="A1797" s="73" t="s">
        <v>1552</v>
      </c>
      <c r="B1797" s="44"/>
      <c r="C1797" s="44"/>
      <c r="D1797" s="45"/>
      <c r="E1797" s="46"/>
      <c r="F1797" s="45"/>
      <c r="G1797" s="47"/>
      <c r="H1797" s="70" t="s">
        <v>158</v>
      </c>
      <c r="I1797" s="45"/>
    </row>
    <row r="1799" customFormat="false" ht="30" hidden="false" customHeight="true" outlineLevel="0" collapsed="false">
      <c r="A1799" s="38" t="s">
        <v>966</v>
      </c>
      <c r="B1799" s="44" t="s">
        <v>47</v>
      </c>
      <c r="C1799" s="44" t="s">
        <v>15</v>
      </c>
      <c r="D1799" s="45" t="s">
        <v>22</v>
      </c>
      <c r="E1799" s="46" t="s">
        <v>153</v>
      </c>
      <c r="F1799" s="45" t="s">
        <v>807</v>
      </c>
      <c r="G1799" s="47" t="s">
        <v>50</v>
      </c>
      <c r="H1799" s="40" t="s">
        <v>51</v>
      </c>
      <c r="I1799" s="45"/>
    </row>
    <row r="1800" customFormat="false" ht="15" hidden="false" customHeight="false" outlineLevel="0" collapsed="false">
      <c r="A1800" s="73" t="s">
        <v>1553</v>
      </c>
      <c r="B1800" s="44"/>
      <c r="C1800" s="44"/>
      <c r="D1800" s="45"/>
      <c r="E1800" s="46"/>
      <c r="F1800" s="45"/>
      <c r="G1800" s="47"/>
      <c r="H1800" s="70" t="s">
        <v>158</v>
      </c>
      <c r="I1800" s="45"/>
    </row>
    <row r="1801" customFormat="false" ht="45" hidden="false" customHeight="true" outlineLevel="0" collapsed="false">
      <c r="A1801" s="38" t="s">
        <v>966</v>
      </c>
      <c r="B1801" s="44" t="s">
        <v>47</v>
      </c>
      <c r="C1801" s="44" t="s">
        <v>18</v>
      </c>
      <c r="D1801" s="45" t="s">
        <v>22</v>
      </c>
      <c r="E1801" s="46" t="s">
        <v>889</v>
      </c>
      <c r="F1801" s="45" t="s">
        <v>338</v>
      </c>
      <c r="G1801" s="47" t="s">
        <v>50</v>
      </c>
      <c r="H1801" s="40" t="s">
        <v>51</v>
      </c>
      <c r="I1801" s="45"/>
    </row>
    <row r="1802" customFormat="false" ht="15" hidden="false" customHeight="false" outlineLevel="0" collapsed="false">
      <c r="A1802" s="73" t="s">
        <v>1554</v>
      </c>
      <c r="B1802" s="44"/>
      <c r="C1802" s="44"/>
      <c r="D1802" s="45"/>
      <c r="E1802" s="46"/>
      <c r="F1802" s="45"/>
      <c r="G1802" s="47"/>
      <c r="H1802" s="70" t="s">
        <v>158</v>
      </c>
      <c r="I1802" s="45"/>
    </row>
    <row r="1803" customFormat="false" ht="45" hidden="false" customHeight="true" outlineLevel="0" collapsed="false">
      <c r="A1803" s="38" t="s">
        <v>966</v>
      </c>
      <c r="B1803" s="44" t="s">
        <v>53</v>
      </c>
      <c r="C1803" s="44" t="s">
        <v>18</v>
      </c>
      <c r="D1803" s="45" t="s">
        <v>22</v>
      </c>
      <c r="E1803" s="46" t="s">
        <v>969</v>
      </c>
      <c r="F1803" s="45" t="s">
        <v>970</v>
      </c>
      <c r="G1803" s="47" t="s">
        <v>50</v>
      </c>
      <c r="H1803" s="40" t="s">
        <v>51</v>
      </c>
      <c r="I1803" s="45"/>
    </row>
    <row r="1804" customFormat="false" ht="15" hidden="false" customHeight="false" outlineLevel="0" collapsed="false">
      <c r="A1804" s="73" t="s">
        <v>1553</v>
      </c>
      <c r="B1804" s="44"/>
      <c r="C1804" s="44"/>
      <c r="D1804" s="45"/>
      <c r="E1804" s="46"/>
      <c r="F1804" s="45"/>
      <c r="G1804" s="47"/>
      <c r="H1804" s="70" t="s">
        <v>158</v>
      </c>
      <c r="I1804" s="45"/>
    </row>
    <row r="1805" customFormat="false" ht="30" hidden="false" customHeight="true" outlineLevel="0" collapsed="false">
      <c r="A1805" s="38" t="s">
        <v>966</v>
      </c>
      <c r="B1805" s="44" t="s">
        <v>47</v>
      </c>
      <c r="C1805" s="44" t="s">
        <v>16</v>
      </c>
      <c r="D1805" s="45" t="s">
        <v>22</v>
      </c>
      <c r="E1805" s="46" t="s">
        <v>967</v>
      </c>
      <c r="F1805" s="45" t="s">
        <v>968</v>
      </c>
      <c r="G1805" s="47" t="s">
        <v>50</v>
      </c>
      <c r="H1805" s="40" t="s">
        <v>51</v>
      </c>
      <c r="I1805" s="45"/>
    </row>
    <row r="1806" customFormat="false" ht="15" hidden="false" customHeight="false" outlineLevel="0" collapsed="false">
      <c r="A1806" s="73" t="s">
        <v>1553</v>
      </c>
      <c r="B1806" s="44"/>
      <c r="C1806" s="44"/>
      <c r="D1806" s="45"/>
      <c r="E1806" s="46"/>
      <c r="F1806" s="45"/>
      <c r="G1806" s="47"/>
      <c r="H1806" s="70" t="s">
        <v>158</v>
      </c>
      <c r="I1806" s="45"/>
    </row>
    <row r="1808" customFormat="false" ht="30" hidden="false" customHeight="true" outlineLevel="0" collapsed="false">
      <c r="A1808" s="38" t="s">
        <v>971</v>
      </c>
      <c r="B1808" s="44" t="s">
        <v>47</v>
      </c>
      <c r="C1808" s="44" t="s">
        <v>14</v>
      </c>
      <c r="D1808" s="45" t="s">
        <v>22</v>
      </c>
      <c r="E1808" s="46" t="s">
        <v>234</v>
      </c>
      <c r="F1808" s="45" t="s">
        <v>78</v>
      </c>
      <c r="G1808" s="47" t="s">
        <v>50</v>
      </c>
      <c r="H1808" s="40" t="s">
        <v>51</v>
      </c>
      <c r="I1808" s="45"/>
    </row>
    <row r="1809" customFormat="false" ht="15" hidden="false" customHeight="false" outlineLevel="0" collapsed="false">
      <c r="A1809" s="73" t="s">
        <v>1555</v>
      </c>
      <c r="B1809" s="44"/>
      <c r="C1809" s="44"/>
      <c r="D1809" s="45"/>
      <c r="E1809" s="46"/>
      <c r="F1809" s="45"/>
      <c r="G1809" s="47"/>
      <c r="H1809" s="70" t="s">
        <v>158</v>
      </c>
      <c r="I1809" s="45"/>
    </row>
    <row r="1810" customFormat="false" ht="30" hidden="false" customHeight="true" outlineLevel="0" collapsed="false">
      <c r="A1810" s="38" t="s">
        <v>971</v>
      </c>
      <c r="B1810" s="44" t="s">
        <v>47</v>
      </c>
      <c r="C1810" s="44" t="s">
        <v>16</v>
      </c>
      <c r="D1810" s="45" t="s">
        <v>22</v>
      </c>
      <c r="E1810" s="46" t="s">
        <v>973</v>
      </c>
      <c r="F1810" s="45" t="s">
        <v>78</v>
      </c>
      <c r="G1810" s="47" t="s">
        <v>50</v>
      </c>
      <c r="H1810" s="40" t="s">
        <v>51</v>
      </c>
      <c r="I1810" s="45"/>
    </row>
    <row r="1811" customFormat="false" ht="15" hidden="false" customHeight="false" outlineLevel="0" collapsed="false">
      <c r="A1811" s="73" t="s">
        <v>1555</v>
      </c>
      <c r="B1811" s="44"/>
      <c r="C1811" s="44"/>
      <c r="D1811" s="45"/>
      <c r="E1811" s="46"/>
      <c r="F1811" s="45"/>
      <c r="G1811" s="47"/>
      <c r="H1811" s="70" t="s">
        <v>158</v>
      </c>
      <c r="I1811" s="45"/>
    </row>
    <row r="1812" customFormat="false" ht="30" hidden="false" customHeight="true" outlineLevel="0" collapsed="false">
      <c r="A1812" s="38" t="s">
        <v>971</v>
      </c>
      <c r="B1812" s="44" t="s">
        <v>47</v>
      </c>
      <c r="C1812" s="44" t="s">
        <v>15</v>
      </c>
      <c r="D1812" s="45" t="s">
        <v>22</v>
      </c>
      <c r="E1812" s="46" t="s">
        <v>972</v>
      </c>
      <c r="F1812" s="45" t="s">
        <v>78</v>
      </c>
      <c r="G1812" s="47" t="s">
        <v>50</v>
      </c>
      <c r="H1812" s="40" t="s">
        <v>51</v>
      </c>
      <c r="I1812" s="45"/>
    </row>
    <row r="1813" customFormat="false" ht="15" hidden="false" customHeight="false" outlineLevel="0" collapsed="false">
      <c r="A1813" s="73" t="s">
        <v>1555</v>
      </c>
      <c r="B1813" s="44"/>
      <c r="C1813" s="44"/>
      <c r="D1813" s="45"/>
      <c r="E1813" s="46"/>
      <c r="F1813" s="45"/>
      <c r="G1813" s="47"/>
      <c r="H1813" s="70" t="s">
        <v>158</v>
      </c>
      <c r="I1813" s="45"/>
    </row>
    <row r="1815" customFormat="false" ht="15" hidden="false" customHeight="true" outlineLevel="0" collapsed="false">
      <c r="A1815" s="38" t="s">
        <v>974</v>
      </c>
      <c r="B1815" s="44" t="s">
        <v>47</v>
      </c>
      <c r="C1815" s="44" t="s">
        <v>15</v>
      </c>
      <c r="D1815" s="45" t="s">
        <v>22</v>
      </c>
      <c r="E1815" s="46" t="s">
        <v>976</v>
      </c>
      <c r="F1815" s="45"/>
      <c r="G1815" s="47" t="s">
        <v>76</v>
      </c>
      <c r="H1815" s="40" t="s">
        <v>59</v>
      </c>
      <c r="I1815" s="45" t="s">
        <v>839</v>
      </c>
    </row>
    <row r="1816" customFormat="false" ht="15" hidden="false" customHeight="false" outlineLevel="0" collapsed="false">
      <c r="A1816" s="73" t="s">
        <v>1556</v>
      </c>
      <c r="B1816" s="44"/>
      <c r="C1816" s="44"/>
      <c r="D1816" s="45"/>
      <c r="E1816" s="46"/>
      <c r="F1816" s="45"/>
      <c r="G1816" s="47"/>
      <c r="H1816" s="70" t="s">
        <v>158</v>
      </c>
      <c r="I1816" s="45"/>
    </row>
    <row r="1817" customFormat="false" ht="30" hidden="false" customHeight="true" outlineLevel="0" collapsed="false">
      <c r="A1817" s="38" t="s">
        <v>974</v>
      </c>
      <c r="B1817" s="44" t="s">
        <v>47</v>
      </c>
      <c r="C1817" s="44" t="s">
        <v>15</v>
      </c>
      <c r="D1817" s="45" t="s">
        <v>22</v>
      </c>
      <c r="E1817" s="46" t="s">
        <v>154</v>
      </c>
      <c r="F1817" s="45" t="s">
        <v>954</v>
      </c>
      <c r="G1817" s="47" t="s">
        <v>50</v>
      </c>
      <c r="H1817" s="40" t="s">
        <v>51</v>
      </c>
      <c r="I1817" s="45"/>
    </row>
    <row r="1818" customFormat="false" ht="15" hidden="false" customHeight="false" outlineLevel="0" collapsed="false">
      <c r="A1818" s="73" t="s">
        <v>1557</v>
      </c>
      <c r="B1818" s="44"/>
      <c r="C1818" s="44"/>
      <c r="D1818" s="45"/>
      <c r="E1818" s="46"/>
      <c r="F1818" s="45"/>
      <c r="G1818" s="47"/>
      <c r="H1818" s="70" t="s">
        <v>158</v>
      </c>
      <c r="I1818" s="45"/>
    </row>
    <row r="1819" customFormat="false" ht="30" hidden="false" customHeight="true" outlineLevel="0" collapsed="false">
      <c r="A1819" s="38" t="s">
        <v>974</v>
      </c>
      <c r="B1819" s="44" t="s">
        <v>47</v>
      </c>
      <c r="C1819" s="44" t="s">
        <v>16</v>
      </c>
      <c r="D1819" s="45" t="s">
        <v>22</v>
      </c>
      <c r="E1819" s="46" t="s">
        <v>975</v>
      </c>
      <c r="F1819" s="45" t="s">
        <v>582</v>
      </c>
      <c r="G1819" s="47" t="s">
        <v>50</v>
      </c>
      <c r="H1819" s="40" t="s">
        <v>51</v>
      </c>
      <c r="I1819" s="45"/>
    </row>
    <row r="1820" customFormat="false" ht="15" hidden="false" customHeight="false" outlineLevel="0" collapsed="false">
      <c r="A1820" s="73" t="s">
        <v>1557</v>
      </c>
      <c r="B1820" s="44"/>
      <c r="C1820" s="44"/>
      <c r="D1820" s="45"/>
      <c r="E1820" s="46"/>
      <c r="F1820" s="45"/>
      <c r="G1820" s="47"/>
      <c r="H1820" s="70" t="s">
        <v>158</v>
      </c>
      <c r="I1820" s="45"/>
    </row>
    <row r="1822" customFormat="false" ht="30" hidden="false" customHeight="false" outlineLevel="0" collapsed="false">
      <c r="A1822" s="43" t="s">
        <v>977</v>
      </c>
      <c r="B1822" s="44" t="s">
        <v>47</v>
      </c>
      <c r="C1822" s="44" t="s">
        <v>16</v>
      </c>
      <c r="D1822" s="45" t="s">
        <v>22</v>
      </c>
      <c r="E1822" s="46" t="s">
        <v>865</v>
      </c>
      <c r="F1822" s="45"/>
      <c r="G1822" s="47" t="s">
        <v>259</v>
      </c>
      <c r="H1822" s="45" t="s">
        <v>158</v>
      </c>
      <c r="I1822" s="45"/>
    </row>
    <row r="1823" customFormat="false" ht="30" hidden="false" customHeight="true" outlineLevel="0" collapsed="false">
      <c r="A1823" s="38" t="s">
        <v>977</v>
      </c>
      <c r="B1823" s="44" t="s">
        <v>47</v>
      </c>
      <c r="C1823" s="44" t="s">
        <v>15</v>
      </c>
      <c r="D1823" s="45" t="s">
        <v>23</v>
      </c>
      <c r="E1823" s="46" t="s">
        <v>242</v>
      </c>
      <c r="F1823" s="45" t="s">
        <v>160</v>
      </c>
      <c r="G1823" s="47" t="s">
        <v>50</v>
      </c>
      <c r="H1823" s="40" t="s">
        <v>51</v>
      </c>
      <c r="I1823" s="45"/>
    </row>
    <row r="1824" customFormat="false" ht="15" hidden="false" customHeight="false" outlineLevel="0" collapsed="false">
      <c r="A1824" s="73" t="s">
        <v>1558</v>
      </c>
      <c r="B1824" s="44"/>
      <c r="C1824" s="44"/>
      <c r="D1824" s="45"/>
      <c r="E1824" s="46"/>
      <c r="F1824" s="45"/>
      <c r="G1824" s="47"/>
      <c r="H1824" s="70" t="s">
        <v>158</v>
      </c>
      <c r="I1824" s="45"/>
    </row>
    <row r="1825" customFormat="false" ht="30" hidden="false" customHeight="true" outlineLevel="0" collapsed="false">
      <c r="A1825" s="38" t="s">
        <v>978</v>
      </c>
      <c r="B1825" s="44" t="s">
        <v>53</v>
      </c>
      <c r="C1825" s="44" t="s">
        <v>18</v>
      </c>
      <c r="D1825" s="45" t="s">
        <v>22</v>
      </c>
      <c r="E1825" s="46" t="s">
        <v>979</v>
      </c>
      <c r="F1825" s="45" t="s">
        <v>305</v>
      </c>
      <c r="G1825" s="47" t="s">
        <v>50</v>
      </c>
      <c r="H1825" s="40" t="s">
        <v>51</v>
      </c>
      <c r="I1825" s="45"/>
    </row>
    <row r="1826" customFormat="false" ht="15" hidden="false" customHeight="false" outlineLevel="0" collapsed="false">
      <c r="A1826" s="73" t="s">
        <v>1559</v>
      </c>
      <c r="B1826" s="44"/>
      <c r="C1826" s="44"/>
      <c r="D1826" s="45"/>
      <c r="E1826" s="46"/>
      <c r="F1826" s="45"/>
      <c r="G1826" s="47"/>
      <c r="H1826" s="70" t="s">
        <v>158</v>
      </c>
      <c r="I1826" s="45"/>
    </row>
    <row r="1827" customFormat="false" ht="45" hidden="false" customHeight="true" outlineLevel="0" collapsed="false">
      <c r="A1827" s="38" t="s">
        <v>978</v>
      </c>
      <c r="B1827" s="44" t="s">
        <v>47</v>
      </c>
      <c r="C1827" s="44" t="s">
        <v>15</v>
      </c>
      <c r="D1827" s="45" t="s">
        <v>23</v>
      </c>
      <c r="E1827" s="46" t="s">
        <v>242</v>
      </c>
      <c r="F1827" s="45" t="s">
        <v>164</v>
      </c>
      <c r="G1827" s="47" t="s">
        <v>50</v>
      </c>
      <c r="H1827" s="40" t="s">
        <v>51</v>
      </c>
      <c r="I1827" s="45"/>
    </row>
    <row r="1828" customFormat="false" ht="15" hidden="false" customHeight="false" outlineLevel="0" collapsed="false">
      <c r="A1828" s="73" t="s">
        <v>1559</v>
      </c>
      <c r="B1828" s="44"/>
      <c r="C1828" s="44"/>
      <c r="D1828" s="45"/>
      <c r="E1828" s="46"/>
      <c r="F1828" s="45"/>
      <c r="G1828" s="47"/>
      <c r="H1828" s="70" t="s">
        <v>158</v>
      </c>
      <c r="I1828" s="45"/>
    </row>
    <row r="1829" customFormat="false" ht="30" hidden="false" customHeight="true" outlineLevel="0" collapsed="false">
      <c r="A1829" s="38" t="s">
        <v>978</v>
      </c>
      <c r="B1829" s="44" t="s">
        <v>47</v>
      </c>
      <c r="C1829" s="44" t="s">
        <v>15</v>
      </c>
      <c r="D1829" s="45" t="s">
        <v>22</v>
      </c>
      <c r="E1829" s="46" t="s">
        <v>879</v>
      </c>
      <c r="F1829" s="45" t="s">
        <v>305</v>
      </c>
      <c r="G1829" s="47" t="s">
        <v>50</v>
      </c>
      <c r="H1829" s="40" t="s">
        <v>51</v>
      </c>
      <c r="I1829" s="45"/>
    </row>
    <row r="1830" customFormat="false" ht="15" hidden="false" customHeight="false" outlineLevel="0" collapsed="false">
      <c r="A1830" s="73" t="s">
        <v>1559</v>
      </c>
      <c r="B1830" s="44"/>
      <c r="C1830" s="44"/>
      <c r="D1830" s="45"/>
      <c r="E1830" s="46"/>
      <c r="F1830" s="45"/>
      <c r="G1830" s="47"/>
      <c r="H1830" s="70" t="s">
        <v>158</v>
      </c>
      <c r="I1830" s="45"/>
    </row>
    <row r="1831" customFormat="false" ht="45" hidden="false" customHeight="true" outlineLevel="0" collapsed="false">
      <c r="A1831" s="38" t="s">
        <v>978</v>
      </c>
      <c r="B1831" s="44" t="s">
        <v>53</v>
      </c>
      <c r="C1831" s="44" t="s">
        <v>16</v>
      </c>
      <c r="D1831" s="45" t="s">
        <v>22</v>
      </c>
      <c r="E1831" s="46" t="s">
        <v>865</v>
      </c>
      <c r="F1831" s="45" t="s">
        <v>164</v>
      </c>
      <c r="G1831" s="47" t="s">
        <v>50</v>
      </c>
      <c r="H1831" s="40" t="s">
        <v>51</v>
      </c>
      <c r="I1831" s="45"/>
    </row>
    <row r="1832" customFormat="false" ht="15" hidden="false" customHeight="false" outlineLevel="0" collapsed="false">
      <c r="A1832" s="73" t="s">
        <v>1559</v>
      </c>
      <c r="B1832" s="44"/>
      <c r="C1832" s="44"/>
      <c r="D1832" s="45"/>
      <c r="E1832" s="46"/>
      <c r="F1832" s="45"/>
      <c r="G1832" s="47"/>
      <c r="H1832" s="70" t="s">
        <v>158</v>
      </c>
      <c r="I1832" s="45"/>
    </row>
    <row r="1834" customFormat="false" ht="15" hidden="false" customHeight="true" outlineLevel="0" collapsed="false">
      <c r="A1834" s="38" t="s">
        <v>980</v>
      </c>
      <c r="B1834" s="44" t="s">
        <v>47</v>
      </c>
      <c r="C1834" s="44" t="s">
        <v>17</v>
      </c>
      <c r="D1834" s="45" t="s">
        <v>22</v>
      </c>
      <c r="E1834" s="46" t="s">
        <v>985</v>
      </c>
      <c r="F1834" s="45"/>
      <c r="G1834" s="47" t="s">
        <v>982</v>
      </c>
      <c r="H1834" s="40" t="s">
        <v>51</v>
      </c>
      <c r="I1834" s="45" t="s">
        <v>986</v>
      </c>
    </row>
    <row r="1835" customFormat="false" ht="15" hidden="false" customHeight="false" outlineLevel="0" collapsed="false">
      <c r="A1835" s="73" t="s">
        <v>1560</v>
      </c>
      <c r="B1835" s="44"/>
      <c r="C1835" s="44"/>
      <c r="D1835" s="45"/>
      <c r="E1835" s="46"/>
      <c r="F1835" s="45"/>
      <c r="G1835" s="47"/>
      <c r="H1835" s="70" t="s">
        <v>158</v>
      </c>
      <c r="I1835" s="45"/>
    </row>
    <row r="1836" customFormat="false" ht="15" hidden="false" customHeight="true" outlineLevel="0" collapsed="false">
      <c r="A1836" s="38" t="s">
        <v>980</v>
      </c>
      <c r="B1836" s="44" t="s">
        <v>47</v>
      </c>
      <c r="C1836" s="44" t="s">
        <v>17</v>
      </c>
      <c r="D1836" s="45" t="s">
        <v>22</v>
      </c>
      <c r="E1836" s="46" t="s">
        <v>495</v>
      </c>
      <c r="F1836" s="45"/>
      <c r="G1836" s="47" t="s">
        <v>982</v>
      </c>
      <c r="H1836" s="40" t="s">
        <v>51</v>
      </c>
      <c r="I1836" s="45" t="s">
        <v>987</v>
      </c>
    </row>
    <row r="1837" customFormat="false" ht="15" hidden="false" customHeight="false" outlineLevel="0" collapsed="false">
      <c r="A1837" s="73" t="s">
        <v>1560</v>
      </c>
      <c r="B1837" s="44"/>
      <c r="C1837" s="44"/>
      <c r="D1837" s="45"/>
      <c r="E1837" s="46"/>
      <c r="F1837" s="45"/>
      <c r="G1837" s="47"/>
      <c r="H1837" s="70" t="s">
        <v>158</v>
      </c>
      <c r="I1837" s="45"/>
    </row>
    <row r="1838" customFormat="false" ht="15" hidden="false" customHeight="true" outlineLevel="0" collapsed="false">
      <c r="A1838" s="38" t="s">
        <v>980</v>
      </c>
      <c r="B1838" s="44" t="s">
        <v>47</v>
      </c>
      <c r="C1838" s="44" t="s">
        <v>17</v>
      </c>
      <c r="D1838" s="45" t="s">
        <v>22</v>
      </c>
      <c r="E1838" s="46" t="s">
        <v>981</v>
      </c>
      <c r="F1838" s="45"/>
      <c r="G1838" s="47" t="s">
        <v>982</v>
      </c>
      <c r="H1838" s="40" t="s">
        <v>51</v>
      </c>
      <c r="I1838" s="45" t="s">
        <v>983</v>
      </c>
    </row>
    <row r="1839" customFormat="false" ht="15" hidden="false" customHeight="false" outlineLevel="0" collapsed="false">
      <c r="A1839" s="73" t="s">
        <v>1560</v>
      </c>
      <c r="B1839" s="44"/>
      <c r="C1839" s="44"/>
      <c r="D1839" s="45"/>
      <c r="E1839" s="46"/>
      <c r="F1839" s="45"/>
      <c r="G1839" s="47"/>
      <c r="H1839" s="70" t="s">
        <v>158</v>
      </c>
      <c r="I1839" s="45"/>
    </row>
    <row r="1840" customFormat="false" ht="30" hidden="false" customHeight="true" outlineLevel="0" collapsed="false">
      <c r="A1840" s="38" t="s">
        <v>980</v>
      </c>
      <c r="B1840" s="44" t="s">
        <v>53</v>
      </c>
      <c r="C1840" s="44" t="s">
        <v>15</v>
      </c>
      <c r="D1840" s="45" t="s">
        <v>27</v>
      </c>
      <c r="E1840" s="46" t="s">
        <v>66</v>
      </c>
      <c r="F1840" s="45" t="s">
        <v>991</v>
      </c>
      <c r="G1840" s="47" t="s">
        <v>50</v>
      </c>
      <c r="H1840" s="40" t="s">
        <v>51</v>
      </c>
      <c r="I1840" s="45"/>
    </row>
    <row r="1841" customFormat="false" ht="15" hidden="false" customHeight="false" outlineLevel="0" collapsed="false">
      <c r="A1841" s="73" t="s">
        <v>1561</v>
      </c>
      <c r="B1841" s="44"/>
      <c r="C1841" s="44"/>
      <c r="D1841" s="45"/>
      <c r="E1841" s="46"/>
      <c r="F1841" s="45"/>
      <c r="G1841" s="47"/>
      <c r="H1841" s="70" t="s">
        <v>158</v>
      </c>
      <c r="I1841" s="45"/>
    </row>
    <row r="1842" customFormat="false" ht="45" hidden="false" customHeight="true" outlineLevel="0" collapsed="false">
      <c r="A1842" s="38" t="s">
        <v>980</v>
      </c>
      <c r="B1842" s="44" t="s">
        <v>47</v>
      </c>
      <c r="C1842" s="44" t="s">
        <v>18</v>
      </c>
      <c r="D1842" s="45" t="s">
        <v>22</v>
      </c>
      <c r="E1842" s="46" t="s">
        <v>881</v>
      </c>
      <c r="F1842" s="45" t="s">
        <v>990</v>
      </c>
      <c r="G1842" s="47" t="s">
        <v>50</v>
      </c>
      <c r="H1842" s="40" t="s">
        <v>51</v>
      </c>
      <c r="I1842" s="45"/>
    </row>
    <row r="1843" customFormat="false" ht="15" hidden="false" customHeight="false" outlineLevel="0" collapsed="false">
      <c r="A1843" s="73" t="s">
        <v>1562</v>
      </c>
      <c r="B1843" s="44"/>
      <c r="C1843" s="44"/>
      <c r="D1843" s="45"/>
      <c r="E1843" s="46"/>
      <c r="F1843" s="45"/>
      <c r="G1843" s="47"/>
      <c r="H1843" s="70" t="s">
        <v>158</v>
      </c>
      <c r="I1843" s="45"/>
    </row>
    <row r="1844" customFormat="false" ht="30" hidden="false" customHeight="true" outlineLevel="0" collapsed="false">
      <c r="A1844" s="38" t="s">
        <v>980</v>
      </c>
      <c r="B1844" s="44" t="s">
        <v>47</v>
      </c>
      <c r="C1844" s="44" t="s">
        <v>17</v>
      </c>
      <c r="D1844" s="45" t="s">
        <v>25</v>
      </c>
      <c r="E1844" s="46" t="s">
        <v>418</v>
      </c>
      <c r="F1844" s="45" t="s">
        <v>996</v>
      </c>
      <c r="G1844" s="47" t="s">
        <v>50</v>
      </c>
      <c r="H1844" s="40" t="s">
        <v>51</v>
      </c>
      <c r="I1844" s="45"/>
    </row>
    <row r="1845" customFormat="false" ht="15" hidden="false" customHeight="false" outlineLevel="0" collapsed="false">
      <c r="A1845" s="73" t="s">
        <v>1560</v>
      </c>
      <c r="B1845" s="44"/>
      <c r="C1845" s="44"/>
      <c r="D1845" s="45"/>
      <c r="E1845" s="46"/>
      <c r="F1845" s="45"/>
      <c r="G1845" s="47"/>
      <c r="H1845" s="70" t="s">
        <v>158</v>
      </c>
      <c r="I1845" s="45"/>
    </row>
    <row r="1846" customFormat="false" ht="30" hidden="false" customHeight="true" outlineLevel="0" collapsed="false">
      <c r="A1846" s="38" t="s">
        <v>980</v>
      </c>
      <c r="B1846" s="44" t="s">
        <v>47</v>
      </c>
      <c r="C1846" s="44" t="s">
        <v>16</v>
      </c>
      <c r="D1846" s="45" t="s">
        <v>22</v>
      </c>
      <c r="E1846" s="46" t="s">
        <v>916</v>
      </c>
      <c r="F1846" s="45" t="s">
        <v>168</v>
      </c>
      <c r="G1846" s="47" t="s">
        <v>50</v>
      </c>
      <c r="H1846" s="40" t="s">
        <v>51</v>
      </c>
      <c r="I1846" s="45"/>
    </row>
    <row r="1847" customFormat="false" ht="15" hidden="false" customHeight="false" outlineLevel="0" collapsed="false">
      <c r="A1847" s="73" t="s">
        <v>1560</v>
      </c>
      <c r="B1847" s="44"/>
      <c r="C1847" s="44"/>
      <c r="D1847" s="45"/>
      <c r="E1847" s="46"/>
      <c r="F1847" s="45"/>
      <c r="G1847" s="47"/>
      <c r="H1847" s="70" t="s">
        <v>158</v>
      </c>
      <c r="I1847" s="45"/>
    </row>
    <row r="1848" customFormat="false" ht="30" hidden="false" customHeight="true" outlineLevel="0" collapsed="false">
      <c r="A1848" s="38" t="s">
        <v>980</v>
      </c>
      <c r="B1848" s="44" t="s">
        <v>47</v>
      </c>
      <c r="C1848" s="44" t="s">
        <v>15</v>
      </c>
      <c r="D1848" s="45" t="s">
        <v>22</v>
      </c>
      <c r="E1848" s="46" t="s">
        <v>992</v>
      </c>
      <c r="F1848" s="45" t="s">
        <v>168</v>
      </c>
      <c r="G1848" s="47" t="s">
        <v>50</v>
      </c>
      <c r="H1848" s="40" t="s">
        <v>51</v>
      </c>
      <c r="I1848" s="45"/>
    </row>
    <row r="1849" customFormat="false" ht="15" hidden="false" customHeight="false" outlineLevel="0" collapsed="false">
      <c r="A1849" s="73" t="s">
        <v>1560</v>
      </c>
      <c r="B1849" s="44"/>
      <c r="C1849" s="44"/>
      <c r="D1849" s="45"/>
      <c r="E1849" s="46"/>
      <c r="F1849" s="45"/>
      <c r="G1849" s="47"/>
      <c r="H1849" s="70" t="s">
        <v>158</v>
      </c>
      <c r="I1849" s="45"/>
    </row>
    <row r="1850" customFormat="false" ht="30" hidden="false" customHeight="true" outlineLevel="0" collapsed="false">
      <c r="A1850" s="38" t="s">
        <v>980</v>
      </c>
      <c r="B1850" s="44" t="s">
        <v>53</v>
      </c>
      <c r="C1850" s="44" t="s">
        <v>18</v>
      </c>
      <c r="D1850" s="45" t="s">
        <v>25</v>
      </c>
      <c r="E1850" s="46" t="s">
        <v>999</v>
      </c>
      <c r="F1850" s="45" t="s">
        <v>991</v>
      </c>
      <c r="G1850" s="47" t="s">
        <v>50</v>
      </c>
      <c r="H1850" s="40" t="s">
        <v>51</v>
      </c>
      <c r="I1850" s="45"/>
    </row>
    <row r="1851" customFormat="false" ht="15" hidden="false" customHeight="false" outlineLevel="0" collapsed="false">
      <c r="A1851" s="73" t="s">
        <v>1561</v>
      </c>
      <c r="B1851" s="44"/>
      <c r="C1851" s="44"/>
      <c r="D1851" s="45"/>
      <c r="E1851" s="46"/>
      <c r="F1851" s="45"/>
      <c r="G1851" s="47"/>
      <c r="H1851" s="70" t="s">
        <v>158</v>
      </c>
      <c r="I1851" s="45"/>
    </row>
    <row r="1852" customFormat="false" ht="45" hidden="false" customHeight="true" outlineLevel="0" collapsed="false">
      <c r="A1852" s="38" t="s">
        <v>980</v>
      </c>
      <c r="B1852" s="44" t="s">
        <v>47</v>
      </c>
      <c r="C1852" s="44" t="s">
        <v>17</v>
      </c>
      <c r="D1852" s="45" t="s">
        <v>22</v>
      </c>
      <c r="E1852" s="46" t="s">
        <v>981</v>
      </c>
      <c r="F1852" s="45" t="s">
        <v>984</v>
      </c>
      <c r="G1852" s="47" t="s">
        <v>50</v>
      </c>
      <c r="H1852" s="40" t="s">
        <v>51</v>
      </c>
      <c r="I1852" s="45"/>
    </row>
    <row r="1853" customFormat="false" ht="15" hidden="false" customHeight="false" outlineLevel="0" collapsed="false">
      <c r="A1853" s="73" t="s">
        <v>1560</v>
      </c>
      <c r="B1853" s="44"/>
      <c r="C1853" s="44"/>
      <c r="D1853" s="45"/>
      <c r="E1853" s="46"/>
      <c r="F1853" s="45"/>
      <c r="G1853" s="47"/>
      <c r="H1853" s="70" t="s">
        <v>158</v>
      </c>
      <c r="I1853" s="45"/>
    </row>
    <row r="1854" customFormat="false" ht="45" hidden="false" customHeight="true" outlineLevel="0" collapsed="false">
      <c r="A1854" s="38" t="s">
        <v>980</v>
      </c>
      <c r="B1854" s="44" t="s">
        <v>47</v>
      </c>
      <c r="C1854" s="44" t="s">
        <v>16</v>
      </c>
      <c r="D1854" s="45" t="s">
        <v>22</v>
      </c>
      <c r="E1854" s="46" t="s">
        <v>90</v>
      </c>
      <c r="F1854" s="45" t="s">
        <v>990</v>
      </c>
      <c r="G1854" s="47" t="s">
        <v>50</v>
      </c>
      <c r="H1854" s="40" t="s">
        <v>51</v>
      </c>
      <c r="I1854" s="45"/>
    </row>
    <row r="1855" customFormat="false" ht="15" hidden="false" customHeight="false" outlineLevel="0" collapsed="false">
      <c r="A1855" s="73" t="s">
        <v>1562</v>
      </c>
      <c r="B1855" s="44"/>
      <c r="C1855" s="44"/>
      <c r="D1855" s="45"/>
      <c r="E1855" s="46"/>
      <c r="F1855" s="45"/>
      <c r="G1855" s="47"/>
      <c r="H1855" s="70" t="s">
        <v>158</v>
      </c>
      <c r="I1855" s="45"/>
    </row>
    <row r="1856" customFormat="false" ht="30" hidden="false" customHeight="true" outlineLevel="0" collapsed="false">
      <c r="A1856" s="38" t="s">
        <v>980</v>
      </c>
      <c r="B1856" s="44" t="s">
        <v>47</v>
      </c>
      <c r="C1856" s="44" t="s">
        <v>18</v>
      </c>
      <c r="D1856" s="45" t="s">
        <v>22</v>
      </c>
      <c r="E1856" s="46" t="s">
        <v>997</v>
      </c>
      <c r="F1856" s="45" t="s">
        <v>253</v>
      </c>
      <c r="G1856" s="47" t="s">
        <v>50</v>
      </c>
      <c r="H1856" s="40" t="s">
        <v>51</v>
      </c>
      <c r="I1856" s="45"/>
    </row>
    <row r="1857" customFormat="false" ht="15" hidden="false" customHeight="false" outlineLevel="0" collapsed="false">
      <c r="A1857" s="73" t="s">
        <v>1560</v>
      </c>
      <c r="B1857" s="44"/>
      <c r="C1857" s="44"/>
      <c r="D1857" s="45"/>
      <c r="E1857" s="46"/>
      <c r="F1857" s="45"/>
      <c r="G1857" s="47"/>
      <c r="H1857" s="70" t="s">
        <v>158</v>
      </c>
      <c r="I1857" s="45"/>
    </row>
    <row r="1858" customFormat="false" ht="45" hidden="false" customHeight="true" outlineLevel="0" collapsed="false">
      <c r="A1858" s="38" t="s">
        <v>980</v>
      </c>
      <c r="B1858" s="44" t="s">
        <v>47</v>
      </c>
      <c r="C1858" s="44" t="s">
        <v>16</v>
      </c>
      <c r="D1858" s="45" t="s">
        <v>22</v>
      </c>
      <c r="E1858" s="46" t="s">
        <v>995</v>
      </c>
      <c r="F1858" s="45" t="s">
        <v>539</v>
      </c>
      <c r="G1858" s="47" t="s">
        <v>50</v>
      </c>
      <c r="H1858" s="40" t="s">
        <v>51</v>
      </c>
      <c r="I1858" s="45"/>
    </row>
    <row r="1859" customFormat="false" ht="15" hidden="false" customHeight="false" outlineLevel="0" collapsed="false">
      <c r="A1859" s="73" t="s">
        <v>1561</v>
      </c>
      <c r="B1859" s="44"/>
      <c r="C1859" s="44"/>
      <c r="D1859" s="45"/>
      <c r="E1859" s="46"/>
      <c r="F1859" s="45"/>
      <c r="G1859" s="47"/>
      <c r="H1859" s="70" t="s">
        <v>158</v>
      </c>
      <c r="I1859" s="45"/>
    </row>
    <row r="1860" customFormat="false" ht="30" hidden="false" customHeight="true" outlineLevel="0" collapsed="false">
      <c r="A1860" s="38" t="s">
        <v>980</v>
      </c>
      <c r="B1860" s="44" t="s">
        <v>47</v>
      </c>
      <c r="C1860" s="44" t="s">
        <v>15</v>
      </c>
      <c r="D1860" s="45" t="s">
        <v>23</v>
      </c>
      <c r="E1860" s="46" t="s">
        <v>989</v>
      </c>
      <c r="F1860" s="45" t="s">
        <v>160</v>
      </c>
      <c r="G1860" s="47" t="s">
        <v>50</v>
      </c>
      <c r="H1860" s="40" t="s">
        <v>51</v>
      </c>
      <c r="I1860" s="45"/>
    </row>
    <row r="1861" customFormat="false" ht="15" hidden="false" customHeight="false" outlineLevel="0" collapsed="false">
      <c r="A1861" s="73" t="s">
        <v>1561</v>
      </c>
      <c r="B1861" s="44"/>
      <c r="C1861" s="44"/>
      <c r="D1861" s="45"/>
      <c r="E1861" s="46"/>
      <c r="F1861" s="45"/>
      <c r="G1861" s="47"/>
      <c r="H1861" s="70" t="s">
        <v>158</v>
      </c>
      <c r="I1861" s="45"/>
    </row>
    <row r="1862" customFormat="false" ht="45" hidden="false" customHeight="true" outlineLevel="0" collapsed="false">
      <c r="A1862" s="38" t="s">
        <v>980</v>
      </c>
      <c r="B1862" s="44" t="s">
        <v>53</v>
      </c>
      <c r="C1862" s="44" t="s">
        <v>15</v>
      </c>
      <c r="D1862" s="45" t="s">
        <v>23</v>
      </c>
      <c r="E1862" s="46" t="s">
        <v>988</v>
      </c>
      <c r="F1862" s="45" t="s">
        <v>164</v>
      </c>
      <c r="G1862" s="47" t="s">
        <v>50</v>
      </c>
      <c r="H1862" s="40" t="s">
        <v>51</v>
      </c>
      <c r="I1862" s="45"/>
    </row>
    <row r="1863" customFormat="false" ht="15" hidden="false" customHeight="false" outlineLevel="0" collapsed="false">
      <c r="A1863" s="73" t="s">
        <v>1560</v>
      </c>
      <c r="B1863" s="44"/>
      <c r="C1863" s="44"/>
      <c r="D1863" s="45"/>
      <c r="E1863" s="46"/>
      <c r="F1863" s="45"/>
      <c r="G1863" s="47"/>
      <c r="H1863" s="70" t="s">
        <v>158</v>
      </c>
      <c r="I1863" s="45"/>
    </row>
    <row r="1864" customFormat="false" ht="30" hidden="false" customHeight="true" outlineLevel="0" collapsed="false">
      <c r="A1864" s="38" t="s">
        <v>980</v>
      </c>
      <c r="B1864" s="44" t="s">
        <v>53</v>
      </c>
      <c r="C1864" s="44" t="s">
        <v>93</v>
      </c>
      <c r="D1864" s="45" t="s">
        <v>25</v>
      </c>
      <c r="E1864" s="46" t="s">
        <v>177</v>
      </c>
      <c r="F1864" s="45" t="s">
        <v>178</v>
      </c>
      <c r="G1864" s="47" t="s">
        <v>50</v>
      </c>
      <c r="H1864" s="40" t="s">
        <v>51</v>
      </c>
      <c r="I1864" s="45"/>
    </row>
    <row r="1865" customFormat="false" ht="15" hidden="false" customHeight="false" outlineLevel="0" collapsed="false">
      <c r="A1865" s="73" t="s">
        <v>1562</v>
      </c>
      <c r="B1865" s="44"/>
      <c r="C1865" s="44"/>
      <c r="D1865" s="45"/>
      <c r="E1865" s="46"/>
      <c r="F1865" s="45"/>
      <c r="G1865" s="47"/>
      <c r="H1865" s="70" t="s">
        <v>158</v>
      </c>
      <c r="I1865" s="45"/>
    </row>
    <row r="1866" customFormat="false" ht="30" hidden="false" customHeight="true" outlineLevel="0" collapsed="false">
      <c r="A1866" s="38" t="s">
        <v>980</v>
      </c>
      <c r="B1866" s="44" t="s">
        <v>47</v>
      </c>
      <c r="C1866" s="44" t="s">
        <v>15</v>
      </c>
      <c r="D1866" s="45" t="s">
        <v>25</v>
      </c>
      <c r="E1866" s="46" t="s">
        <v>993</v>
      </c>
      <c r="F1866" s="45" t="s">
        <v>79</v>
      </c>
      <c r="G1866" s="47" t="s">
        <v>50</v>
      </c>
      <c r="H1866" s="40" t="s">
        <v>51</v>
      </c>
      <c r="I1866" s="45"/>
    </row>
    <row r="1867" customFormat="false" ht="15" hidden="false" customHeight="false" outlineLevel="0" collapsed="false">
      <c r="A1867" s="73" t="s">
        <v>1560</v>
      </c>
      <c r="B1867" s="44"/>
      <c r="C1867" s="44"/>
      <c r="D1867" s="45"/>
      <c r="E1867" s="46"/>
      <c r="F1867" s="45"/>
      <c r="G1867" s="47"/>
      <c r="H1867" s="70" t="s">
        <v>158</v>
      </c>
      <c r="I1867" s="45"/>
    </row>
    <row r="1868" customFormat="false" ht="30" hidden="false" customHeight="true" outlineLevel="0" collapsed="false">
      <c r="A1868" s="38" t="s">
        <v>980</v>
      </c>
      <c r="B1868" s="44" t="s">
        <v>47</v>
      </c>
      <c r="C1868" s="44" t="s">
        <v>16</v>
      </c>
      <c r="D1868" s="45" t="s">
        <v>25</v>
      </c>
      <c r="E1868" s="46" t="s">
        <v>994</v>
      </c>
      <c r="F1868" s="45" t="s">
        <v>79</v>
      </c>
      <c r="G1868" s="47" t="s">
        <v>50</v>
      </c>
      <c r="H1868" s="40" t="s">
        <v>51</v>
      </c>
      <c r="I1868" s="45"/>
    </row>
    <row r="1869" customFormat="false" ht="15" hidden="false" customHeight="false" outlineLevel="0" collapsed="false">
      <c r="A1869" s="73" t="s">
        <v>1560</v>
      </c>
      <c r="B1869" s="44"/>
      <c r="C1869" s="44"/>
      <c r="D1869" s="45"/>
      <c r="E1869" s="46"/>
      <c r="F1869" s="45"/>
      <c r="G1869" s="47"/>
      <c r="H1869" s="70" t="s">
        <v>158</v>
      </c>
      <c r="I1869" s="45"/>
    </row>
    <row r="1870" customFormat="false" ht="30" hidden="false" customHeight="true" outlineLevel="0" collapsed="false">
      <c r="A1870" s="38" t="s">
        <v>980</v>
      </c>
      <c r="B1870" s="44" t="s">
        <v>47</v>
      </c>
      <c r="C1870" s="44" t="s">
        <v>18</v>
      </c>
      <c r="D1870" s="45" t="s">
        <v>22</v>
      </c>
      <c r="E1870" s="46" t="s">
        <v>998</v>
      </c>
      <c r="F1870" s="45" t="s">
        <v>294</v>
      </c>
      <c r="G1870" s="47" t="s">
        <v>50</v>
      </c>
      <c r="H1870" s="40" t="s">
        <v>51</v>
      </c>
      <c r="I1870" s="45"/>
    </row>
    <row r="1871" customFormat="false" ht="15" hidden="false" customHeight="false" outlineLevel="0" collapsed="false">
      <c r="A1871" s="73" t="s">
        <v>1561</v>
      </c>
      <c r="B1871" s="44"/>
      <c r="C1871" s="44"/>
      <c r="D1871" s="45"/>
      <c r="E1871" s="46"/>
      <c r="F1871" s="45"/>
      <c r="G1871" s="47"/>
      <c r="H1871" s="70" t="s">
        <v>158</v>
      </c>
      <c r="I1871" s="45"/>
    </row>
    <row r="1872" customFormat="false" ht="45" hidden="false" customHeight="true" outlineLevel="0" collapsed="false">
      <c r="A1872" s="38" t="s">
        <v>980</v>
      </c>
      <c r="B1872" s="44" t="s">
        <v>47</v>
      </c>
      <c r="C1872" s="44" t="s">
        <v>15</v>
      </c>
      <c r="D1872" s="45" t="s">
        <v>22</v>
      </c>
      <c r="E1872" s="46" t="s">
        <v>993</v>
      </c>
      <c r="F1872" s="45" t="s">
        <v>539</v>
      </c>
      <c r="G1872" s="47" t="s">
        <v>50</v>
      </c>
      <c r="H1872" s="40" t="s">
        <v>51</v>
      </c>
      <c r="I1872" s="45"/>
    </row>
    <row r="1873" customFormat="false" ht="15" hidden="false" customHeight="false" outlineLevel="0" collapsed="false">
      <c r="A1873" s="73" t="s">
        <v>1561</v>
      </c>
      <c r="B1873" s="44"/>
      <c r="C1873" s="44"/>
      <c r="D1873" s="45"/>
      <c r="E1873" s="46"/>
      <c r="F1873" s="45"/>
      <c r="G1873" s="47"/>
      <c r="H1873" s="70" t="s">
        <v>158</v>
      </c>
      <c r="I1873" s="45"/>
    </row>
    <row r="1875" customFormat="false" ht="30" hidden="false" customHeight="true" outlineLevel="0" collapsed="false">
      <c r="A1875" s="38" t="s">
        <v>1000</v>
      </c>
      <c r="B1875" s="44" t="s">
        <v>47</v>
      </c>
      <c r="C1875" s="44" t="s">
        <v>15</v>
      </c>
      <c r="D1875" s="45" t="s">
        <v>22</v>
      </c>
      <c r="E1875" s="46" t="s">
        <v>322</v>
      </c>
      <c r="F1875" s="45" t="s">
        <v>78</v>
      </c>
      <c r="G1875" s="47" t="s">
        <v>50</v>
      </c>
      <c r="H1875" s="40" t="s">
        <v>51</v>
      </c>
      <c r="I1875" s="45"/>
    </row>
    <row r="1876" customFormat="false" ht="15" hidden="false" customHeight="false" outlineLevel="0" collapsed="false">
      <c r="A1876" s="73" t="s">
        <v>1563</v>
      </c>
      <c r="B1876" s="44"/>
      <c r="C1876" s="44"/>
      <c r="D1876" s="45"/>
      <c r="E1876" s="46"/>
      <c r="F1876" s="45"/>
      <c r="G1876" s="47"/>
      <c r="H1876" s="70" t="s">
        <v>158</v>
      </c>
      <c r="I1876" s="45"/>
    </row>
    <row r="1877" customFormat="false" ht="30" hidden="false" customHeight="true" outlineLevel="0" collapsed="false">
      <c r="A1877" s="38" t="s">
        <v>1000</v>
      </c>
      <c r="B1877" s="44" t="s">
        <v>47</v>
      </c>
      <c r="C1877" s="44" t="s">
        <v>16</v>
      </c>
      <c r="D1877" s="45" t="s">
        <v>22</v>
      </c>
      <c r="E1877" s="46" t="s">
        <v>1001</v>
      </c>
      <c r="F1877" s="45" t="s">
        <v>484</v>
      </c>
      <c r="G1877" s="47" t="s">
        <v>50</v>
      </c>
      <c r="H1877" s="40" t="s">
        <v>51</v>
      </c>
      <c r="I1877" s="45"/>
    </row>
    <row r="1878" customFormat="false" ht="15" hidden="false" customHeight="false" outlineLevel="0" collapsed="false">
      <c r="A1878" s="73" t="s">
        <v>1563</v>
      </c>
      <c r="B1878" s="44"/>
      <c r="C1878" s="44"/>
      <c r="D1878" s="45"/>
      <c r="E1878" s="46"/>
      <c r="F1878" s="45"/>
      <c r="G1878" s="47"/>
      <c r="H1878" s="70" t="s">
        <v>158</v>
      </c>
      <c r="I1878" s="45"/>
    </row>
    <row r="1879" customFormat="false" ht="30" hidden="false" customHeight="true" outlineLevel="0" collapsed="false">
      <c r="A1879" s="38" t="s">
        <v>1000</v>
      </c>
      <c r="B1879" s="44" t="s">
        <v>47</v>
      </c>
      <c r="C1879" s="44" t="s">
        <v>14</v>
      </c>
      <c r="D1879" s="45" t="s">
        <v>22</v>
      </c>
      <c r="E1879" s="46" t="s">
        <v>746</v>
      </c>
      <c r="F1879" s="45" t="s">
        <v>78</v>
      </c>
      <c r="G1879" s="47" t="s">
        <v>50</v>
      </c>
      <c r="H1879" s="40" t="s">
        <v>51</v>
      </c>
      <c r="I1879" s="45"/>
    </row>
    <row r="1880" customFormat="false" ht="15" hidden="false" customHeight="false" outlineLevel="0" collapsed="false">
      <c r="A1880" s="73" t="s">
        <v>1563</v>
      </c>
      <c r="B1880" s="44"/>
      <c r="C1880" s="44"/>
      <c r="D1880" s="45"/>
      <c r="E1880" s="46"/>
      <c r="F1880" s="45"/>
      <c r="G1880" s="47"/>
      <c r="H1880" s="70" t="s">
        <v>158</v>
      </c>
      <c r="I1880" s="45"/>
    </row>
    <row r="1882" customFormat="false" ht="45" hidden="false" customHeight="true" outlineLevel="0" collapsed="false">
      <c r="A1882" s="38" t="s">
        <v>1005</v>
      </c>
      <c r="B1882" s="44" t="s">
        <v>47</v>
      </c>
      <c r="C1882" s="44" t="s">
        <v>16</v>
      </c>
      <c r="D1882" s="45" t="s">
        <v>22</v>
      </c>
      <c r="E1882" s="46" t="s">
        <v>712</v>
      </c>
      <c r="F1882" s="45" t="s">
        <v>1006</v>
      </c>
      <c r="G1882" s="47" t="s">
        <v>536</v>
      </c>
      <c r="H1882" s="40" t="s">
        <v>51</v>
      </c>
      <c r="I1882" s="45"/>
    </row>
    <row r="1883" customFormat="false" ht="15" hidden="false" customHeight="false" outlineLevel="0" collapsed="false">
      <c r="A1883" s="73" t="s">
        <v>1564</v>
      </c>
      <c r="B1883" s="44"/>
      <c r="C1883" s="44"/>
      <c r="D1883" s="45"/>
      <c r="E1883" s="46"/>
      <c r="F1883" s="45"/>
      <c r="G1883" s="47"/>
      <c r="H1883" s="70" t="s">
        <v>158</v>
      </c>
      <c r="I1883" s="45"/>
    </row>
    <row r="1884" customFormat="false" ht="30" hidden="false" customHeight="true" outlineLevel="0" collapsed="false">
      <c r="A1884" s="38" t="s">
        <v>1002</v>
      </c>
      <c r="B1884" s="44" t="s">
        <v>47</v>
      </c>
      <c r="C1884" s="44" t="s">
        <v>15</v>
      </c>
      <c r="D1884" s="45" t="s">
        <v>22</v>
      </c>
      <c r="E1884" s="46" t="s">
        <v>1007</v>
      </c>
      <c r="F1884" s="45" t="s">
        <v>582</v>
      </c>
      <c r="G1884" s="47" t="s">
        <v>50</v>
      </c>
      <c r="H1884" s="40" t="s">
        <v>51</v>
      </c>
      <c r="I1884" s="45"/>
    </row>
    <row r="1885" customFormat="false" ht="15" hidden="false" customHeight="false" outlineLevel="0" collapsed="false">
      <c r="A1885" s="73" t="s">
        <v>1565</v>
      </c>
      <c r="B1885" s="44"/>
      <c r="C1885" s="44"/>
      <c r="D1885" s="45"/>
      <c r="E1885" s="46"/>
      <c r="F1885" s="45"/>
      <c r="G1885" s="47"/>
      <c r="H1885" s="70" t="s">
        <v>158</v>
      </c>
      <c r="I1885" s="45"/>
    </row>
    <row r="1886" customFormat="false" ht="30" hidden="false" customHeight="true" outlineLevel="0" collapsed="false">
      <c r="A1886" s="38" t="s">
        <v>1002</v>
      </c>
      <c r="B1886" s="44" t="s">
        <v>47</v>
      </c>
      <c r="C1886" s="44" t="s">
        <v>16</v>
      </c>
      <c r="D1886" s="45" t="s">
        <v>22</v>
      </c>
      <c r="E1886" s="46" t="s">
        <v>1003</v>
      </c>
      <c r="F1886" s="45" t="s">
        <v>582</v>
      </c>
      <c r="G1886" s="47" t="s">
        <v>50</v>
      </c>
      <c r="H1886" s="40" t="s">
        <v>51</v>
      </c>
      <c r="I1886" s="45"/>
    </row>
    <row r="1887" customFormat="false" ht="15" hidden="false" customHeight="false" outlineLevel="0" collapsed="false">
      <c r="A1887" s="73" t="s">
        <v>1565</v>
      </c>
      <c r="B1887" s="44"/>
      <c r="C1887" s="44"/>
      <c r="D1887" s="45"/>
      <c r="E1887" s="46"/>
      <c r="F1887" s="45"/>
      <c r="G1887" s="47"/>
      <c r="H1887" s="70" t="s">
        <v>158</v>
      </c>
      <c r="I1887" s="45"/>
    </row>
    <row r="1888" customFormat="false" ht="30" hidden="false" customHeight="true" outlineLevel="0" collapsed="false">
      <c r="A1888" s="38" t="s">
        <v>1002</v>
      </c>
      <c r="B1888" s="44" t="s">
        <v>47</v>
      </c>
      <c r="C1888" s="44" t="s">
        <v>16</v>
      </c>
      <c r="D1888" s="45" t="s">
        <v>22</v>
      </c>
      <c r="E1888" s="46" t="s">
        <v>1004</v>
      </c>
      <c r="F1888" s="45" t="s">
        <v>656</v>
      </c>
      <c r="G1888" s="47" t="s">
        <v>50</v>
      </c>
      <c r="H1888" s="40" t="s">
        <v>51</v>
      </c>
      <c r="I1888" s="45"/>
    </row>
    <row r="1889" customFormat="false" ht="15" hidden="false" customHeight="false" outlineLevel="0" collapsed="false">
      <c r="A1889" s="73" t="s">
        <v>1566</v>
      </c>
      <c r="B1889" s="44"/>
      <c r="C1889" s="44"/>
      <c r="D1889" s="45"/>
      <c r="E1889" s="46"/>
      <c r="F1889" s="45"/>
      <c r="G1889" s="47"/>
      <c r="H1889" s="70" t="s">
        <v>158</v>
      </c>
      <c r="I1889" s="45"/>
    </row>
    <row r="1891" customFormat="false" ht="30" hidden="false" customHeight="true" outlineLevel="0" collapsed="false">
      <c r="A1891" s="38" t="s">
        <v>1008</v>
      </c>
      <c r="B1891" s="44" t="s">
        <v>47</v>
      </c>
      <c r="C1891" s="44" t="s">
        <v>14</v>
      </c>
      <c r="D1891" s="45" t="s">
        <v>22</v>
      </c>
      <c r="E1891" s="46" t="s">
        <v>1009</v>
      </c>
      <c r="F1891" s="45" t="s">
        <v>907</v>
      </c>
      <c r="G1891" s="47" t="s">
        <v>50</v>
      </c>
      <c r="H1891" s="40" t="s">
        <v>51</v>
      </c>
      <c r="I1891" s="45"/>
    </row>
    <row r="1892" customFormat="false" ht="15" hidden="false" customHeight="false" outlineLevel="0" collapsed="false">
      <c r="A1892" s="73" t="s">
        <v>1567</v>
      </c>
      <c r="B1892" s="44"/>
      <c r="C1892" s="44"/>
      <c r="D1892" s="45"/>
      <c r="E1892" s="46"/>
      <c r="F1892" s="45"/>
      <c r="G1892" s="47"/>
      <c r="H1892" s="70" t="s">
        <v>158</v>
      </c>
      <c r="I1892" s="45"/>
    </row>
    <row r="1893" customFormat="false" ht="30" hidden="false" customHeight="true" outlineLevel="0" collapsed="false">
      <c r="A1893" s="38" t="s">
        <v>1008</v>
      </c>
      <c r="B1893" s="44" t="s">
        <v>47</v>
      </c>
      <c r="C1893" s="44" t="s">
        <v>16</v>
      </c>
      <c r="D1893" s="45" t="s">
        <v>22</v>
      </c>
      <c r="E1893" s="46" t="s">
        <v>337</v>
      </c>
      <c r="F1893" s="45" t="s">
        <v>1010</v>
      </c>
      <c r="G1893" s="47" t="s">
        <v>50</v>
      </c>
      <c r="H1893" s="40" t="s">
        <v>51</v>
      </c>
      <c r="I1893" s="45"/>
    </row>
    <row r="1894" customFormat="false" ht="15" hidden="false" customHeight="false" outlineLevel="0" collapsed="false">
      <c r="A1894" s="73" t="s">
        <v>1567</v>
      </c>
      <c r="B1894" s="44"/>
      <c r="C1894" s="44"/>
      <c r="D1894" s="45"/>
      <c r="E1894" s="46"/>
      <c r="F1894" s="45"/>
      <c r="G1894" s="47"/>
      <c r="H1894" s="70" t="s">
        <v>158</v>
      </c>
      <c r="I1894" s="45"/>
    </row>
    <row r="1895" customFormat="false" ht="30" hidden="false" customHeight="true" outlineLevel="0" collapsed="false">
      <c r="A1895" s="38" t="s">
        <v>1008</v>
      </c>
      <c r="B1895" s="44" t="s">
        <v>47</v>
      </c>
      <c r="C1895" s="44" t="s">
        <v>18</v>
      </c>
      <c r="D1895" s="45" t="s">
        <v>22</v>
      </c>
      <c r="E1895" s="46" t="s">
        <v>353</v>
      </c>
      <c r="F1895" s="45" t="s">
        <v>221</v>
      </c>
      <c r="G1895" s="47" t="s">
        <v>50</v>
      </c>
      <c r="H1895" s="40" t="s">
        <v>51</v>
      </c>
      <c r="I1895" s="45"/>
    </row>
    <row r="1896" customFormat="false" ht="15" hidden="false" customHeight="false" outlineLevel="0" collapsed="false">
      <c r="A1896" s="73" t="s">
        <v>1567</v>
      </c>
      <c r="B1896" s="44"/>
      <c r="C1896" s="44"/>
      <c r="D1896" s="45"/>
      <c r="E1896" s="46"/>
      <c r="F1896" s="45"/>
      <c r="G1896" s="47"/>
      <c r="H1896" s="70" t="s">
        <v>158</v>
      </c>
      <c r="I1896" s="45"/>
    </row>
    <row r="1897" customFormat="false" ht="30" hidden="false" customHeight="true" outlineLevel="0" collapsed="false">
      <c r="A1897" s="38" t="s">
        <v>1008</v>
      </c>
      <c r="B1897" s="44" t="s">
        <v>47</v>
      </c>
      <c r="C1897" s="44" t="s">
        <v>15</v>
      </c>
      <c r="D1897" s="45" t="s">
        <v>22</v>
      </c>
      <c r="E1897" s="46" t="s">
        <v>808</v>
      </c>
      <c r="F1897" s="45" t="s">
        <v>1015</v>
      </c>
      <c r="G1897" s="47" t="s">
        <v>50</v>
      </c>
      <c r="H1897" s="40" t="s">
        <v>51</v>
      </c>
      <c r="I1897" s="45"/>
    </row>
    <row r="1898" customFormat="false" ht="15" hidden="false" customHeight="false" outlineLevel="0" collapsed="false">
      <c r="A1898" s="73" t="s">
        <v>1567</v>
      </c>
      <c r="B1898" s="44"/>
      <c r="C1898" s="44"/>
      <c r="D1898" s="45"/>
      <c r="E1898" s="46"/>
      <c r="F1898" s="45"/>
      <c r="G1898" s="47"/>
      <c r="H1898" s="70" t="s">
        <v>158</v>
      </c>
      <c r="I1898" s="45"/>
    </row>
    <row r="1899" customFormat="false" ht="30" hidden="false" customHeight="true" outlineLevel="0" collapsed="false">
      <c r="A1899" s="38" t="s">
        <v>1008</v>
      </c>
      <c r="B1899" s="44" t="s">
        <v>47</v>
      </c>
      <c r="C1899" s="44" t="s">
        <v>16</v>
      </c>
      <c r="D1899" s="45" t="s">
        <v>28</v>
      </c>
      <c r="E1899" s="46" t="s">
        <v>66</v>
      </c>
      <c r="F1899" s="45" t="s">
        <v>1011</v>
      </c>
      <c r="G1899" s="47" t="s">
        <v>50</v>
      </c>
      <c r="H1899" s="40" t="s">
        <v>51</v>
      </c>
      <c r="I1899" s="45"/>
    </row>
    <row r="1900" customFormat="false" ht="15" hidden="false" customHeight="false" outlineLevel="0" collapsed="false">
      <c r="A1900" s="73" t="s">
        <v>1567</v>
      </c>
      <c r="B1900" s="44"/>
      <c r="C1900" s="44"/>
      <c r="D1900" s="45"/>
      <c r="E1900" s="46"/>
      <c r="F1900" s="45"/>
      <c r="G1900" s="47"/>
      <c r="H1900" s="70" t="s">
        <v>158</v>
      </c>
      <c r="I1900" s="45"/>
    </row>
    <row r="1901" customFormat="false" ht="15" hidden="false" customHeight="true" outlineLevel="0" collapsed="false">
      <c r="A1901" s="38" t="s">
        <v>1008</v>
      </c>
      <c r="B1901" s="44" t="s">
        <v>47</v>
      </c>
      <c r="C1901" s="44" t="s">
        <v>15</v>
      </c>
      <c r="D1901" s="45" t="s">
        <v>22</v>
      </c>
      <c r="E1901" s="46" t="s">
        <v>1012</v>
      </c>
      <c r="F1901" s="45"/>
      <c r="G1901" s="77" t="s">
        <v>1013</v>
      </c>
      <c r="H1901" s="40" t="s">
        <v>51</v>
      </c>
      <c r="I1901" s="45" t="s">
        <v>1014</v>
      </c>
    </row>
    <row r="1902" customFormat="false" ht="15" hidden="false" customHeight="false" outlineLevel="0" collapsed="false">
      <c r="A1902" s="73" t="s">
        <v>1568</v>
      </c>
      <c r="B1902" s="44"/>
      <c r="C1902" s="44"/>
      <c r="D1902" s="45"/>
      <c r="E1902" s="46"/>
      <c r="F1902" s="45"/>
      <c r="G1902" s="77"/>
      <c r="H1902" s="70" t="s">
        <v>1323</v>
      </c>
      <c r="I1902" s="45"/>
    </row>
    <row r="1904" customFormat="false" ht="45" hidden="false" customHeight="true" outlineLevel="0" collapsed="false">
      <c r="A1904" s="38" t="s">
        <v>1016</v>
      </c>
      <c r="B1904" s="44" t="s">
        <v>47</v>
      </c>
      <c r="C1904" s="44" t="s">
        <v>16</v>
      </c>
      <c r="D1904" s="45" t="s">
        <v>22</v>
      </c>
      <c r="E1904" s="46" t="s">
        <v>1017</v>
      </c>
      <c r="F1904" s="45" t="s">
        <v>900</v>
      </c>
      <c r="G1904" s="47" t="s">
        <v>50</v>
      </c>
      <c r="H1904" s="40" t="s">
        <v>51</v>
      </c>
      <c r="I1904" s="45"/>
    </row>
    <row r="1905" customFormat="false" ht="15" hidden="false" customHeight="false" outlineLevel="0" collapsed="false">
      <c r="A1905" s="73" t="s">
        <v>1569</v>
      </c>
      <c r="B1905" s="44"/>
      <c r="C1905" s="44"/>
      <c r="D1905" s="45"/>
      <c r="E1905" s="46"/>
      <c r="F1905" s="45"/>
      <c r="G1905" s="47"/>
      <c r="H1905" s="70" t="s">
        <v>158</v>
      </c>
      <c r="I1905" s="45"/>
    </row>
    <row r="1906" customFormat="false" ht="60" hidden="false" customHeight="true" outlineLevel="0" collapsed="false">
      <c r="A1906" s="38" t="s">
        <v>1018</v>
      </c>
      <c r="B1906" s="44" t="s">
        <v>47</v>
      </c>
      <c r="C1906" s="44" t="s">
        <v>15</v>
      </c>
      <c r="D1906" s="45" t="s">
        <v>22</v>
      </c>
      <c r="E1906" s="46" t="s">
        <v>690</v>
      </c>
      <c r="F1906" s="45" t="s">
        <v>691</v>
      </c>
      <c r="G1906" s="47" t="s">
        <v>50</v>
      </c>
      <c r="H1906" s="40" t="s">
        <v>51</v>
      </c>
      <c r="I1906" s="45"/>
    </row>
    <row r="1907" customFormat="false" ht="15" hidden="false" customHeight="false" outlineLevel="0" collapsed="false">
      <c r="A1907" s="73" t="s">
        <v>1466</v>
      </c>
      <c r="B1907" s="44"/>
      <c r="C1907" s="44"/>
      <c r="D1907" s="45"/>
      <c r="E1907" s="46"/>
      <c r="F1907" s="45"/>
      <c r="G1907" s="47"/>
      <c r="H1907" s="70" t="s">
        <v>158</v>
      </c>
      <c r="I1907" s="45"/>
    </row>
    <row r="1909" customFormat="false" ht="45" hidden="false" customHeight="true" outlineLevel="0" collapsed="false">
      <c r="A1909" s="38" t="s">
        <v>1024</v>
      </c>
      <c r="B1909" s="44" t="s">
        <v>47</v>
      </c>
      <c r="C1909" s="44" t="s">
        <v>15</v>
      </c>
      <c r="D1909" s="45" t="s">
        <v>22</v>
      </c>
      <c r="E1909" s="46" t="s">
        <v>264</v>
      </c>
      <c r="F1909" s="45" t="s">
        <v>260</v>
      </c>
      <c r="G1909" s="47" t="s">
        <v>50</v>
      </c>
      <c r="H1909" s="40" t="s">
        <v>51</v>
      </c>
      <c r="I1909" s="45"/>
    </row>
    <row r="1910" customFormat="false" ht="15" hidden="false" customHeight="false" outlineLevel="0" collapsed="false">
      <c r="A1910" s="73" t="s">
        <v>1570</v>
      </c>
      <c r="B1910" s="44"/>
      <c r="C1910" s="44"/>
      <c r="D1910" s="45"/>
      <c r="E1910" s="46"/>
      <c r="F1910" s="45"/>
      <c r="G1910" s="47"/>
      <c r="H1910" s="70" t="s">
        <v>158</v>
      </c>
      <c r="I1910" s="45"/>
    </row>
    <row r="1911" customFormat="false" ht="30" hidden="false" customHeight="true" outlineLevel="0" collapsed="false">
      <c r="A1911" s="38" t="s">
        <v>1024</v>
      </c>
      <c r="B1911" s="44" t="s">
        <v>47</v>
      </c>
      <c r="C1911" s="44" t="s">
        <v>15</v>
      </c>
      <c r="D1911" s="45" t="s">
        <v>23</v>
      </c>
      <c r="E1911" s="46" t="s">
        <v>1025</v>
      </c>
      <c r="F1911" s="45" t="s">
        <v>160</v>
      </c>
      <c r="G1911" s="47" t="s">
        <v>50</v>
      </c>
      <c r="H1911" s="40" t="s">
        <v>51</v>
      </c>
      <c r="I1911" s="45"/>
    </row>
    <row r="1912" customFormat="false" ht="15" hidden="false" customHeight="false" outlineLevel="0" collapsed="false">
      <c r="A1912" s="73" t="s">
        <v>1570</v>
      </c>
      <c r="B1912" s="44"/>
      <c r="C1912" s="44"/>
      <c r="D1912" s="45"/>
      <c r="E1912" s="46"/>
      <c r="F1912" s="45"/>
      <c r="G1912" s="47"/>
      <c r="H1912" s="70" t="s">
        <v>158</v>
      </c>
      <c r="I1912" s="45"/>
    </row>
    <row r="1913" customFormat="false" ht="30" hidden="false" customHeight="true" outlineLevel="0" collapsed="false">
      <c r="A1913" s="38" t="s">
        <v>1024</v>
      </c>
      <c r="B1913" s="44" t="s">
        <v>47</v>
      </c>
      <c r="C1913" s="44" t="s">
        <v>18</v>
      </c>
      <c r="D1913" s="45" t="s">
        <v>22</v>
      </c>
      <c r="E1913" s="46" t="s">
        <v>1035</v>
      </c>
      <c r="F1913" s="45" t="s">
        <v>253</v>
      </c>
      <c r="G1913" s="47" t="s">
        <v>50</v>
      </c>
      <c r="H1913" s="40" t="s">
        <v>51</v>
      </c>
      <c r="I1913" s="45"/>
    </row>
    <row r="1914" customFormat="false" ht="15" hidden="false" customHeight="false" outlineLevel="0" collapsed="false">
      <c r="A1914" s="73" t="s">
        <v>1570</v>
      </c>
      <c r="B1914" s="44"/>
      <c r="C1914" s="44"/>
      <c r="D1914" s="45"/>
      <c r="E1914" s="46"/>
      <c r="F1914" s="45"/>
      <c r="G1914" s="47"/>
      <c r="H1914" s="70" t="s">
        <v>158</v>
      </c>
      <c r="I1914" s="45"/>
    </row>
    <row r="1915" customFormat="false" ht="30" hidden="false" customHeight="true" outlineLevel="0" collapsed="false">
      <c r="A1915" s="38" t="s">
        <v>1024</v>
      </c>
      <c r="B1915" s="44" t="s">
        <v>47</v>
      </c>
      <c r="C1915" s="44" t="s">
        <v>15</v>
      </c>
      <c r="D1915" s="45" t="s">
        <v>32</v>
      </c>
      <c r="E1915" s="46" t="s">
        <v>843</v>
      </c>
      <c r="F1915" s="45" t="s">
        <v>1034</v>
      </c>
      <c r="G1915" s="47" t="s">
        <v>50</v>
      </c>
      <c r="H1915" s="40" t="s">
        <v>51</v>
      </c>
      <c r="I1915" s="45"/>
    </row>
    <row r="1916" customFormat="false" ht="15" hidden="false" customHeight="false" outlineLevel="0" collapsed="false">
      <c r="A1916" s="73" t="s">
        <v>1570</v>
      </c>
      <c r="B1916" s="44"/>
      <c r="C1916" s="44"/>
      <c r="D1916" s="45"/>
      <c r="E1916" s="46"/>
      <c r="F1916" s="45"/>
      <c r="G1916" s="47"/>
      <c r="H1916" s="70" t="s">
        <v>158</v>
      </c>
      <c r="I1916" s="45"/>
    </row>
    <row r="1917" customFormat="false" ht="45" hidden="false" customHeight="true" outlineLevel="0" collapsed="false">
      <c r="A1917" s="38" t="s">
        <v>1019</v>
      </c>
      <c r="B1917" s="44" t="s">
        <v>47</v>
      </c>
      <c r="C1917" s="44" t="s">
        <v>18</v>
      </c>
      <c r="D1917" s="45" t="s">
        <v>22</v>
      </c>
      <c r="E1917" s="46" t="s">
        <v>1036</v>
      </c>
      <c r="F1917" s="45" t="s">
        <v>1037</v>
      </c>
      <c r="G1917" s="47" t="s">
        <v>50</v>
      </c>
      <c r="H1917" s="40" t="s">
        <v>51</v>
      </c>
      <c r="I1917" s="45"/>
    </row>
    <row r="1918" customFormat="false" ht="15" hidden="false" customHeight="false" outlineLevel="0" collapsed="false">
      <c r="A1918" s="73" t="s">
        <v>1571</v>
      </c>
      <c r="B1918" s="44"/>
      <c r="C1918" s="44"/>
      <c r="D1918" s="45"/>
      <c r="E1918" s="46"/>
      <c r="F1918" s="45"/>
      <c r="G1918" s="47"/>
      <c r="H1918" s="70" t="s">
        <v>158</v>
      </c>
      <c r="I1918" s="45"/>
    </row>
    <row r="1919" customFormat="false" ht="45" hidden="false" customHeight="true" outlineLevel="0" collapsed="false">
      <c r="A1919" s="38" t="s">
        <v>1019</v>
      </c>
      <c r="B1919" s="44" t="s">
        <v>47</v>
      </c>
      <c r="C1919" s="44" t="s">
        <v>15</v>
      </c>
      <c r="D1919" s="45" t="s">
        <v>22</v>
      </c>
      <c r="E1919" s="46" t="s">
        <v>1028</v>
      </c>
      <c r="F1919" s="45" t="s">
        <v>539</v>
      </c>
      <c r="G1919" s="47" t="s">
        <v>50</v>
      </c>
      <c r="H1919" s="40" t="s">
        <v>51</v>
      </c>
      <c r="I1919" s="45"/>
    </row>
    <row r="1920" customFormat="false" ht="15" hidden="false" customHeight="false" outlineLevel="0" collapsed="false">
      <c r="A1920" s="73" t="s">
        <v>1571</v>
      </c>
      <c r="B1920" s="44"/>
      <c r="C1920" s="44"/>
      <c r="D1920" s="45"/>
      <c r="E1920" s="46"/>
      <c r="F1920" s="45"/>
      <c r="G1920" s="47"/>
      <c r="H1920" s="70" t="s">
        <v>158</v>
      </c>
      <c r="I1920" s="45"/>
    </row>
    <row r="1921" customFormat="false" ht="45" hidden="false" customHeight="true" outlineLevel="0" collapsed="false">
      <c r="A1921" s="38" t="s">
        <v>1019</v>
      </c>
      <c r="B1921" s="44" t="s">
        <v>53</v>
      </c>
      <c r="C1921" s="44" t="s">
        <v>15</v>
      </c>
      <c r="D1921" s="45" t="s">
        <v>23</v>
      </c>
      <c r="E1921" s="46" t="s">
        <v>1020</v>
      </c>
      <c r="F1921" s="45" t="s">
        <v>164</v>
      </c>
      <c r="G1921" s="47" t="s">
        <v>50</v>
      </c>
      <c r="H1921" s="40" t="s">
        <v>51</v>
      </c>
      <c r="I1921" s="45"/>
    </row>
    <row r="1922" customFormat="false" ht="15" hidden="false" customHeight="false" outlineLevel="0" collapsed="false">
      <c r="A1922" s="73" t="s">
        <v>1571</v>
      </c>
      <c r="B1922" s="44"/>
      <c r="C1922" s="44"/>
      <c r="D1922" s="45"/>
      <c r="E1922" s="46"/>
      <c r="F1922" s="45"/>
      <c r="G1922" s="47"/>
      <c r="H1922" s="70" t="s">
        <v>158</v>
      </c>
      <c r="I1922" s="45"/>
    </row>
    <row r="1923" customFormat="false" ht="45" hidden="false" customHeight="true" outlineLevel="0" collapsed="false">
      <c r="A1923" s="38" t="s">
        <v>1019</v>
      </c>
      <c r="B1923" s="44" t="s">
        <v>47</v>
      </c>
      <c r="C1923" s="44" t="s">
        <v>16</v>
      </c>
      <c r="D1923" s="45" t="s">
        <v>22</v>
      </c>
      <c r="E1923" s="46" t="s">
        <v>1030</v>
      </c>
      <c r="F1923" s="45" t="s">
        <v>539</v>
      </c>
      <c r="G1923" s="47" t="s">
        <v>50</v>
      </c>
      <c r="H1923" s="40" t="s">
        <v>51</v>
      </c>
      <c r="I1923" s="45"/>
    </row>
    <row r="1924" customFormat="false" ht="15" hidden="false" customHeight="false" outlineLevel="0" collapsed="false">
      <c r="A1924" s="73" t="s">
        <v>1571</v>
      </c>
      <c r="B1924" s="44"/>
      <c r="C1924" s="44"/>
      <c r="D1924" s="45"/>
      <c r="E1924" s="46"/>
      <c r="F1924" s="45"/>
      <c r="G1924" s="47"/>
      <c r="H1924" s="70" t="s">
        <v>158</v>
      </c>
      <c r="I1924" s="45"/>
    </row>
    <row r="1925" customFormat="false" ht="30" hidden="false" customHeight="true" outlineLevel="0" collapsed="false">
      <c r="A1925" s="38" t="s">
        <v>1019</v>
      </c>
      <c r="B1925" s="44" t="s">
        <v>47</v>
      </c>
      <c r="C1925" s="44" t="s">
        <v>17</v>
      </c>
      <c r="D1925" s="45" t="s">
        <v>22</v>
      </c>
      <c r="E1925" s="46" t="s">
        <v>1033</v>
      </c>
      <c r="F1925" s="45" t="s">
        <v>857</v>
      </c>
      <c r="G1925" s="47" t="s">
        <v>50</v>
      </c>
      <c r="H1925" s="40" t="s">
        <v>51</v>
      </c>
      <c r="I1925" s="45"/>
    </row>
    <row r="1926" customFormat="false" ht="15" hidden="false" customHeight="false" outlineLevel="0" collapsed="false">
      <c r="A1926" s="73" t="s">
        <v>1571</v>
      </c>
      <c r="B1926" s="44"/>
      <c r="C1926" s="44"/>
      <c r="D1926" s="45"/>
      <c r="E1926" s="46"/>
      <c r="F1926" s="45"/>
      <c r="G1926" s="47"/>
      <c r="H1926" s="70" t="s">
        <v>158</v>
      </c>
      <c r="I1926" s="45"/>
    </row>
    <row r="1927" customFormat="false" ht="30" hidden="false" customHeight="true" outlineLevel="0" collapsed="false">
      <c r="A1927" s="38" t="s">
        <v>1019</v>
      </c>
      <c r="B1927" s="44" t="s">
        <v>47</v>
      </c>
      <c r="C1927" s="44" t="s">
        <v>15</v>
      </c>
      <c r="D1927" s="45" t="s">
        <v>25</v>
      </c>
      <c r="E1927" s="46" t="s">
        <v>1028</v>
      </c>
      <c r="F1927" s="45" t="s">
        <v>79</v>
      </c>
      <c r="G1927" s="47" t="s">
        <v>50</v>
      </c>
      <c r="H1927" s="40" t="s">
        <v>51</v>
      </c>
      <c r="I1927" s="45"/>
    </row>
    <row r="1928" customFormat="false" ht="15" hidden="false" customHeight="false" outlineLevel="0" collapsed="false">
      <c r="A1928" s="73" t="s">
        <v>1571</v>
      </c>
      <c r="B1928" s="44"/>
      <c r="C1928" s="44"/>
      <c r="D1928" s="45"/>
      <c r="E1928" s="46"/>
      <c r="F1928" s="45"/>
      <c r="G1928" s="47"/>
      <c r="H1928" s="70" t="s">
        <v>158</v>
      </c>
      <c r="I1928" s="45"/>
    </row>
    <row r="1929" customFormat="false" ht="30" hidden="false" customHeight="true" outlineLevel="0" collapsed="false">
      <c r="A1929" s="38" t="s">
        <v>1019</v>
      </c>
      <c r="B1929" s="44" t="s">
        <v>47</v>
      </c>
      <c r="C1929" s="44" t="s">
        <v>16</v>
      </c>
      <c r="D1929" s="45" t="s">
        <v>25</v>
      </c>
      <c r="E1929" s="46" t="s">
        <v>1031</v>
      </c>
      <c r="F1929" s="45" t="s">
        <v>79</v>
      </c>
      <c r="G1929" s="47" t="s">
        <v>50</v>
      </c>
      <c r="H1929" s="40" t="s">
        <v>51</v>
      </c>
      <c r="I1929" s="45"/>
    </row>
    <row r="1930" customFormat="false" ht="15" hidden="false" customHeight="false" outlineLevel="0" collapsed="false">
      <c r="A1930" s="73" t="s">
        <v>1571</v>
      </c>
      <c r="B1930" s="44"/>
      <c r="C1930" s="44"/>
      <c r="D1930" s="45"/>
      <c r="E1930" s="46"/>
      <c r="F1930" s="45"/>
      <c r="G1930" s="47"/>
      <c r="H1930" s="70" t="s">
        <v>158</v>
      </c>
      <c r="I1930" s="45"/>
    </row>
    <row r="1931" customFormat="false" ht="45" hidden="false" customHeight="true" outlineLevel="0" collapsed="false">
      <c r="A1931" s="38" t="s">
        <v>1021</v>
      </c>
      <c r="B1931" s="44" t="s">
        <v>53</v>
      </c>
      <c r="C1931" s="44" t="s">
        <v>16</v>
      </c>
      <c r="D1931" s="45" t="s">
        <v>22</v>
      </c>
      <c r="E1931" s="46" t="s">
        <v>264</v>
      </c>
      <c r="F1931" s="45" t="s">
        <v>268</v>
      </c>
      <c r="G1931" s="47" t="s">
        <v>50</v>
      </c>
      <c r="H1931" s="40" t="s">
        <v>51</v>
      </c>
      <c r="I1931" s="45"/>
    </row>
    <row r="1932" customFormat="false" ht="15" hidden="false" customHeight="false" outlineLevel="0" collapsed="false">
      <c r="A1932" s="73" t="s">
        <v>1572</v>
      </c>
      <c r="B1932" s="44"/>
      <c r="C1932" s="44"/>
      <c r="D1932" s="45"/>
      <c r="E1932" s="46"/>
      <c r="F1932" s="45"/>
      <c r="G1932" s="47"/>
      <c r="H1932" s="70" t="s">
        <v>158</v>
      </c>
      <c r="I1932" s="45"/>
    </row>
    <row r="1933" customFormat="false" ht="30" hidden="false" customHeight="true" outlineLevel="0" collapsed="false">
      <c r="A1933" s="38" t="s">
        <v>1021</v>
      </c>
      <c r="B1933" s="44" t="s">
        <v>53</v>
      </c>
      <c r="C1933" s="44" t="s">
        <v>16</v>
      </c>
      <c r="D1933" s="45" t="s">
        <v>22</v>
      </c>
      <c r="E1933" s="46" t="s">
        <v>862</v>
      </c>
      <c r="F1933" s="45" t="s">
        <v>863</v>
      </c>
      <c r="G1933" s="47" t="s">
        <v>50</v>
      </c>
      <c r="H1933" s="40" t="s">
        <v>51</v>
      </c>
      <c r="I1933" s="45"/>
    </row>
    <row r="1934" customFormat="false" ht="15" hidden="false" customHeight="false" outlineLevel="0" collapsed="false">
      <c r="A1934" s="73" t="s">
        <v>1573</v>
      </c>
      <c r="B1934" s="44"/>
      <c r="C1934" s="44"/>
      <c r="D1934" s="45"/>
      <c r="E1934" s="46"/>
      <c r="F1934" s="45"/>
      <c r="G1934" s="47"/>
      <c r="H1934" s="70" t="s">
        <v>158</v>
      </c>
      <c r="I1934" s="45"/>
    </row>
    <row r="1935" customFormat="false" ht="30" hidden="false" customHeight="true" outlineLevel="0" collapsed="false">
      <c r="A1935" s="38" t="s">
        <v>1021</v>
      </c>
      <c r="B1935" s="44" t="s">
        <v>47</v>
      </c>
      <c r="C1935" s="44" t="s">
        <v>15</v>
      </c>
      <c r="D1935" s="45" t="s">
        <v>23</v>
      </c>
      <c r="E1935" s="46" t="s">
        <v>1023</v>
      </c>
      <c r="F1935" s="45" t="s">
        <v>863</v>
      </c>
      <c r="G1935" s="47" t="s">
        <v>50</v>
      </c>
      <c r="H1935" s="40" t="s">
        <v>51</v>
      </c>
      <c r="I1935" s="45"/>
    </row>
    <row r="1936" customFormat="false" ht="15" hidden="false" customHeight="false" outlineLevel="0" collapsed="false">
      <c r="A1936" s="73" t="s">
        <v>1573</v>
      </c>
      <c r="B1936" s="44"/>
      <c r="C1936" s="44"/>
      <c r="D1936" s="45"/>
      <c r="E1936" s="46"/>
      <c r="F1936" s="45"/>
      <c r="G1936" s="47"/>
      <c r="H1936" s="70" t="s">
        <v>158</v>
      </c>
      <c r="I1936" s="45"/>
    </row>
    <row r="1937" customFormat="false" ht="45" hidden="false" customHeight="true" outlineLevel="0" collapsed="false">
      <c r="A1937" s="38" t="s">
        <v>1021</v>
      </c>
      <c r="B1937" s="44" t="s">
        <v>47</v>
      </c>
      <c r="C1937" s="44" t="s">
        <v>15</v>
      </c>
      <c r="D1937" s="45" t="s">
        <v>23</v>
      </c>
      <c r="E1937" s="46" t="s">
        <v>1022</v>
      </c>
      <c r="F1937" s="45" t="s">
        <v>164</v>
      </c>
      <c r="G1937" s="47" t="s">
        <v>50</v>
      </c>
      <c r="H1937" s="40" t="s">
        <v>51</v>
      </c>
      <c r="I1937" s="45"/>
    </row>
    <row r="1938" customFormat="false" ht="15" hidden="false" customHeight="false" outlineLevel="0" collapsed="false">
      <c r="A1938" s="73" t="s">
        <v>1572</v>
      </c>
      <c r="B1938" s="44"/>
      <c r="C1938" s="44"/>
      <c r="D1938" s="45"/>
      <c r="E1938" s="46"/>
      <c r="F1938" s="45"/>
      <c r="G1938" s="47"/>
      <c r="H1938" s="70" t="s">
        <v>158</v>
      </c>
      <c r="I1938" s="45"/>
    </row>
    <row r="1939" customFormat="false" ht="30" hidden="false" customHeight="true" outlineLevel="0" collapsed="false">
      <c r="A1939" s="38" t="s">
        <v>1026</v>
      </c>
      <c r="B1939" s="44" t="s">
        <v>47</v>
      </c>
      <c r="C1939" s="44" t="s">
        <v>17</v>
      </c>
      <c r="D1939" s="45" t="s">
        <v>22</v>
      </c>
      <c r="E1939" s="46" t="s">
        <v>633</v>
      </c>
      <c r="F1939" s="45" t="s">
        <v>857</v>
      </c>
      <c r="G1939" s="47" t="s">
        <v>50</v>
      </c>
      <c r="H1939" s="40" t="s">
        <v>51</v>
      </c>
      <c r="I1939" s="45"/>
    </row>
    <row r="1940" customFormat="false" ht="15" hidden="false" customHeight="false" outlineLevel="0" collapsed="false">
      <c r="A1940" s="73" t="s">
        <v>1574</v>
      </c>
      <c r="B1940" s="44"/>
      <c r="C1940" s="44"/>
      <c r="D1940" s="45"/>
      <c r="E1940" s="46"/>
      <c r="F1940" s="45"/>
      <c r="G1940" s="47"/>
      <c r="H1940" s="70" t="s">
        <v>158</v>
      </c>
      <c r="I1940" s="45"/>
    </row>
    <row r="1941" customFormat="false" ht="30" hidden="false" customHeight="true" outlineLevel="0" collapsed="false">
      <c r="A1941" s="38" t="s">
        <v>1026</v>
      </c>
      <c r="B1941" s="44" t="s">
        <v>47</v>
      </c>
      <c r="C1941" s="44" t="s">
        <v>18</v>
      </c>
      <c r="D1941" s="45" t="s">
        <v>22</v>
      </c>
      <c r="E1941" s="46" t="s">
        <v>1032</v>
      </c>
      <c r="F1941" s="45" t="s">
        <v>305</v>
      </c>
      <c r="G1941" s="47" t="s">
        <v>50</v>
      </c>
      <c r="H1941" s="40" t="s">
        <v>51</v>
      </c>
      <c r="I1941" s="45"/>
    </row>
    <row r="1942" customFormat="false" ht="15" hidden="false" customHeight="false" outlineLevel="0" collapsed="false">
      <c r="A1942" s="73" t="s">
        <v>1575</v>
      </c>
      <c r="B1942" s="44"/>
      <c r="C1942" s="44"/>
      <c r="D1942" s="45"/>
      <c r="E1942" s="46"/>
      <c r="F1942" s="45"/>
      <c r="G1942" s="47"/>
      <c r="H1942" s="70" t="s">
        <v>158</v>
      </c>
      <c r="I1942" s="45"/>
    </row>
    <row r="1943" customFormat="false" ht="30" hidden="false" customHeight="true" outlineLevel="0" collapsed="false">
      <c r="A1943" s="38" t="s">
        <v>1026</v>
      </c>
      <c r="B1943" s="44" t="s">
        <v>47</v>
      </c>
      <c r="C1943" s="44" t="s">
        <v>16</v>
      </c>
      <c r="D1943" s="45" t="s">
        <v>22</v>
      </c>
      <c r="E1943" s="46" t="s">
        <v>1029</v>
      </c>
      <c r="F1943" s="45" t="s">
        <v>857</v>
      </c>
      <c r="G1943" s="47" t="s">
        <v>50</v>
      </c>
      <c r="H1943" s="40" t="s">
        <v>51</v>
      </c>
      <c r="I1943" s="45"/>
    </row>
    <row r="1944" customFormat="false" ht="15" hidden="false" customHeight="false" outlineLevel="0" collapsed="false">
      <c r="A1944" s="73" t="s">
        <v>1574</v>
      </c>
      <c r="B1944" s="44"/>
      <c r="C1944" s="44"/>
      <c r="D1944" s="45"/>
      <c r="E1944" s="46"/>
      <c r="F1944" s="45"/>
      <c r="G1944" s="47"/>
      <c r="H1944" s="70" t="s">
        <v>158</v>
      </c>
      <c r="I1944" s="45"/>
    </row>
    <row r="1945" customFormat="false" ht="30" hidden="false" customHeight="true" outlineLevel="0" collapsed="false">
      <c r="A1945" s="38" t="s">
        <v>1026</v>
      </c>
      <c r="B1945" s="44" t="s">
        <v>47</v>
      </c>
      <c r="C1945" s="44" t="s">
        <v>15</v>
      </c>
      <c r="D1945" s="45" t="s">
        <v>22</v>
      </c>
      <c r="E1945" s="46" t="s">
        <v>1027</v>
      </c>
      <c r="F1945" s="45" t="s">
        <v>305</v>
      </c>
      <c r="G1945" s="47" t="s">
        <v>50</v>
      </c>
      <c r="H1945" s="40" t="s">
        <v>51</v>
      </c>
      <c r="I1945" s="45"/>
    </row>
    <row r="1946" customFormat="false" ht="15" hidden="false" customHeight="false" outlineLevel="0" collapsed="false">
      <c r="A1946" s="73" t="s">
        <v>1575</v>
      </c>
      <c r="B1946" s="44"/>
      <c r="C1946" s="44"/>
      <c r="D1946" s="45"/>
      <c r="E1946" s="46"/>
      <c r="F1946" s="45"/>
      <c r="G1946" s="47"/>
      <c r="H1946" s="70" t="s">
        <v>158</v>
      </c>
      <c r="I1946" s="45"/>
    </row>
    <row r="1948" customFormat="false" ht="30" hidden="false" customHeight="true" outlineLevel="0" collapsed="false">
      <c r="A1948" s="38" t="s">
        <v>1038</v>
      </c>
      <c r="B1948" s="44" t="s">
        <v>47</v>
      </c>
      <c r="C1948" s="44" t="s">
        <v>15</v>
      </c>
      <c r="D1948" s="45" t="s">
        <v>22</v>
      </c>
      <c r="E1948" s="46" t="s">
        <v>881</v>
      </c>
      <c r="F1948" s="45" t="s">
        <v>1041</v>
      </c>
      <c r="G1948" s="47" t="s">
        <v>50</v>
      </c>
      <c r="H1948" s="40" t="s">
        <v>51</v>
      </c>
      <c r="I1948" s="45"/>
    </row>
    <row r="1949" customFormat="false" ht="15" hidden="false" customHeight="false" outlineLevel="0" collapsed="false">
      <c r="A1949" s="73" t="s">
        <v>1576</v>
      </c>
      <c r="B1949" s="44"/>
      <c r="C1949" s="44"/>
      <c r="D1949" s="45"/>
      <c r="E1949" s="46"/>
      <c r="F1949" s="45"/>
      <c r="G1949" s="47"/>
      <c r="H1949" s="70" t="s">
        <v>158</v>
      </c>
      <c r="I1949" s="45"/>
    </row>
    <row r="1950" customFormat="false" ht="30" hidden="false" customHeight="true" outlineLevel="0" collapsed="false">
      <c r="A1950" s="38" t="s">
        <v>1038</v>
      </c>
      <c r="B1950" s="44" t="s">
        <v>47</v>
      </c>
      <c r="C1950" s="44" t="s">
        <v>15</v>
      </c>
      <c r="D1950" s="45" t="s">
        <v>25</v>
      </c>
      <c r="E1950" s="46" t="s">
        <v>264</v>
      </c>
      <c r="F1950" s="45" t="s">
        <v>1044</v>
      </c>
      <c r="G1950" s="47" t="s">
        <v>50</v>
      </c>
      <c r="H1950" s="40" t="s">
        <v>51</v>
      </c>
      <c r="I1950" s="45"/>
    </row>
    <row r="1951" customFormat="false" ht="15" hidden="false" customHeight="false" outlineLevel="0" collapsed="false">
      <c r="A1951" s="73" t="s">
        <v>1576</v>
      </c>
      <c r="B1951" s="44"/>
      <c r="C1951" s="44"/>
      <c r="D1951" s="45"/>
      <c r="E1951" s="46"/>
      <c r="F1951" s="45"/>
      <c r="G1951" s="47"/>
      <c r="H1951" s="70" t="s">
        <v>158</v>
      </c>
      <c r="I1951" s="45"/>
    </row>
    <row r="1952" customFormat="false" ht="30" hidden="false" customHeight="true" outlineLevel="0" collapsed="false">
      <c r="A1952" s="38" t="s">
        <v>1038</v>
      </c>
      <c r="B1952" s="44" t="s">
        <v>47</v>
      </c>
      <c r="C1952" s="44" t="s">
        <v>16</v>
      </c>
      <c r="D1952" s="45" t="s">
        <v>31</v>
      </c>
      <c r="E1952" s="46" t="s">
        <v>1054</v>
      </c>
      <c r="F1952" s="45" t="s">
        <v>951</v>
      </c>
      <c r="G1952" s="47" t="s">
        <v>50</v>
      </c>
      <c r="H1952" s="40" t="s">
        <v>51</v>
      </c>
      <c r="I1952" s="45"/>
    </row>
    <row r="1953" customFormat="false" ht="15" hidden="false" customHeight="false" outlineLevel="0" collapsed="false">
      <c r="A1953" s="73" t="s">
        <v>1577</v>
      </c>
      <c r="B1953" s="44"/>
      <c r="C1953" s="44"/>
      <c r="D1953" s="45"/>
      <c r="E1953" s="46"/>
      <c r="F1953" s="45"/>
      <c r="G1953" s="47"/>
      <c r="H1953" s="70" t="s">
        <v>158</v>
      </c>
      <c r="I1953" s="45"/>
    </row>
    <row r="1954" customFormat="false" ht="30" hidden="false" customHeight="true" outlineLevel="0" collapsed="false">
      <c r="A1954" s="38" t="s">
        <v>1038</v>
      </c>
      <c r="B1954" s="44" t="s">
        <v>47</v>
      </c>
      <c r="C1954" s="44" t="s">
        <v>18</v>
      </c>
      <c r="D1954" s="45" t="s">
        <v>22</v>
      </c>
      <c r="E1954" s="46" t="s">
        <v>270</v>
      </c>
      <c r="F1954" s="45" t="s">
        <v>113</v>
      </c>
      <c r="G1954" s="47" t="s">
        <v>50</v>
      </c>
      <c r="H1954" s="40" t="s">
        <v>51</v>
      </c>
      <c r="I1954" s="45"/>
    </row>
    <row r="1955" customFormat="false" ht="15" hidden="false" customHeight="false" outlineLevel="0" collapsed="false">
      <c r="A1955" s="73" t="s">
        <v>1576</v>
      </c>
      <c r="B1955" s="44"/>
      <c r="C1955" s="44"/>
      <c r="D1955" s="45"/>
      <c r="E1955" s="46"/>
      <c r="F1955" s="45"/>
      <c r="G1955" s="47"/>
      <c r="H1955" s="70" t="s">
        <v>158</v>
      </c>
      <c r="I1955" s="45"/>
    </row>
    <row r="1956" customFormat="false" ht="30" hidden="false" customHeight="true" outlineLevel="0" collapsed="false">
      <c r="A1956" s="38" t="s">
        <v>1038</v>
      </c>
      <c r="B1956" s="44" t="s">
        <v>47</v>
      </c>
      <c r="C1956" s="44" t="s">
        <v>15</v>
      </c>
      <c r="D1956" s="45" t="s">
        <v>22</v>
      </c>
      <c r="E1956" s="46" t="s">
        <v>1042</v>
      </c>
      <c r="F1956" s="45" t="s">
        <v>1043</v>
      </c>
      <c r="G1956" s="47" t="s">
        <v>50</v>
      </c>
      <c r="H1956" s="40" t="s">
        <v>51</v>
      </c>
      <c r="I1956" s="45"/>
    </row>
    <row r="1957" customFormat="false" ht="15" hidden="false" customHeight="false" outlineLevel="0" collapsed="false">
      <c r="A1957" s="73" t="s">
        <v>1577</v>
      </c>
      <c r="B1957" s="44"/>
      <c r="C1957" s="44"/>
      <c r="D1957" s="45"/>
      <c r="E1957" s="46"/>
      <c r="F1957" s="45"/>
      <c r="G1957" s="47"/>
      <c r="H1957" s="70" t="s">
        <v>158</v>
      </c>
      <c r="I1957" s="45"/>
    </row>
    <row r="1958" customFormat="false" ht="45" hidden="false" customHeight="true" outlineLevel="0" collapsed="false">
      <c r="A1958" s="38" t="s">
        <v>1038</v>
      </c>
      <c r="B1958" s="44" t="s">
        <v>53</v>
      </c>
      <c r="C1958" s="44" t="s">
        <v>1336</v>
      </c>
      <c r="D1958" s="45" t="s">
        <v>22</v>
      </c>
      <c r="E1958" s="46" t="s">
        <v>1049</v>
      </c>
      <c r="F1958" s="45" t="s">
        <v>1050</v>
      </c>
      <c r="G1958" s="47" t="s">
        <v>50</v>
      </c>
      <c r="H1958" s="40" t="s">
        <v>51</v>
      </c>
      <c r="I1958" s="45"/>
    </row>
    <row r="1959" customFormat="false" ht="15" hidden="false" customHeight="false" outlineLevel="0" collapsed="false">
      <c r="A1959" s="73" t="s">
        <v>1576</v>
      </c>
      <c r="B1959" s="44"/>
      <c r="C1959" s="44"/>
      <c r="D1959" s="45"/>
      <c r="E1959" s="46"/>
      <c r="F1959" s="45"/>
      <c r="G1959" s="47"/>
      <c r="H1959" s="70" t="s">
        <v>158</v>
      </c>
      <c r="I1959" s="45"/>
    </row>
    <row r="1960" customFormat="false" ht="30" hidden="false" customHeight="true" outlineLevel="0" collapsed="false">
      <c r="A1960" s="38" t="s">
        <v>1038</v>
      </c>
      <c r="B1960" s="44" t="s">
        <v>47</v>
      </c>
      <c r="C1960" s="44" t="s">
        <v>16</v>
      </c>
      <c r="D1960" s="45" t="s">
        <v>25</v>
      </c>
      <c r="E1960" s="46" t="s">
        <v>1047</v>
      </c>
      <c r="F1960" s="45" t="s">
        <v>1044</v>
      </c>
      <c r="G1960" s="47" t="s">
        <v>50</v>
      </c>
      <c r="H1960" s="40" t="s">
        <v>51</v>
      </c>
      <c r="I1960" s="45"/>
    </row>
    <row r="1961" customFormat="false" ht="15" hidden="false" customHeight="false" outlineLevel="0" collapsed="false">
      <c r="A1961" s="73" t="s">
        <v>1576</v>
      </c>
      <c r="B1961" s="44"/>
      <c r="C1961" s="44"/>
      <c r="D1961" s="45"/>
      <c r="E1961" s="46"/>
      <c r="F1961" s="45"/>
      <c r="G1961" s="47"/>
      <c r="H1961" s="70" t="s">
        <v>158</v>
      </c>
      <c r="I1961" s="45"/>
    </row>
    <row r="1962" customFormat="false" ht="30" hidden="false" customHeight="true" outlineLevel="0" collapsed="false">
      <c r="A1962" s="38" t="s">
        <v>1038</v>
      </c>
      <c r="B1962" s="44" t="s">
        <v>47</v>
      </c>
      <c r="C1962" s="44" t="s">
        <v>15</v>
      </c>
      <c r="D1962" s="45" t="s">
        <v>23</v>
      </c>
      <c r="E1962" s="46" t="s">
        <v>244</v>
      </c>
      <c r="F1962" s="45" t="s">
        <v>160</v>
      </c>
      <c r="G1962" s="47" t="s">
        <v>50</v>
      </c>
      <c r="H1962" s="40" t="s">
        <v>51</v>
      </c>
      <c r="I1962" s="45"/>
    </row>
    <row r="1963" customFormat="false" ht="15" hidden="false" customHeight="false" outlineLevel="0" collapsed="false">
      <c r="A1963" s="73" t="s">
        <v>1576</v>
      </c>
      <c r="B1963" s="44"/>
      <c r="C1963" s="44"/>
      <c r="D1963" s="45"/>
      <c r="E1963" s="46"/>
      <c r="F1963" s="45"/>
      <c r="G1963" s="47"/>
      <c r="H1963" s="70" t="s">
        <v>158</v>
      </c>
      <c r="I1963" s="45"/>
    </row>
    <row r="1964" customFormat="false" ht="30" hidden="false" customHeight="true" outlineLevel="0" collapsed="false">
      <c r="A1964" s="38" t="s">
        <v>1038</v>
      </c>
      <c r="B1964" s="44" t="s">
        <v>47</v>
      </c>
      <c r="C1964" s="44" t="s">
        <v>16</v>
      </c>
      <c r="D1964" s="45" t="s">
        <v>22</v>
      </c>
      <c r="E1964" s="46" t="s">
        <v>841</v>
      </c>
      <c r="F1964" s="45" t="s">
        <v>951</v>
      </c>
      <c r="G1964" s="47" t="s">
        <v>50</v>
      </c>
      <c r="H1964" s="40" t="s">
        <v>51</v>
      </c>
      <c r="I1964" s="45"/>
    </row>
    <row r="1965" customFormat="false" ht="15" hidden="false" customHeight="false" outlineLevel="0" collapsed="false">
      <c r="A1965" s="73" t="s">
        <v>1577</v>
      </c>
      <c r="B1965" s="44"/>
      <c r="C1965" s="44"/>
      <c r="D1965" s="45"/>
      <c r="E1965" s="46"/>
      <c r="F1965" s="45"/>
      <c r="G1965" s="47"/>
      <c r="H1965" s="70" t="s">
        <v>158</v>
      </c>
      <c r="I1965" s="45"/>
    </row>
    <row r="1966" customFormat="false" ht="30" hidden="false" customHeight="true" outlineLevel="0" collapsed="false">
      <c r="A1966" s="38" t="s">
        <v>1038</v>
      </c>
      <c r="B1966" s="44" t="s">
        <v>47</v>
      </c>
      <c r="C1966" s="44" t="s">
        <v>15</v>
      </c>
      <c r="D1966" s="45" t="s">
        <v>24</v>
      </c>
      <c r="E1966" s="46" t="s">
        <v>726</v>
      </c>
      <c r="F1966" s="45" t="s">
        <v>69</v>
      </c>
      <c r="G1966" s="47" t="s">
        <v>50</v>
      </c>
      <c r="H1966" s="40" t="s">
        <v>51</v>
      </c>
      <c r="I1966" s="45"/>
    </row>
    <row r="1967" customFormat="false" ht="15" hidden="false" customHeight="false" outlineLevel="0" collapsed="false">
      <c r="A1967" s="73" t="s">
        <v>1576</v>
      </c>
      <c r="B1967" s="44"/>
      <c r="C1967" s="44"/>
      <c r="D1967" s="45"/>
      <c r="E1967" s="46"/>
      <c r="F1967" s="45"/>
      <c r="G1967" s="47"/>
      <c r="H1967" s="70" t="s">
        <v>158</v>
      </c>
      <c r="I1967" s="45"/>
    </row>
    <row r="1968" customFormat="false" ht="45" hidden="false" customHeight="true" outlineLevel="0" collapsed="false">
      <c r="A1968" s="38" t="s">
        <v>1038</v>
      </c>
      <c r="B1968" s="44" t="s">
        <v>53</v>
      </c>
      <c r="C1968" s="44" t="s">
        <v>15</v>
      </c>
      <c r="D1968" s="45" t="s">
        <v>27</v>
      </c>
      <c r="E1968" s="46" t="s">
        <v>551</v>
      </c>
      <c r="F1968" s="45" t="s">
        <v>190</v>
      </c>
      <c r="G1968" s="47" t="s">
        <v>50</v>
      </c>
      <c r="H1968" s="40" t="s">
        <v>51</v>
      </c>
      <c r="I1968" s="45"/>
    </row>
    <row r="1969" customFormat="false" ht="15" hidden="false" customHeight="false" outlineLevel="0" collapsed="false">
      <c r="A1969" s="73" t="s">
        <v>1576</v>
      </c>
      <c r="B1969" s="44"/>
      <c r="C1969" s="44"/>
      <c r="D1969" s="45"/>
      <c r="E1969" s="46"/>
      <c r="F1969" s="45"/>
      <c r="G1969" s="47"/>
      <c r="H1969" s="70" t="s">
        <v>158</v>
      </c>
      <c r="I1969" s="45"/>
    </row>
    <row r="1970" customFormat="false" ht="30" hidden="false" customHeight="true" outlineLevel="0" collapsed="false">
      <c r="A1970" s="38" t="s">
        <v>1038</v>
      </c>
      <c r="B1970" s="44" t="s">
        <v>47</v>
      </c>
      <c r="C1970" s="44" t="s">
        <v>16</v>
      </c>
      <c r="D1970" s="45" t="s">
        <v>22</v>
      </c>
      <c r="E1970" s="46" t="s">
        <v>170</v>
      </c>
      <c r="F1970" s="45" t="s">
        <v>1039</v>
      </c>
      <c r="G1970" s="47" t="s">
        <v>50</v>
      </c>
      <c r="H1970" s="40" t="s">
        <v>51</v>
      </c>
      <c r="I1970" s="45"/>
    </row>
    <row r="1971" customFormat="false" ht="15" hidden="false" customHeight="false" outlineLevel="0" collapsed="false">
      <c r="A1971" s="73" t="s">
        <v>1576</v>
      </c>
      <c r="B1971" s="44"/>
      <c r="C1971" s="44"/>
      <c r="D1971" s="45"/>
      <c r="E1971" s="46"/>
      <c r="F1971" s="45"/>
      <c r="G1971" s="47"/>
      <c r="H1971" s="70" t="s">
        <v>158</v>
      </c>
      <c r="I1971" s="45"/>
    </row>
    <row r="1972" customFormat="false" ht="30" hidden="false" customHeight="true" outlineLevel="0" collapsed="false">
      <c r="A1972" s="38" t="s">
        <v>1038</v>
      </c>
      <c r="B1972" s="44" t="s">
        <v>53</v>
      </c>
      <c r="C1972" s="44" t="s">
        <v>15</v>
      </c>
      <c r="D1972" s="45" t="s">
        <v>26</v>
      </c>
      <c r="E1972" s="46" t="s">
        <v>264</v>
      </c>
      <c r="F1972" s="45" t="s">
        <v>1045</v>
      </c>
      <c r="G1972" s="47" t="s">
        <v>50</v>
      </c>
      <c r="H1972" s="40" t="s">
        <v>51</v>
      </c>
      <c r="I1972" s="45"/>
    </row>
    <row r="1973" customFormat="false" ht="15" hidden="false" customHeight="false" outlineLevel="0" collapsed="false">
      <c r="A1973" s="73" t="s">
        <v>1576</v>
      </c>
      <c r="B1973" s="44"/>
      <c r="C1973" s="44"/>
      <c r="D1973" s="45"/>
      <c r="E1973" s="46"/>
      <c r="F1973" s="45"/>
      <c r="G1973" s="47"/>
      <c r="H1973" s="70" t="s">
        <v>158</v>
      </c>
      <c r="I1973" s="45"/>
    </row>
    <row r="1974" customFormat="false" ht="30" hidden="false" customHeight="true" outlineLevel="0" collapsed="false">
      <c r="A1974" s="38" t="s">
        <v>1040</v>
      </c>
      <c r="B1974" s="44" t="s">
        <v>47</v>
      </c>
      <c r="C1974" s="44" t="s">
        <v>18</v>
      </c>
      <c r="D1974" s="45" t="s">
        <v>22</v>
      </c>
      <c r="E1974" s="46" t="s">
        <v>690</v>
      </c>
      <c r="F1974" s="45" t="s">
        <v>168</v>
      </c>
      <c r="G1974" s="47" t="s">
        <v>50</v>
      </c>
      <c r="H1974" s="40" t="s">
        <v>51</v>
      </c>
      <c r="I1974" s="45"/>
    </row>
    <row r="1975" customFormat="false" ht="15" hidden="false" customHeight="false" outlineLevel="0" collapsed="false">
      <c r="A1975" s="73" t="s">
        <v>1578</v>
      </c>
      <c r="B1975" s="44"/>
      <c r="C1975" s="44"/>
      <c r="D1975" s="45"/>
      <c r="E1975" s="46"/>
      <c r="F1975" s="45"/>
      <c r="G1975" s="47"/>
      <c r="H1975" s="70" t="s">
        <v>158</v>
      </c>
      <c r="I1975" s="45"/>
    </row>
    <row r="1976" customFormat="false" ht="30" hidden="false" customHeight="true" outlineLevel="0" collapsed="false">
      <c r="A1976" s="38" t="s">
        <v>1040</v>
      </c>
      <c r="B1976" s="44" t="s">
        <v>47</v>
      </c>
      <c r="C1976" s="44" t="s">
        <v>18</v>
      </c>
      <c r="D1976" s="45" t="s">
        <v>22</v>
      </c>
      <c r="E1976" s="46" t="s">
        <v>1053</v>
      </c>
      <c r="F1976" s="45" t="s">
        <v>253</v>
      </c>
      <c r="G1976" s="47" t="s">
        <v>50</v>
      </c>
      <c r="H1976" s="40" t="s">
        <v>51</v>
      </c>
      <c r="I1976" s="45"/>
    </row>
    <row r="1977" customFormat="false" ht="15" hidden="false" customHeight="false" outlineLevel="0" collapsed="false">
      <c r="A1977" s="73" t="s">
        <v>1579</v>
      </c>
      <c r="B1977" s="44"/>
      <c r="C1977" s="44"/>
      <c r="D1977" s="45"/>
      <c r="E1977" s="46"/>
      <c r="F1977" s="45"/>
      <c r="G1977" s="47"/>
      <c r="H1977" s="70" t="s">
        <v>158</v>
      </c>
      <c r="I1977" s="45"/>
    </row>
    <row r="1978" customFormat="false" ht="30" hidden="false" customHeight="true" outlineLevel="0" collapsed="false">
      <c r="A1978" s="38" t="s">
        <v>1040</v>
      </c>
      <c r="B1978" s="44" t="s">
        <v>47</v>
      </c>
      <c r="C1978" s="44" t="s">
        <v>16</v>
      </c>
      <c r="D1978" s="45" t="s">
        <v>22</v>
      </c>
      <c r="E1978" s="46" t="s">
        <v>1046</v>
      </c>
      <c r="F1978" s="45" t="s">
        <v>168</v>
      </c>
      <c r="G1978" s="47" t="s">
        <v>50</v>
      </c>
      <c r="H1978" s="40" t="s">
        <v>51</v>
      </c>
      <c r="I1978" s="45"/>
    </row>
    <row r="1979" customFormat="false" ht="15" hidden="false" customHeight="false" outlineLevel="0" collapsed="false">
      <c r="A1979" s="73" t="s">
        <v>1578</v>
      </c>
      <c r="B1979" s="44"/>
      <c r="C1979" s="44"/>
      <c r="D1979" s="45"/>
      <c r="E1979" s="46"/>
      <c r="F1979" s="45"/>
      <c r="G1979" s="47"/>
      <c r="H1979" s="70" t="s">
        <v>158</v>
      </c>
      <c r="I1979" s="45"/>
    </row>
    <row r="1980" customFormat="false" ht="30" hidden="false" customHeight="true" outlineLevel="0" collapsed="false">
      <c r="A1980" s="38" t="s">
        <v>1040</v>
      </c>
      <c r="B1980" s="44" t="s">
        <v>47</v>
      </c>
      <c r="C1980" s="44" t="s">
        <v>16</v>
      </c>
      <c r="D1980" s="45" t="s">
        <v>22</v>
      </c>
      <c r="E1980" s="46" t="s">
        <v>1048</v>
      </c>
      <c r="F1980" s="45" t="s">
        <v>253</v>
      </c>
      <c r="G1980" s="47" t="s">
        <v>50</v>
      </c>
      <c r="H1980" s="40" t="s">
        <v>51</v>
      </c>
      <c r="I1980" s="45"/>
    </row>
    <row r="1981" customFormat="false" ht="15" hidden="false" customHeight="false" outlineLevel="0" collapsed="false">
      <c r="A1981" s="73" t="s">
        <v>1579</v>
      </c>
      <c r="B1981" s="44"/>
      <c r="C1981" s="44"/>
      <c r="D1981" s="45"/>
      <c r="E1981" s="46"/>
      <c r="F1981" s="45"/>
      <c r="G1981" s="47"/>
      <c r="H1981" s="70" t="s">
        <v>158</v>
      </c>
      <c r="I1981" s="45"/>
    </row>
    <row r="1982" customFormat="false" ht="30" hidden="false" customHeight="true" outlineLevel="0" collapsed="false">
      <c r="A1982" s="38" t="s">
        <v>1040</v>
      </c>
      <c r="B1982" s="44" t="s">
        <v>47</v>
      </c>
      <c r="C1982" s="44" t="s">
        <v>18</v>
      </c>
      <c r="D1982" s="45" t="s">
        <v>22</v>
      </c>
      <c r="E1982" s="46" t="s">
        <v>1051</v>
      </c>
      <c r="F1982" s="45" t="s">
        <v>1052</v>
      </c>
      <c r="G1982" s="47" t="s">
        <v>50</v>
      </c>
      <c r="H1982" s="40" t="s">
        <v>51</v>
      </c>
      <c r="I1982" s="45"/>
    </row>
    <row r="1983" customFormat="false" ht="15" hidden="false" customHeight="false" outlineLevel="0" collapsed="false">
      <c r="A1983" s="73" t="s">
        <v>1578</v>
      </c>
      <c r="B1983" s="44"/>
      <c r="C1983" s="44"/>
      <c r="D1983" s="45"/>
      <c r="E1983" s="46"/>
      <c r="F1983" s="45"/>
      <c r="G1983" s="47"/>
      <c r="H1983" s="70" t="s">
        <v>158</v>
      </c>
      <c r="I1983" s="45"/>
    </row>
    <row r="1985" customFormat="false" ht="30" hidden="false" customHeight="true" outlineLevel="0" collapsed="false">
      <c r="A1985" s="38" t="s">
        <v>1055</v>
      </c>
      <c r="B1985" s="44" t="s">
        <v>47</v>
      </c>
      <c r="C1985" s="44" t="s">
        <v>18</v>
      </c>
      <c r="D1985" s="45" t="s">
        <v>22</v>
      </c>
      <c r="E1985" s="46" t="s">
        <v>1057</v>
      </c>
      <c r="F1985" s="45" t="s">
        <v>305</v>
      </c>
      <c r="G1985" s="47" t="s">
        <v>50</v>
      </c>
      <c r="H1985" s="40" t="s">
        <v>51</v>
      </c>
      <c r="I1985" s="45"/>
    </row>
    <row r="1986" customFormat="false" ht="15" hidden="false" customHeight="false" outlineLevel="0" collapsed="false">
      <c r="A1986" s="73" t="s">
        <v>1580</v>
      </c>
      <c r="B1986" s="44"/>
      <c r="C1986" s="44"/>
      <c r="D1986" s="45"/>
      <c r="E1986" s="46"/>
      <c r="F1986" s="45"/>
      <c r="G1986" s="47"/>
      <c r="H1986" s="70" t="s">
        <v>158</v>
      </c>
      <c r="I1986" s="45"/>
    </row>
    <row r="1987" customFormat="false" ht="30" hidden="false" customHeight="true" outlineLevel="0" collapsed="false">
      <c r="A1987" s="38" t="s">
        <v>1055</v>
      </c>
      <c r="B1987" s="44" t="s">
        <v>47</v>
      </c>
      <c r="C1987" s="44" t="s">
        <v>15</v>
      </c>
      <c r="D1987" s="45" t="s">
        <v>22</v>
      </c>
      <c r="E1987" s="46" t="s">
        <v>1056</v>
      </c>
      <c r="F1987" s="45" t="s">
        <v>305</v>
      </c>
      <c r="G1987" s="47" t="s">
        <v>50</v>
      </c>
      <c r="H1987" s="40" t="s">
        <v>51</v>
      </c>
      <c r="I1987" s="45"/>
    </row>
    <row r="1988" customFormat="false" ht="15" hidden="false" customHeight="false" outlineLevel="0" collapsed="false">
      <c r="A1988" s="73" t="s">
        <v>1580</v>
      </c>
      <c r="B1988" s="44"/>
      <c r="C1988" s="44"/>
      <c r="D1988" s="45"/>
      <c r="E1988" s="46"/>
      <c r="F1988" s="45"/>
      <c r="G1988" s="47"/>
      <c r="H1988" s="70" t="s">
        <v>158</v>
      </c>
      <c r="I1988" s="45"/>
    </row>
    <row r="1990" customFormat="false" ht="30" hidden="false" customHeight="true" outlineLevel="0" collapsed="false">
      <c r="A1990" s="38" t="s">
        <v>1058</v>
      </c>
      <c r="B1990" s="44" t="s">
        <v>47</v>
      </c>
      <c r="C1990" s="44" t="s">
        <v>16</v>
      </c>
      <c r="D1990" s="45" t="s">
        <v>22</v>
      </c>
      <c r="E1990" s="46" t="s">
        <v>1060</v>
      </c>
      <c r="F1990" s="45" t="s">
        <v>78</v>
      </c>
      <c r="G1990" s="47" t="s">
        <v>50</v>
      </c>
      <c r="H1990" s="40" t="s">
        <v>51</v>
      </c>
      <c r="I1990" s="45"/>
    </row>
    <row r="1991" customFormat="false" ht="15" hidden="false" customHeight="false" outlineLevel="0" collapsed="false">
      <c r="A1991" s="73" t="s">
        <v>1581</v>
      </c>
      <c r="B1991" s="44"/>
      <c r="C1991" s="44"/>
      <c r="D1991" s="45"/>
      <c r="E1991" s="46"/>
      <c r="F1991" s="45"/>
      <c r="G1991" s="47"/>
      <c r="H1991" s="70" t="s">
        <v>158</v>
      </c>
      <c r="I1991" s="45"/>
    </row>
    <row r="1992" customFormat="false" ht="30" hidden="false" customHeight="true" outlineLevel="0" collapsed="false">
      <c r="A1992" s="38" t="s">
        <v>1058</v>
      </c>
      <c r="B1992" s="44" t="s">
        <v>47</v>
      </c>
      <c r="C1992" s="44" t="s">
        <v>15</v>
      </c>
      <c r="D1992" s="45" t="s">
        <v>22</v>
      </c>
      <c r="E1992" s="46" t="s">
        <v>1059</v>
      </c>
      <c r="F1992" s="45" t="s">
        <v>78</v>
      </c>
      <c r="G1992" s="47" t="s">
        <v>50</v>
      </c>
      <c r="H1992" s="40" t="s">
        <v>51</v>
      </c>
      <c r="I1992" s="45"/>
    </row>
    <row r="1993" customFormat="false" ht="15" hidden="false" customHeight="false" outlineLevel="0" collapsed="false">
      <c r="A1993" s="73" t="s">
        <v>1581</v>
      </c>
      <c r="B1993" s="44"/>
      <c r="C1993" s="44"/>
      <c r="D1993" s="45"/>
      <c r="E1993" s="46"/>
      <c r="F1993" s="45"/>
      <c r="G1993" s="47"/>
      <c r="H1993" s="70" t="s">
        <v>158</v>
      </c>
      <c r="I1993" s="45"/>
    </row>
    <row r="1994" customFormat="false" ht="30" hidden="false" customHeight="true" outlineLevel="0" collapsed="false">
      <c r="A1994" s="38" t="s">
        <v>1058</v>
      </c>
      <c r="B1994" s="44" t="s">
        <v>47</v>
      </c>
      <c r="C1994" s="44" t="s">
        <v>14</v>
      </c>
      <c r="D1994" s="45" t="s">
        <v>22</v>
      </c>
      <c r="E1994" s="46" t="s">
        <v>196</v>
      </c>
      <c r="F1994" s="45" t="s">
        <v>78</v>
      </c>
      <c r="G1994" s="47" t="s">
        <v>50</v>
      </c>
      <c r="H1994" s="40" t="s">
        <v>51</v>
      </c>
      <c r="I1994" s="45"/>
    </row>
    <row r="1995" customFormat="false" ht="15" hidden="false" customHeight="false" outlineLevel="0" collapsed="false">
      <c r="A1995" s="73" t="s">
        <v>1581</v>
      </c>
      <c r="B1995" s="44"/>
      <c r="C1995" s="44"/>
      <c r="D1995" s="45"/>
      <c r="E1995" s="46"/>
      <c r="F1995" s="45"/>
      <c r="G1995" s="47"/>
      <c r="H1995" s="70" t="s">
        <v>158</v>
      </c>
      <c r="I1995" s="45"/>
    </row>
    <row r="1997" customFormat="false" ht="15" hidden="false" customHeight="true" outlineLevel="0" collapsed="false">
      <c r="A1997" s="38" t="s">
        <v>1061</v>
      </c>
      <c r="B1997" s="44" t="s">
        <v>47</v>
      </c>
      <c r="C1997" s="44" t="s">
        <v>15</v>
      </c>
      <c r="D1997" s="45" t="s">
        <v>22</v>
      </c>
      <c r="E1997" s="46" t="s">
        <v>1065</v>
      </c>
      <c r="F1997" s="45" t="s">
        <v>1066</v>
      </c>
      <c r="G1997" s="47" t="s">
        <v>1067</v>
      </c>
      <c r="H1997" s="40" t="s">
        <v>59</v>
      </c>
      <c r="I1997" s="45" t="s">
        <v>1068</v>
      </c>
    </row>
    <row r="1998" customFormat="false" ht="15" hidden="false" customHeight="false" outlineLevel="0" collapsed="false">
      <c r="A1998" s="73" t="s">
        <v>1582</v>
      </c>
      <c r="B1998" s="44"/>
      <c r="C1998" s="44"/>
      <c r="D1998" s="45"/>
      <c r="E1998" s="46"/>
      <c r="F1998" s="45"/>
      <c r="G1998" s="47"/>
      <c r="H1998" s="70" t="s">
        <v>158</v>
      </c>
      <c r="I1998" s="45"/>
    </row>
    <row r="1999" customFormat="false" ht="15" hidden="false" customHeight="true" outlineLevel="0" collapsed="false">
      <c r="A1999" s="38" t="s">
        <v>1061</v>
      </c>
      <c r="B1999" s="44" t="s">
        <v>47</v>
      </c>
      <c r="C1999" s="44" t="s">
        <v>15</v>
      </c>
      <c r="D1999" s="45" t="s">
        <v>22</v>
      </c>
      <c r="E1999" s="46" t="s">
        <v>1071</v>
      </c>
      <c r="F1999" s="45"/>
      <c r="G1999" s="47" t="s">
        <v>76</v>
      </c>
      <c r="H1999" s="40" t="s">
        <v>59</v>
      </c>
      <c r="I1999" s="45" t="s">
        <v>1072</v>
      </c>
    </row>
    <row r="2000" customFormat="false" ht="15" hidden="false" customHeight="false" outlineLevel="0" collapsed="false">
      <c r="A2000" s="73" t="s">
        <v>1582</v>
      </c>
      <c r="B2000" s="44"/>
      <c r="C2000" s="44"/>
      <c r="D2000" s="45"/>
      <c r="E2000" s="46"/>
      <c r="F2000" s="45"/>
      <c r="G2000" s="47"/>
      <c r="H2000" s="70" t="s">
        <v>158</v>
      </c>
      <c r="I2000" s="45"/>
    </row>
    <row r="2001" customFormat="false" ht="15" hidden="false" customHeight="true" outlineLevel="0" collapsed="false">
      <c r="A2001" s="38" t="s">
        <v>1061</v>
      </c>
      <c r="B2001" s="44" t="s">
        <v>47</v>
      </c>
      <c r="C2001" s="44" t="s">
        <v>15</v>
      </c>
      <c r="D2001" s="45" t="s">
        <v>22</v>
      </c>
      <c r="E2001" s="46" t="s">
        <v>997</v>
      </c>
      <c r="F2001" s="45"/>
      <c r="G2001" s="47" t="s">
        <v>76</v>
      </c>
      <c r="H2001" s="40" t="s">
        <v>59</v>
      </c>
      <c r="I2001" s="45" t="s">
        <v>1072</v>
      </c>
    </row>
    <row r="2002" customFormat="false" ht="15" hidden="false" customHeight="false" outlineLevel="0" collapsed="false">
      <c r="A2002" s="73" t="s">
        <v>1582</v>
      </c>
      <c r="B2002" s="44"/>
      <c r="C2002" s="44"/>
      <c r="D2002" s="45"/>
      <c r="E2002" s="46"/>
      <c r="F2002" s="45"/>
      <c r="G2002" s="47"/>
      <c r="H2002" s="70" t="s">
        <v>158</v>
      </c>
      <c r="I2002" s="45"/>
    </row>
    <row r="2003" customFormat="false" ht="45" hidden="false" customHeight="true" outlineLevel="0" collapsed="false">
      <c r="A2003" s="38" t="s">
        <v>1061</v>
      </c>
      <c r="B2003" s="44" t="s">
        <v>47</v>
      </c>
      <c r="C2003" s="44" t="s">
        <v>18</v>
      </c>
      <c r="D2003" s="45" t="s">
        <v>22</v>
      </c>
      <c r="E2003" s="46" t="s">
        <v>917</v>
      </c>
      <c r="F2003" s="45" t="s">
        <v>1073</v>
      </c>
      <c r="G2003" s="47" t="s">
        <v>50</v>
      </c>
      <c r="H2003" s="40" t="s">
        <v>51</v>
      </c>
      <c r="I2003" s="45"/>
    </row>
    <row r="2004" customFormat="false" ht="15" hidden="false" customHeight="false" outlineLevel="0" collapsed="false">
      <c r="A2004" s="73" t="s">
        <v>1582</v>
      </c>
      <c r="B2004" s="44"/>
      <c r="C2004" s="44"/>
      <c r="D2004" s="45"/>
      <c r="E2004" s="46"/>
      <c r="F2004" s="45"/>
      <c r="G2004" s="47"/>
      <c r="H2004" s="70" t="s">
        <v>158</v>
      </c>
      <c r="I2004" s="45"/>
    </row>
    <row r="2005" customFormat="false" ht="30" hidden="false" customHeight="true" outlineLevel="0" collapsed="false">
      <c r="A2005" s="38" t="s">
        <v>1061</v>
      </c>
      <c r="B2005" s="44" t="s">
        <v>47</v>
      </c>
      <c r="C2005" s="44" t="s">
        <v>17</v>
      </c>
      <c r="D2005" s="45" t="s">
        <v>24</v>
      </c>
      <c r="E2005" s="46" t="s">
        <v>829</v>
      </c>
      <c r="F2005" s="45" t="s">
        <v>1075</v>
      </c>
      <c r="G2005" s="47" t="s">
        <v>50</v>
      </c>
      <c r="H2005" s="40" t="s">
        <v>51</v>
      </c>
      <c r="I2005" s="45"/>
    </row>
    <row r="2006" customFormat="false" ht="15" hidden="false" customHeight="false" outlineLevel="0" collapsed="false">
      <c r="A2006" s="73" t="s">
        <v>1582</v>
      </c>
      <c r="B2006" s="44"/>
      <c r="C2006" s="44"/>
      <c r="D2006" s="45"/>
      <c r="E2006" s="46"/>
      <c r="F2006" s="45"/>
      <c r="G2006" s="47"/>
      <c r="H2006" s="70" t="s">
        <v>158</v>
      </c>
      <c r="I2006" s="45"/>
    </row>
    <row r="2007" customFormat="false" ht="45" hidden="false" customHeight="true" outlineLevel="0" collapsed="false">
      <c r="A2007" s="38" t="s">
        <v>1061</v>
      </c>
      <c r="B2007" s="44" t="s">
        <v>47</v>
      </c>
      <c r="C2007" s="44" t="s">
        <v>17</v>
      </c>
      <c r="D2007" s="45" t="s">
        <v>22</v>
      </c>
      <c r="E2007" s="46" t="s">
        <v>1049</v>
      </c>
      <c r="F2007" s="45" t="s">
        <v>1076</v>
      </c>
      <c r="G2007" s="47" t="s">
        <v>50</v>
      </c>
      <c r="H2007" s="40" t="s">
        <v>51</v>
      </c>
      <c r="I2007" s="45"/>
    </row>
    <row r="2008" customFormat="false" ht="15" hidden="false" customHeight="false" outlineLevel="0" collapsed="false">
      <c r="A2008" s="73" t="s">
        <v>1582</v>
      </c>
      <c r="B2008" s="44"/>
      <c r="C2008" s="44"/>
      <c r="D2008" s="45"/>
      <c r="E2008" s="46"/>
      <c r="F2008" s="45"/>
      <c r="G2008" s="47"/>
      <c r="H2008" s="70" t="s">
        <v>158</v>
      </c>
      <c r="I2008" s="45"/>
    </row>
    <row r="2009" customFormat="false" ht="30" hidden="false" customHeight="true" outlineLevel="0" collapsed="false">
      <c r="A2009" s="38" t="s">
        <v>1061</v>
      </c>
      <c r="B2009" s="44" t="s">
        <v>47</v>
      </c>
      <c r="C2009" s="44" t="s">
        <v>93</v>
      </c>
      <c r="D2009" s="45" t="s">
        <v>31</v>
      </c>
      <c r="E2009" s="46" t="s">
        <v>1079</v>
      </c>
      <c r="F2009" s="45" t="s">
        <v>1064</v>
      </c>
      <c r="G2009" s="47" t="s">
        <v>50</v>
      </c>
      <c r="H2009" s="40" t="s">
        <v>51</v>
      </c>
      <c r="I2009" s="45"/>
    </row>
    <row r="2010" customFormat="false" ht="15" hidden="false" customHeight="false" outlineLevel="0" collapsed="false">
      <c r="A2010" s="73" t="s">
        <v>1582</v>
      </c>
      <c r="B2010" s="44"/>
      <c r="C2010" s="44"/>
      <c r="D2010" s="45"/>
      <c r="E2010" s="46"/>
      <c r="F2010" s="45"/>
      <c r="G2010" s="47"/>
      <c r="H2010" s="70" t="s">
        <v>158</v>
      </c>
      <c r="I2010" s="45"/>
    </row>
    <row r="2011" customFormat="false" ht="45" hidden="false" customHeight="true" outlineLevel="0" collapsed="false">
      <c r="A2011" s="38" t="s">
        <v>1061</v>
      </c>
      <c r="B2011" s="44" t="s">
        <v>47</v>
      </c>
      <c r="C2011" s="44" t="s">
        <v>18</v>
      </c>
      <c r="D2011" s="45" t="s">
        <v>22</v>
      </c>
      <c r="E2011" s="46" t="s">
        <v>1077</v>
      </c>
      <c r="F2011" s="45" t="s">
        <v>1078</v>
      </c>
      <c r="G2011" s="47" t="s">
        <v>50</v>
      </c>
      <c r="H2011" s="40" t="s">
        <v>51</v>
      </c>
      <c r="I2011" s="45"/>
    </row>
    <row r="2012" customFormat="false" ht="15" hidden="false" customHeight="false" outlineLevel="0" collapsed="false">
      <c r="A2012" s="73" t="s">
        <v>1583</v>
      </c>
      <c r="B2012" s="44"/>
      <c r="C2012" s="44"/>
      <c r="D2012" s="45"/>
      <c r="E2012" s="46"/>
      <c r="F2012" s="45"/>
      <c r="G2012" s="47"/>
      <c r="H2012" s="70" t="s">
        <v>158</v>
      </c>
      <c r="I2012" s="45"/>
    </row>
    <row r="2013" customFormat="false" ht="30" hidden="false" customHeight="true" outlineLevel="0" collapsed="false">
      <c r="A2013" s="38" t="s">
        <v>1061</v>
      </c>
      <c r="B2013" s="44" t="s">
        <v>47</v>
      </c>
      <c r="C2013" s="44" t="s">
        <v>93</v>
      </c>
      <c r="D2013" s="45" t="s">
        <v>24</v>
      </c>
      <c r="E2013" s="46" t="s">
        <v>126</v>
      </c>
      <c r="F2013" s="45" t="s">
        <v>1064</v>
      </c>
      <c r="G2013" s="47" t="s">
        <v>50</v>
      </c>
      <c r="H2013" s="40" t="s">
        <v>51</v>
      </c>
      <c r="I2013" s="45"/>
    </row>
    <row r="2014" customFormat="false" ht="15" hidden="false" customHeight="false" outlineLevel="0" collapsed="false">
      <c r="A2014" s="73" t="s">
        <v>1582</v>
      </c>
      <c r="B2014" s="44"/>
      <c r="C2014" s="44"/>
      <c r="D2014" s="45"/>
      <c r="E2014" s="46"/>
      <c r="F2014" s="45"/>
      <c r="G2014" s="47"/>
      <c r="H2014" s="70" t="s">
        <v>158</v>
      </c>
      <c r="I2014" s="45"/>
    </row>
    <row r="2015" customFormat="false" ht="30" hidden="false" customHeight="true" outlineLevel="0" collapsed="false">
      <c r="A2015" s="38" t="s">
        <v>1061</v>
      </c>
      <c r="B2015" s="44" t="s">
        <v>47</v>
      </c>
      <c r="C2015" s="44" t="s">
        <v>14</v>
      </c>
      <c r="D2015" s="45" t="s">
        <v>22</v>
      </c>
      <c r="E2015" s="46" t="s">
        <v>1062</v>
      </c>
      <c r="F2015" s="45" t="s">
        <v>78</v>
      </c>
      <c r="G2015" s="47" t="s">
        <v>50</v>
      </c>
      <c r="H2015" s="40" t="s">
        <v>51</v>
      </c>
      <c r="I2015" s="45"/>
    </row>
    <row r="2016" customFormat="false" ht="15" hidden="false" customHeight="false" outlineLevel="0" collapsed="false">
      <c r="A2016" s="73" t="s">
        <v>1582</v>
      </c>
      <c r="B2016" s="44"/>
      <c r="C2016" s="44"/>
      <c r="D2016" s="45"/>
      <c r="E2016" s="46"/>
      <c r="F2016" s="45"/>
      <c r="G2016" s="47"/>
      <c r="H2016" s="70" t="s">
        <v>158</v>
      </c>
      <c r="I2016" s="45"/>
    </row>
    <row r="2017" customFormat="false" ht="30" hidden="false" customHeight="true" outlineLevel="0" collapsed="false">
      <c r="A2017" s="38" t="s">
        <v>1061</v>
      </c>
      <c r="B2017" s="44" t="s">
        <v>47</v>
      </c>
      <c r="C2017" s="44" t="s">
        <v>15</v>
      </c>
      <c r="D2017" s="45" t="s">
        <v>22</v>
      </c>
      <c r="E2017" s="46" t="s">
        <v>258</v>
      </c>
      <c r="F2017" s="45" t="s">
        <v>807</v>
      </c>
      <c r="G2017" s="47" t="s">
        <v>50</v>
      </c>
      <c r="H2017" s="40" t="s">
        <v>51</v>
      </c>
      <c r="I2017" s="45"/>
    </row>
    <row r="2018" customFormat="false" ht="15" hidden="false" customHeight="false" outlineLevel="0" collapsed="false">
      <c r="A2018" s="73" t="s">
        <v>1582</v>
      </c>
      <c r="B2018" s="44"/>
      <c r="C2018" s="44"/>
      <c r="D2018" s="45"/>
      <c r="E2018" s="46"/>
      <c r="F2018" s="45"/>
      <c r="G2018" s="47"/>
      <c r="H2018" s="70" t="s">
        <v>158</v>
      </c>
      <c r="I2018" s="45"/>
    </row>
    <row r="2019" customFormat="false" ht="30" hidden="false" customHeight="true" outlineLevel="0" collapsed="false">
      <c r="A2019" s="38" t="s">
        <v>1061</v>
      </c>
      <c r="B2019" s="44" t="s">
        <v>47</v>
      </c>
      <c r="C2019" s="44" t="s">
        <v>16</v>
      </c>
      <c r="D2019" s="45" t="s">
        <v>22</v>
      </c>
      <c r="E2019" s="46" t="s">
        <v>1063</v>
      </c>
      <c r="F2019" s="45" t="s">
        <v>589</v>
      </c>
      <c r="G2019" s="47" t="s">
        <v>50</v>
      </c>
      <c r="H2019" s="40" t="s">
        <v>51</v>
      </c>
      <c r="I2019" s="45"/>
    </row>
    <row r="2020" customFormat="false" ht="15" hidden="false" customHeight="false" outlineLevel="0" collapsed="false">
      <c r="A2020" s="73" t="s">
        <v>1582</v>
      </c>
      <c r="B2020" s="44"/>
      <c r="C2020" s="44"/>
      <c r="D2020" s="45"/>
      <c r="E2020" s="46"/>
      <c r="F2020" s="45"/>
      <c r="G2020" s="47"/>
      <c r="H2020" s="70" t="s">
        <v>158</v>
      </c>
      <c r="I2020" s="45"/>
    </row>
    <row r="2021" customFormat="false" ht="30" hidden="false" customHeight="true" outlineLevel="0" collapsed="false">
      <c r="A2021" s="38" t="s">
        <v>1061</v>
      </c>
      <c r="B2021" s="44" t="s">
        <v>47</v>
      </c>
      <c r="C2021" s="44" t="s">
        <v>93</v>
      </c>
      <c r="D2021" s="45" t="s">
        <v>22</v>
      </c>
      <c r="E2021" s="46" t="s">
        <v>266</v>
      </c>
      <c r="F2021" s="45" t="s">
        <v>1064</v>
      </c>
      <c r="G2021" s="47" t="s">
        <v>50</v>
      </c>
      <c r="H2021" s="40" t="s">
        <v>51</v>
      </c>
      <c r="I2021" s="45"/>
    </row>
    <row r="2022" customFormat="false" ht="15" hidden="false" customHeight="false" outlineLevel="0" collapsed="false">
      <c r="A2022" s="73" t="s">
        <v>1582</v>
      </c>
      <c r="B2022" s="44"/>
      <c r="C2022" s="44"/>
      <c r="D2022" s="45"/>
      <c r="E2022" s="46"/>
      <c r="F2022" s="45"/>
      <c r="G2022" s="47"/>
      <c r="H2022" s="70" t="s">
        <v>158</v>
      </c>
      <c r="I2022" s="45"/>
    </row>
    <row r="2023" customFormat="false" ht="30" hidden="false" customHeight="true" outlineLevel="0" collapsed="false">
      <c r="A2023" s="38" t="s">
        <v>1069</v>
      </c>
      <c r="B2023" s="44" t="s">
        <v>47</v>
      </c>
      <c r="C2023" s="44" t="s">
        <v>15</v>
      </c>
      <c r="D2023" s="45" t="s">
        <v>22</v>
      </c>
      <c r="E2023" s="46" t="s">
        <v>1070</v>
      </c>
      <c r="F2023" s="45" t="s">
        <v>168</v>
      </c>
      <c r="G2023" s="47" t="s">
        <v>50</v>
      </c>
      <c r="H2023" s="40" t="s">
        <v>51</v>
      </c>
      <c r="I2023" s="45"/>
    </row>
    <row r="2024" customFormat="false" ht="15" hidden="false" customHeight="false" outlineLevel="0" collapsed="false">
      <c r="A2024" s="73" t="s">
        <v>1584</v>
      </c>
      <c r="B2024" s="44"/>
      <c r="C2024" s="44"/>
      <c r="D2024" s="45"/>
      <c r="E2024" s="46"/>
      <c r="F2024" s="45"/>
      <c r="G2024" s="47"/>
      <c r="H2024" s="70" t="s">
        <v>158</v>
      </c>
      <c r="I2024" s="45"/>
    </row>
    <row r="2025" customFormat="false" ht="30" hidden="false" customHeight="true" outlineLevel="0" collapsed="false">
      <c r="A2025" s="38" t="s">
        <v>1069</v>
      </c>
      <c r="B2025" s="44" t="s">
        <v>47</v>
      </c>
      <c r="C2025" s="44" t="s">
        <v>16</v>
      </c>
      <c r="D2025" s="45" t="s">
        <v>22</v>
      </c>
      <c r="E2025" s="46" t="s">
        <v>1074</v>
      </c>
      <c r="F2025" s="45" t="s">
        <v>168</v>
      </c>
      <c r="G2025" s="47" t="s">
        <v>50</v>
      </c>
      <c r="H2025" s="40" t="s">
        <v>51</v>
      </c>
      <c r="I2025" s="45"/>
    </row>
    <row r="2026" customFormat="false" ht="15" hidden="false" customHeight="false" outlineLevel="0" collapsed="false">
      <c r="A2026" s="73" t="s">
        <v>1584</v>
      </c>
      <c r="B2026" s="44"/>
      <c r="C2026" s="44"/>
      <c r="D2026" s="45"/>
      <c r="E2026" s="46"/>
      <c r="F2026" s="45"/>
      <c r="G2026" s="47"/>
      <c r="H2026" s="70" t="s">
        <v>158</v>
      </c>
      <c r="I2026" s="45"/>
    </row>
    <row r="2028" customFormat="false" ht="30" hidden="false" customHeight="true" outlineLevel="0" collapsed="false">
      <c r="A2028" s="38" t="s">
        <v>1080</v>
      </c>
      <c r="B2028" s="44" t="s">
        <v>47</v>
      </c>
      <c r="C2028" s="44" t="s">
        <v>16</v>
      </c>
      <c r="D2028" s="45" t="s">
        <v>25</v>
      </c>
      <c r="E2028" s="46" t="s">
        <v>264</v>
      </c>
      <c r="F2028" s="45" t="s">
        <v>79</v>
      </c>
      <c r="G2028" s="47" t="s">
        <v>50</v>
      </c>
      <c r="H2028" s="40" t="s">
        <v>51</v>
      </c>
      <c r="I2028" s="45"/>
    </row>
    <row r="2029" customFormat="false" ht="15" hidden="false" customHeight="false" outlineLevel="0" collapsed="false">
      <c r="A2029" s="73" t="s">
        <v>1585</v>
      </c>
      <c r="B2029" s="44"/>
      <c r="C2029" s="44"/>
      <c r="D2029" s="45"/>
      <c r="E2029" s="46"/>
      <c r="F2029" s="45"/>
      <c r="G2029" s="47"/>
      <c r="H2029" s="70" t="s">
        <v>158</v>
      </c>
      <c r="I2029" s="45"/>
    </row>
    <row r="2030" customFormat="false" ht="45" hidden="false" customHeight="true" outlineLevel="0" collapsed="false">
      <c r="A2030" s="38" t="s">
        <v>1080</v>
      </c>
      <c r="B2030" s="44" t="s">
        <v>47</v>
      </c>
      <c r="C2030" s="44" t="s">
        <v>16</v>
      </c>
      <c r="D2030" s="45" t="s">
        <v>22</v>
      </c>
      <c r="E2030" s="46" t="s">
        <v>1082</v>
      </c>
      <c r="F2030" s="45" t="s">
        <v>539</v>
      </c>
      <c r="G2030" s="47" t="s">
        <v>50</v>
      </c>
      <c r="H2030" s="40" t="s">
        <v>51</v>
      </c>
      <c r="I2030" s="45"/>
    </row>
    <row r="2031" customFormat="false" ht="15" hidden="false" customHeight="false" outlineLevel="0" collapsed="false">
      <c r="A2031" s="73" t="s">
        <v>1585</v>
      </c>
      <c r="B2031" s="44"/>
      <c r="C2031" s="44"/>
      <c r="D2031" s="45"/>
      <c r="E2031" s="46"/>
      <c r="F2031" s="45"/>
      <c r="G2031" s="47"/>
      <c r="H2031" s="70" t="s">
        <v>158</v>
      </c>
      <c r="I2031" s="45"/>
    </row>
    <row r="2032" customFormat="false" ht="30" hidden="false" customHeight="true" outlineLevel="0" collapsed="false">
      <c r="A2032" s="38" t="s">
        <v>1080</v>
      </c>
      <c r="B2032" s="44" t="s">
        <v>47</v>
      </c>
      <c r="C2032" s="44" t="s">
        <v>15</v>
      </c>
      <c r="D2032" s="45" t="s">
        <v>23</v>
      </c>
      <c r="E2032" s="46" t="s">
        <v>1081</v>
      </c>
      <c r="F2032" s="45" t="s">
        <v>160</v>
      </c>
      <c r="G2032" s="47" t="s">
        <v>50</v>
      </c>
      <c r="H2032" s="40" t="s">
        <v>51</v>
      </c>
      <c r="I2032" s="45"/>
    </row>
    <row r="2033" customFormat="false" ht="15" hidden="false" customHeight="false" outlineLevel="0" collapsed="false">
      <c r="A2033" s="73" t="s">
        <v>1585</v>
      </c>
      <c r="B2033" s="44"/>
      <c r="C2033" s="44"/>
      <c r="D2033" s="45"/>
      <c r="E2033" s="46"/>
      <c r="F2033" s="45"/>
      <c r="G2033" s="47"/>
      <c r="H2033" s="70" t="s">
        <v>158</v>
      </c>
      <c r="I2033" s="45"/>
    </row>
    <row r="2034" customFormat="false" ht="45" hidden="false" customHeight="true" outlineLevel="0" collapsed="false">
      <c r="A2034" s="38" t="s">
        <v>1080</v>
      </c>
      <c r="B2034" s="44" t="s">
        <v>47</v>
      </c>
      <c r="C2034" s="44" t="s">
        <v>15</v>
      </c>
      <c r="D2034" s="45" t="s">
        <v>22</v>
      </c>
      <c r="E2034" s="46" t="s">
        <v>543</v>
      </c>
      <c r="F2034" s="45" t="s">
        <v>539</v>
      </c>
      <c r="G2034" s="47" t="s">
        <v>50</v>
      </c>
      <c r="H2034" s="40" t="s">
        <v>51</v>
      </c>
      <c r="I2034" s="45"/>
    </row>
    <row r="2035" customFormat="false" ht="15" hidden="false" customHeight="false" outlineLevel="0" collapsed="false">
      <c r="A2035" s="73" t="s">
        <v>1585</v>
      </c>
      <c r="B2035" s="44"/>
      <c r="C2035" s="44"/>
      <c r="D2035" s="45"/>
      <c r="E2035" s="46"/>
      <c r="F2035" s="45"/>
      <c r="G2035" s="47"/>
      <c r="H2035" s="70" t="s">
        <v>158</v>
      </c>
      <c r="I2035" s="45"/>
    </row>
    <row r="2036" customFormat="false" ht="30" hidden="false" customHeight="true" outlineLevel="0" collapsed="false">
      <c r="A2036" s="38" t="s">
        <v>1083</v>
      </c>
      <c r="B2036" s="44" t="s">
        <v>47</v>
      </c>
      <c r="C2036" s="44" t="s">
        <v>18</v>
      </c>
      <c r="D2036" s="45" t="s">
        <v>22</v>
      </c>
      <c r="E2036" s="46" t="s">
        <v>418</v>
      </c>
      <c r="F2036" s="45" t="s">
        <v>253</v>
      </c>
      <c r="G2036" s="47" t="s">
        <v>50</v>
      </c>
      <c r="H2036" s="40" t="s">
        <v>51</v>
      </c>
      <c r="I2036" s="45"/>
    </row>
    <row r="2037" customFormat="false" ht="15" hidden="false" customHeight="false" outlineLevel="0" collapsed="false">
      <c r="A2037" s="73" t="s">
        <v>1586</v>
      </c>
      <c r="B2037" s="44"/>
      <c r="C2037" s="44"/>
      <c r="D2037" s="45"/>
      <c r="E2037" s="46"/>
      <c r="F2037" s="45"/>
      <c r="G2037" s="47"/>
      <c r="H2037" s="70" t="s">
        <v>158</v>
      </c>
      <c r="I2037" s="45"/>
    </row>
    <row r="2039" customFormat="false" ht="30" hidden="false" customHeight="true" outlineLevel="0" collapsed="false">
      <c r="A2039" s="38" t="s">
        <v>1086</v>
      </c>
      <c r="B2039" s="44" t="s">
        <v>47</v>
      </c>
      <c r="C2039" s="44" t="s">
        <v>15</v>
      </c>
      <c r="D2039" s="45" t="s">
        <v>23</v>
      </c>
      <c r="E2039" s="46" t="s">
        <v>1087</v>
      </c>
      <c r="F2039" s="45" t="s">
        <v>160</v>
      </c>
      <c r="G2039" s="47" t="s">
        <v>50</v>
      </c>
      <c r="H2039" s="40" t="s">
        <v>51</v>
      </c>
      <c r="I2039" s="45"/>
    </row>
    <row r="2040" customFormat="false" ht="15" hidden="false" customHeight="false" outlineLevel="0" collapsed="false">
      <c r="A2040" s="73" t="s">
        <v>1587</v>
      </c>
      <c r="B2040" s="44"/>
      <c r="C2040" s="44"/>
      <c r="D2040" s="45"/>
      <c r="E2040" s="46"/>
      <c r="F2040" s="45"/>
      <c r="G2040" s="47"/>
      <c r="H2040" s="70" t="s">
        <v>158</v>
      </c>
      <c r="I2040" s="45"/>
    </row>
    <row r="2041" customFormat="false" ht="30" hidden="false" customHeight="true" outlineLevel="0" collapsed="false">
      <c r="A2041" s="38" t="s">
        <v>1084</v>
      </c>
      <c r="B2041" s="44" t="s">
        <v>47</v>
      </c>
      <c r="C2041" s="44" t="s">
        <v>17</v>
      </c>
      <c r="D2041" s="45" t="s">
        <v>22</v>
      </c>
      <c r="E2041" s="46" t="s">
        <v>1093</v>
      </c>
      <c r="F2041" s="45" t="s">
        <v>1092</v>
      </c>
      <c r="G2041" s="47" t="s">
        <v>50</v>
      </c>
      <c r="H2041" s="40" t="s">
        <v>51</v>
      </c>
      <c r="I2041" s="45"/>
    </row>
    <row r="2042" customFormat="false" ht="15" hidden="false" customHeight="false" outlineLevel="0" collapsed="false">
      <c r="A2042" s="73" t="s">
        <v>1588</v>
      </c>
      <c r="B2042" s="44"/>
      <c r="C2042" s="44"/>
      <c r="D2042" s="45"/>
      <c r="E2042" s="46"/>
      <c r="F2042" s="45"/>
      <c r="G2042" s="47"/>
      <c r="H2042" s="70" t="s">
        <v>158</v>
      </c>
      <c r="I2042" s="45"/>
    </row>
    <row r="2043" customFormat="false" ht="30" hidden="false" customHeight="true" outlineLevel="0" collapsed="false">
      <c r="A2043" s="38" t="s">
        <v>1084</v>
      </c>
      <c r="B2043" s="44" t="s">
        <v>47</v>
      </c>
      <c r="C2043" s="44" t="s">
        <v>15</v>
      </c>
      <c r="D2043" s="45" t="s">
        <v>22</v>
      </c>
      <c r="E2043" s="46" t="s">
        <v>993</v>
      </c>
      <c r="F2043" s="45" t="s">
        <v>1092</v>
      </c>
      <c r="G2043" s="47" t="s">
        <v>50</v>
      </c>
      <c r="H2043" s="40" t="s">
        <v>51</v>
      </c>
      <c r="I2043" s="45"/>
    </row>
    <row r="2044" customFormat="false" ht="15" hidden="false" customHeight="false" outlineLevel="0" collapsed="false">
      <c r="A2044" s="73" t="s">
        <v>1588</v>
      </c>
      <c r="B2044" s="44"/>
      <c r="C2044" s="44"/>
      <c r="D2044" s="45"/>
      <c r="E2044" s="46"/>
      <c r="F2044" s="45"/>
      <c r="G2044" s="47"/>
      <c r="H2044" s="70" t="s">
        <v>158</v>
      </c>
      <c r="I2044" s="45"/>
    </row>
    <row r="2045" customFormat="false" ht="30" hidden="false" customHeight="true" outlineLevel="0" collapsed="false">
      <c r="A2045" s="38" t="s">
        <v>1084</v>
      </c>
      <c r="B2045" s="44" t="s">
        <v>47</v>
      </c>
      <c r="C2045" s="44" t="s">
        <v>16</v>
      </c>
      <c r="D2045" s="45" t="s">
        <v>22</v>
      </c>
      <c r="E2045" s="46" t="s">
        <v>1091</v>
      </c>
      <c r="F2045" s="45" t="s">
        <v>1092</v>
      </c>
      <c r="G2045" s="47" t="s">
        <v>50</v>
      </c>
      <c r="H2045" s="40" t="s">
        <v>51</v>
      </c>
      <c r="I2045" s="45"/>
    </row>
    <row r="2046" customFormat="false" ht="15" hidden="false" customHeight="false" outlineLevel="0" collapsed="false">
      <c r="A2046" s="73" t="s">
        <v>1588</v>
      </c>
      <c r="B2046" s="44"/>
      <c r="C2046" s="44"/>
      <c r="D2046" s="45"/>
      <c r="E2046" s="46"/>
      <c r="F2046" s="45"/>
      <c r="G2046" s="47"/>
      <c r="H2046" s="70" t="s">
        <v>158</v>
      </c>
      <c r="I2046" s="45"/>
    </row>
    <row r="2047" customFormat="false" ht="45" hidden="false" customHeight="true" outlineLevel="0" collapsed="false">
      <c r="A2047" s="38" t="s">
        <v>1084</v>
      </c>
      <c r="B2047" s="44" t="s">
        <v>53</v>
      </c>
      <c r="C2047" s="44" t="s">
        <v>15</v>
      </c>
      <c r="D2047" s="45" t="s">
        <v>23</v>
      </c>
      <c r="E2047" s="46" t="s">
        <v>1085</v>
      </c>
      <c r="F2047" s="45" t="s">
        <v>164</v>
      </c>
      <c r="G2047" s="47" t="s">
        <v>50</v>
      </c>
      <c r="H2047" s="40" t="s">
        <v>51</v>
      </c>
      <c r="I2047" s="45"/>
    </row>
    <row r="2048" customFormat="false" ht="15" hidden="false" customHeight="false" outlineLevel="0" collapsed="false">
      <c r="A2048" s="73" t="s">
        <v>1588</v>
      </c>
      <c r="B2048" s="44"/>
      <c r="C2048" s="44"/>
      <c r="D2048" s="45"/>
      <c r="E2048" s="46"/>
      <c r="F2048" s="45"/>
      <c r="G2048" s="47"/>
      <c r="H2048" s="70" t="s">
        <v>158</v>
      </c>
      <c r="I2048" s="45"/>
    </row>
    <row r="2049" customFormat="false" ht="30" hidden="false" customHeight="true" outlineLevel="0" collapsed="false">
      <c r="A2049" s="38" t="s">
        <v>1088</v>
      </c>
      <c r="B2049" s="44" t="s">
        <v>47</v>
      </c>
      <c r="C2049" s="44" t="s">
        <v>16</v>
      </c>
      <c r="D2049" s="45" t="s">
        <v>22</v>
      </c>
      <c r="E2049" s="46" t="s">
        <v>1089</v>
      </c>
      <c r="F2049" s="45" t="s">
        <v>1090</v>
      </c>
      <c r="G2049" s="47" t="s">
        <v>50</v>
      </c>
      <c r="H2049" s="40" t="s">
        <v>51</v>
      </c>
      <c r="I2049" s="45"/>
    </row>
    <row r="2050" customFormat="false" ht="15" hidden="false" customHeight="false" outlineLevel="0" collapsed="false">
      <c r="A2050" s="73" t="s">
        <v>1589</v>
      </c>
      <c r="B2050" s="44"/>
      <c r="C2050" s="44"/>
      <c r="D2050" s="45"/>
      <c r="E2050" s="46"/>
      <c r="F2050" s="45"/>
      <c r="G2050" s="47"/>
      <c r="H2050" s="70" t="s">
        <v>158</v>
      </c>
      <c r="I2050" s="45"/>
    </row>
    <row r="2052" customFormat="false" ht="60" hidden="false" customHeight="true" outlineLevel="0" collapsed="false">
      <c r="A2052" s="38" t="s">
        <v>1110</v>
      </c>
      <c r="B2052" s="44" t="s">
        <v>47</v>
      </c>
      <c r="C2052" s="44" t="s">
        <v>18</v>
      </c>
      <c r="D2052" s="45" t="s">
        <v>22</v>
      </c>
      <c r="E2052" s="46" t="s">
        <v>1114</v>
      </c>
      <c r="F2052" s="45" t="s">
        <v>174</v>
      </c>
      <c r="G2052" s="47" t="s">
        <v>50</v>
      </c>
      <c r="H2052" s="40" t="s">
        <v>51</v>
      </c>
      <c r="I2052" s="45"/>
    </row>
    <row r="2053" customFormat="false" ht="15" hidden="false" customHeight="false" outlineLevel="0" collapsed="false">
      <c r="A2053" s="73" t="s">
        <v>1590</v>
      </c>
      <c r="B2053" s="44"/>
      <c r="C2053" s="44"/>
      <c r="D2053" s="45"/>
      <c r="E2053" s="46"/>
      <c r="F2053" s="45"/>
      <c r="G2053" s="47"/>
      <c r="H2053" s="70" t="s">
        <v>158</v>
      </c>
      <c r="I2053" s="45"/>
    </row>
    <row r="2054" customFormat="false" ht="45" hidden="false" customHeight="true" outlineLevel="0" collapsed="false">
      <c r="A2054" s="38" t="s">
        <v>1110</v>
      </c>
      <c r="B2054" s="44" t="s">
        <v>47</v>
      </c>
      <c r="C2054" s="44" t="s">
        <v>15</v>
      </c>
      <c r="D2054" s="45" t="s">
        <v>22</v>
      </c>
      <c r="E2054" s="46" t="s">
        <v>1111</v>
      </c>
      <c r="F2054" s="45" t="s">
        <v>539</v>
      </c>
      <c r="G2054" s="47" t="s">
        <v>50</v>
      </c>
      <c r="H2054" s="40" t="s">
        <v>51</v>
      </c>
      <c r="I2054" s="45"/>
    </row>
    <row r="2055" customFormat="false" ht="15" hidden="false" customHeight="false" outlineLevel="0" collapsed="false">
      <c r="A2055" s="73" t="s">
        <v>1590</v>
      </c>
      <c r="B2055" s="44"/>
      <c r="C2055" s="44"/>
      <c r="D2055" s="45"/>
      <c r="E2055" s="46"/>
      <c r="F2055" s="45"/>
      <c r="G2055" s="47"/>
      <c r="H2055" s="70" t="s">
        <v>158</v>
      </c>
      <c r="I2055" s="45"/>
    </row>
    <row r="2056" customFormat="false" ht="30" hidden="false" customHeight="true" outlineLevel="0" collapsed="false">
      <c r="A2056" s="38" t="s">
        <v>1110</v>
      </c>
      <c r="B2056" s="44" t="s">
        <v>47</v>
      </c>
      <c r="C2056" s="44" t="s">
        <v>16</v>
      </c>
      <c r="D2056" s="45" t="s">
        <v>25</v>
      </c>
      <c r="E2056" s="46" t="s">
        <v>362</v>
      </c>
      <c r="F2056" s="45" t="s">
        <v>79</v>
      </c>
      <c r="G2056" s="47" t="s">
        <v>50</v>
      </c>
      <c r="H2056" s="40" t="s">
        <v>51</v>
      </c>
      <c r="I2056" s="45"/>
    </row>
    <row r="2057" customFormat="false" ht="15" hidden="false" customHeight="false" outlineLevel="0" collapsed="false">
      <c r="A2057" s="73" t="s">
        <v>1590</v>
      </c>
      <c r="B2057" s="44"/>
      <c r="C2057" s="44"/>
      <c r="D2057" s="45"/>
      <c r="E2057" s="46"/>
      <c r="F2057" s="45"/>
      <c r="G2057" s="47"/>
      <c r="H2057" s="70" t="s">
        <v>158</v>
      </c>
      <c r="I2057" s="45"/>
    </row>
    <row r="2058" customFormat="false" ht="30" hidden="false" customHeight="true" outlineLevel="0" collapsed="false">
      <c r="A2058" s="38" t="s">
        <v>1110</v>
      </c>
      <c r="B2058" s="44" t="s">
        <v>47</v>
      </c>
      <c r="C2058" s="44" t="s">
        <v>15</v>
      </c>
      <c r="D2058" s="45" t="s">
        <v>25</v>
      </c>
      <c r="E2058" s="46" t="s">
        <v>1111</v>
      </c>
      <c r="F2058" s="45" t="s">
        <v>79</v>
      </c>
      <c r="G2058" s="47" t="s">
        <v>50</v>
      </c>
      <c r="H2058" s="40" t="s">
        <v>51</v>
      </c>
      <c r="I2058" s="45"/>
    </row>
    <row r="2059" customFormat="false" ht="15" hidden="false" customHeight="false" outlineLevel="0" collapsed="false">
      <c r="A2059" s="73" t="s">
        <v>1590</v>
      </c>
      <c r="B2059" s="44"/>
      <c r="C2059" s="44"/>
      <c r="D2059" s="45"/>
      <c r="E2059" s="46"/>
      <c r="F2059" s="45"/>
      <c r="G2059" s="47"/>
      <c r="H2059" s="70" t="s">
        <v>158</v>
      </c>
      <c r="I2059" s="45"/>
    </row>
    <row r="2060" customFormat="false" ht="45" hidden="false" customHeight="true" outlineLevel="0" collapsed="false">
      <c r="A2060" s="38" t="s">
        <v>1110</v>
      </c>
      <c r="B2060" s="44" t="s">
        <v>47</v>
      </c>
      <c r="C2060" s="44" t="s">
        <v>16</v>
      </c>
      <c r="D2060" s="45" t="s">
        <v>22</v>
      </c>
      <c r="E2060" s="46" t="s">
        <v>362</v>
      </c>
      <c r="F2060" s="45" t="s">
        <v>539</v>
      </c>
      <c r="G2060" s="47" t="s">
        <v>50</v>
      </c>
      <c r="H2060" s="40" t="s">
        <v>51</v>
      </c>
      <c r="I2060" s="45"/>
    </row>
    <row r="2061" customFormat="false" ht="15" hidden="false" customHeight="false" outlineLevel="0" collapsed="false">
      <c r="A2061" s="73" t="s">
        <v>1590</v>
      </c>
      <c r="B2061" s="44"/>
      <c r="C2061" s="44"/>
      <c r="D2061" s="45"/>
      <c r="E2061" s="46"/>
      <c r="F2061" s="45"/>
      <c r="G2061" s="47"/>
      <c r="H2061" s="70" t="s">
        <v>158</v>
      </c>
      <c r="I2061" s="45"/>
    </row>
    <row r="2062" customFormat="false" ht="45" hidden="false" customHeight="true" outlineLevel="0" collapsed="false">
      <c r="A2062" s="38" t="s">
        <v>1099</v>
      </c>
      <c r="B2062" s="44" t="s">
        <v>53</v>
      </c>
      <c r="C2062" s="44" t="s">
        <v>15</v>
      </c>
      <c r="D2062" s="45" t="s">
        <v>22</v>
      </c>
      <c r="E2062" s="46" t="s">
        <v>1108</v>
      </c>
      <c r="F2062" s="45" t="s">
        <v>1109</v>
      </c>
      <c r="G2062" s="47" t="s">
        <v>50</v>
      </c>
      <c r="H2062" s="40" t="s">
        <v>51</v>
      </c>
      <c r="I2062" s="45"/>
    </row>
    <row r="2063" customFormat="false" ht="15" hidden="false" customHeight="false" outlineLevel="0" collapsed="false">
      <c r="A2063" s="73" t="s">
        <v>1591</v>
      </c>
      <c r="B2063" s="44"/>
      <c r="C2063" s="44"/>
      <c r="D2063" s="45"/>
      <c r="E2063" s="46"/>
      <c r="F2063" s="45"/>
      <c r="G2063" s="47"/>
      <c r="H2063" s="70" t="s">
        <v>158</v>
      </c>
      <c r="I2063" s="45"/>
    </row>
    <row r="2064" customFormat="false" ht="45" hidden="false" customHeight="true" outlineLevel="0" collapsed="false">
      <c r="A2064" s="38" t="s">
        <v>1099</v>
      </c>
      <c r="B2064" s="44" t="s">
        <v>47</v>
      </c>
      <c r="C2064" s="44" t="s">
        <v>16</v>
      </c>
      <c r="D2064" s="45" t="s">
        <v>22</v>
      </c>
      <c r="E2064" s="46" t="s">
        <v>1100</v>
      </c>
      <c r="F2064" s="45" t="s">
        <v>1101</v>
      </c>
      <c r="G2064" s="47" t="s">
        <v>50</v>
      </c>
      <c r="H2064" s="40" t="s">
        <v>51</v>
      </c>
      <c r="I2064" s="45"/>
    </row>
    <row r="2065" customFormat="false" ht="15" hidden="false" customHeight="false" outlineLevel="0" collapsed="false">
      <c r="A2065" s="73" t="s">
        <v>1591</v>
      </c>
      <c r="B2065" s="44"/>
      <c r="C2065" s="44"/>
      <c r="D2065" s="45"/>
      <c r="E2065" s="46"/>
      <c r="F2065" s="45"/>
      <c r="G2065" s="47"/>
      <c r="H2065" s="70" t="s">
        <v>158</v>
      </c>
      <c r="I2065" s="45"/>
    </row>
    <row r="2066" customFormat="false" ht="45" hidden="false" customHeight="true" outlineLevel="0" collapsed="false">
      <c r="A2066" s="38" t="s">
        <v>1099</v>
      </c>
      <c r="B2066" s="44" t="s">
        <v>47</v>
      </c>
      <c r="C2066" s="44" t="s">
        <v>18</v>
      </c>
      <c r="D2066" s="45" t="s">
        <v>22</v>
      </c>
      <c r="E2066" s="46" t="s">
        <v>1105</v>
      </c>
      <c r="F2066" s="45" t="s">
        <v>1101</v>
      </c>
      <c r="G2066" s="47" t="s">
        <v>50</v>
      </c>
      <c r="H2066" s="40" t="s">
        <v>51</v>
      </c>
      <c r="I2066" s="45"/>
    </row>
    <row r="2067" customFormat="false" ht="15" hidden="false" customHeight="false" outlineLevel="0" collapsed="false">
      <c r="A2067" s="73" t="s">
        <v>1591</v>
      </c>
      <c r="B2067" s="44"/>
      <c r="C2067" s="44"/>
      <c r="D2067" s="45"/>
      <c r="E2067" s="46"/>
      <c r="F2067" s="45"/>
      <c r="G2067" s="47"/>
      <c r="H2067" s="70" t="s">
        <v>158</v>
      </c>
      <c r="I2067" s="45"/>
    </row>
    <row r="2068" customFormat="false" ht="15" hidden="false" customHeight="true" outlineLevel="0" collapsed="false">
      <c r="A2068" s="38" t="s">
        <v>1094</v>
      </c>
      <c r="B2068" s="44" t="s">
        <v>47</v>
      </c>
      <c r="C2068" s="44" t="s">
        <v>17</v>
      </c>
      <c r="D2068" s="45" t="s">
        <v>22</v>
      </c>
      <c r="E2068" s="46" t="s">
        <v>1095</v>
      </c>
      <c r="F2068" s="45"/>
      <c r="G2068" s="47" t="s">
        <v>318</v>
      </c>
      <c r="H2068" s="40" t="s">
        <v>51</v>
      </c>
      <c r="I2068" s="45" t="s">
        <v>1096</v>
      </c>
    </row>
    <row r="2069" customFormat="false" ht="15" hidden="false" customHeight="false" outlineLevel="0" collapsed="false">
      <c r="A2069" s="73" t="s">
        <v>1592</v>
      </c>
      <c r="B2069" s="44"/>
      <c r="C2069" s="44"/>
      <c r="D2069" s="45"/>
      <c r="E2069" s="46"/>
      <c r="F2069" s="45"/>
      <c r="G2069" s="47"/>
      <c r="H2069" s="70" t="s">
        <v>158</v>
      </c>
      <c r="I2069" s="45"/>
    </row>
    <row r="2070" customFormat="false" ht="45" hidden="false" customHeight="true" outlineLevel="0" collapsed="false">
      <c r="A2070" s="38" t="s">
        <v>1094</v>
      </c>
      <c r="B2070" s="44" t="s">
        <v>47</v>
      </c>
      <c r="C2070" s="44" t="s">
        <v>18</v>
      </c>
      <c r="D2070" s="45" t="s">
        <v>22</v>
      </c>
      <c r="E2070" s="46" t="s">
        <v>293</v>
      </c>
      <c r="F2070" s="45" t="s">
        <v>1104</v>
      </c>
      <c r="G2070" s="47" t="s">
        <v>50</v>
      </c>
      <c r="H2070" s="40" t="s">
        <v>51</v>
      </c>
      <c r="I2070" s="45"/>
    </row>
    <row r="2071" customFormat="false" ht="15" hidden="false" customHeight="false" outlineLevel="0" collapsed="false">
      <c r="A2071" s="73" t="s">
        <v>1593</v>
      </c>
      <c r="B2071" s="44"/>
      <c r="C2071" s="44"/>
      <c r="D2071" s="45"/>
      <c r="E2071" s="46"/>
      <c r="F2071" s="45"/>
      <c r="G2071" s="47"/>
      <c r="H2071" s="70" t="s">
        <v>158</v>
      </c>
      <c r="I2071" s="45"/>
    </row>
    <row r="2072" customFormat="false" ht="45" hidden="false" customHeight="true" outlineLevel="0" collapsed="false">
      <c r="A2072" s="38" t="s">
        <v>1094</v>
      </c>
      <c r="B2072" s="44" t="s">
        <v>53</v>
      </c>
      <c r="C2072" s="44" t="s">
        <v>15</v>
      </c>
      <c r="D2072" s="45" t="s">
        <v>27</v>
      </c>
      <c r="E2072" s="46" t="s">
        <v>551</v>
      </c>
      <c r="F2072" s="45" t="s">
        <v>190</v>
      </c>
      <c r="G2072" s="47" t="s">
        <v>50</v>
      </c>
      <c r="H2072" s="40" t="s">
        <v>51</v>
      </c>
      <c r="I2072" s="45"/>
    </row>
    <row r="2073" customFormat="false" ht="15" hidden="false" customHeight="false" outlineLevel="0" collapsed="false">
      <c r="A2073" s="73" t="s">
        <v>1593</v>
      </c>
      <c r="B2073" s="44"/>
      <c r="C2073" s="44"/>
      <c r="D2073" s="45"/>
      <c r="E2073" s="46"/>
      <c r="F2073" s="45"/>
      <c r="G2073" s="47"/>
      <c r="H2073" s="70" t="s">
        <v>158</v>
      </c>
      <c r="I2073" s="45"/>
    </row>
    <row r="2074" customFormat="false" ht="30" hidden="false" customHeight="true" outlineLevel="0" collapsed="false">
      <c r="A2074" s="38" t="s">
        <v>1094</v>
      </c>
      <c r="B2074" s="44" t="s">
        <v>47</v>
      </c>
      <c r="C2074" s="44" t="s">
        <v>18</v>
      </c>
      <c r="D2074" s="45" t="s">
        <v>22</v>
      </c>
      <c r="E2074" s="46" t="s">
        <v>1112</v>
      </c>
      <c r="F2074" s="45" t="s">
        <v>113</v>
      </c>
      <c r="G2074" s="47" t="s">
        <v>50</v>
      </c>
      <c r="H2074" s="40" t="s">
        <v>51</v>
      </c>
      <c r="I2074" s="45"/>
    </row>
    <row r="2075" customFormat="false" ht="15" hidden="false" customHeight="false" outlineLevel="0" collapsed="false">
      <c r="A2075" s="73" t="s">
        <v>1594</v>
      </c>
      <c r="B2075" s="44"/>
      <c r="C2075" s="44"/>
      <c r="D2075" s="45"/>
      <c r="E2075" s="46"/>
      <c r="F2075" s="45"/>
      <c r="G2075" s="47"/>
      <c r="H2075" s="70" t="s">
        <v>158</v>
      </c>
      <c r="I2075" s="45"/>
    </row>
    <row r="2076" customFormat="false" ht="45" hidden="false" customHeight="true" outlineLevel="0" collapsed="false">
      <c r="A2076" s="38" t="s">
        <v>1094</v>
      </c>
      <c r="B2076" s="44" t="s">
        <v>47</v>
      </c>
      <c r="C2076" s="44" t="s">
        <v>17</v>
      </c>
      <c r="D2076" s="45" t="s">
        <v>22</v>
      </c>
      <c r="E2076" s="46" t="s">
        <v>1095</v>
      </c>
      <c r="F2076" s="45" t="s">
        <v>984</v>
      </c>
      <c r="G2076" s="47" t="s">
        <v>50</v>
      </c>
      <c r="H2076" s="40" t="s">
        <v>51</v>
      </c>
      <c r="I2076" s="45"/>
    </row>
    <row r="2077" customFormat="false" ht="15" hidden="false" customHeight="false" outlineLevel="0" collapsed="false">
      <c r="A2077" s="73" t="s">
        <v>1593</v>
      </c>
      <c r="B2077" s="44"/>
      <c r="C2077" s="44"/>
      <c r="D2077" s="45"/>
      <c r="E2077" s="46"/>
      <c r="F2077" s="45"/>
      <c r="G2077" s="47"/>
      <c r="H2077" s="70" t="s">
        <v>158</v>
      </c>
      <c r="I2077" s="45"/>
    </row>
    <row r="2078" customFormat="false" ht="30" hidden="false" customHeight="true" outlineLevel="0" collapsed="false">
      <c r="A2078" s="38" t="s">
        <v>1094</v>
      </c>
      <c r="B2078" s="44" t="s">
        <v>47</v>
      </c>
      <c r="C2078" s="44" t="s">
        <v>15</v>
      </c>
      <c r="D2078" s="45" t="s">
        <v>22</v>
      </c>
      <c r="E2078" s="46" t="s">
        <v>1107</v>
      </c>
      <c r="F2078" s="45" t="s">
        <v>168</v>
      </c>
      <c r="G2078" s="47" t="s">
        <v>50</v>
      </c>
      <c r="H2078" s="40" t="s">
        <v>51</v>
      </c>
      <c r="I2078" s="45"/>
    </row>
    <row r="2079" customFormat="false" ht="15" hidden="false" customHeight="false" outlineLevel="0" collapsed="false">
      <c r="A2079" s="73" t="s">
        <v>1593</v>
      </c>
      <c r="B2079" s="44"/>
      <c r="C2079" s="44"/>
      <c r="D2079" s="45"/>
      <c r="E2079" s="46"/>
      <c r="F2079" s="45"/>
      <c r="G2079" s="47"/>
      <c r="H2079" s="70" t="s">
        <v>158</v>
      </c>
      <c r="I2079" s="45"/>
    </row>
    <row r="2080" customFormat="false" ht="30" hidden="false" customHeight="true" outlineLevel="0" collapsed="false">
      <c r="A2080" s="38" t="s">
        <v>1094</v>
      </c>
      <c r="B2080" s="44" t="s">
        <v>47</v>
      </c>
      <c r="C2080" s="44" t="s">
        <v>18</v>
      </c>
      <c r="D2080" s="45" t="s">
        <v>22</v>
      </c>
      <c r="E2080" s="46" t="s">
        <v>1113</v>
      </c>
      <c r="F2080" s="45" t="s">
        <v>253</v>
      </c>
      <c r="G2080" s="47" t="s">
        <v>50</v>
      </c>
      <c r="H2080" s="40" t="s">
        <v>51</v>
      </c>
      <c r="I2080" s="45"/>
    </row>
    <row r="2081" customFormat="false" ht="15" hidden="false" customHeight="false" outlineLevel="0" collapsed="false">
      <c r="A2081" s="73" t="s">
        <v>1595</v>
      </c>
      <c r="B2081" s="44"/>
      <c r="C2081" s="44"/>
      <c r="D2081" s="45"/>
      <c r="E2081" s="46"/>
      <c r="F2081" s="45"/>
      <c r="G2081" s="47"/>
      <c r="H2081" s="70" t="s">
        <v>158</v>
      </c>
      <c r="I2081" s="45"/>
    </row>
    <row r="2082" customFormat="false" ht="45" hidden="false" customHeight="true" outlineLevel="0" collapsed="false">
      <c r="A2082" s="38" t="s">
        <v>1094</v>
      </c>
      <c r="B2082" s="44" t="s">
        <v>47</v>
      </c>
      <c r="C2082" s="44" t="s">
        <v>16</v>
      </c>
      <c r="D2082" s="45" t="s">
        <v>22</v>
      </c>
      <c r="E2082" s="46" t="s">
        <v>1097</v>
      </c>
      <c r="F2082" s="45" t="s">
        <v>1098</v>
      </c>
      <c r="G2082" s="47" t="s">
        <v>50</v>
      </c>
      <c r="H2082" s="40" t="s">
        <v>51</v>
      </c>
      <c r="I2082" s="45"/>
    </row>
    <row r="2083" customFormat="false" ht="15" hidden="false" customHeight="false" outlineLevel="0" collapsed="false">
      <c r="A2083" s="73" t="s">
        <v>1593</v>
      </c>
      <c r="B2083" s="44"/>
      <c r="C2083" s="44"/>
      <c r="D2083" s="45"/>
      <c r="E2083" s="46"/>
      <c r="F2083" s="45"/>
      <c r="G2083" s="47"/>
      <c r="H2083" s="70" t="s">
        <v>158</v>
      </c>
      <c r="I2083" s="45"/>
    </row>
    <row r="2084" customFormat="false" ht="30" hidden="false" customHeight="true" outlineLevel="0" collapsed="false">
      <c r="A2084" s="38" t="s">
        <v>1094</v>
      </c>
      <c r="B2084" s="44" t="s">
        <v>47</v>
      </c>
      <c r="C2084" s="44" t="s">
        <v>15</v>
      </c>
      <c r="D2084" s="45" t="s">
        <v>23</v>
      </c>
      <c r="E2084" s="46" t="s">
        <v>1085</v>
      </c>
      <c r="F2084" s="45" t="s">
        <v>160</v>
      </c>
      <c r="G2084" s="47" t="s">
        <v>50</v>
      </c>
      <c r="H2084" s="40" t="s">
        <v>51</v>
      </c>
      <c r="I2084" s="45"/>
    </row>
    <row r="2085" customFormat="false" ht="15" hidden="false" customHeight="false" outlineLevel="0" collapsed="false">
      <c r="A2085" s="73" t="s">
        <v>1594</v>
      </c>
      <c r="B2085" s="44"/>
      <c r="C2085" s="44"/>
      <c r="D2085" s="45"/>
      <c r="E2085" s="46"/>
      <c r="F2085" s="45"/>
      <c r="G2085" s="47"/>
      <c r="H2085" s="70" t="s">
        <v>158</v>
      </c>
      <c r="I2085" s="45"/>
    </row>
    <row r="2086" customFormat="false" ht="45" hidden="false" customHeight="true" outlineLevel="0" collapsed="false">
      <c r="A2086" s="38" t="s">
        <v>1102</v>
      </c>
      <c r="B2086" s="44" t="s">
        <v>47</v>
      </c>
      <c r="C2086" s="44" t="s">
        <v>16</v>
      </c>
      <c r="D2086" s="45" t="s">
        <v>22</v>
      </c>
      <c r="E2086" s="46" t="s">
        <v>1103</v>
      </c>
      <c r="F2086" s="45" t="s">
        <v>1101</v>
      </c>
      <c r="G2086" s="47" t="s">
        <v>50</v>
      </c>
      <c r="H2086" s="40" t="s">
        <v>51</v>
      </c>
      <c r="I2086" s="45"/>
    </row>
    <row r="2087" customFormat="false" ht="15" hidden="false" customHeight="false" outlineLevel="0" collapsed="false">
      <c r="A2087" s="73" t="s">
        <v>1596</v>
      </c>
      <c r="B2087" s="44"/>
      <c r="C2087" s="44"/>
      <c r="D2087" s="45"/>
      <c r="E2087" s="46"/>
      <c r="F2087" s="45"/>
      <c r="G2087" s="47"/>
      <c r="H2087" s="70" t="s">
        <v>158</v>
      </c>
      <c r="I2087" s="45"/>
    </row>
    <row r="2088" customFormat="false" ht="45" hidden="false" customHeight="true" outlineLevel="0" collapsed="false">
      <c r="A2088" s="38" t="s">
        <v>1102</v>
      </c>
      <c r="B2088" s="44" t="s">
        <v>47</v>
      </c>
      <c r="C2088" s="44" t="s">
        <v>18</v>
      </c>
      <c r="D2088" s="45" t="s">
        <v>22</v>
      </c>
      <c r="E2088" s="46" t="s">
        <v>1106</v>
      </c>
      <c r="F2088" s="45" t="s">
        <v>1101</v>
      </c>
      <c r="G2088" s="47" t="s">
        <v>50</v>
      </c>
      <c r="H2088" s="40" t="s">
        <v>51</v>
      </c>
      <c r="I2088" s="45"/>
    </row>
    <row r="2089" customFormat="false" ht="15" hidden="false" customHeight="false" outlineLevel="0" collapsed="false">
      <c r="A2089" s="73" t="s">
        <v>1596</v>
      </c>
      <c r="B2089" s="44"/>
      <c r="C2089" s="44"/>
      <c r="D2089" s="45"/>
      <c r="E2089" s="46"/>
      <c r="F2089" s="45"/>
      <c r="G2089" s="47"/>
      <c r="H2089" s="70" t="s">
        <v>158</v>
      </c>
      <c r="I2089" s="45"/>
    </row>
    <row r="2091" customFormat="false" ht="30" hidden="false" customHeight="true" outlineLevel="0" collapsed="false">
      <c r="A2091" s="38" t="s">
        <v>1115</v>
      </c>
      <c r="B2091" s="44" t="s">
        <v>47</v>
      </c>
      <c r="C2091" s="44" t="s">
        <v>15</v>
      </c>
      <c r="D2091" s="45" t="s">
        <v>22</v>
      </c>
      <c r="E2091" s="46" t="s">
        <v>692</v>
      </c>
      <c r="F2091" s="45" t="s">
        <v>1117</v>
      </c>
      <c r="G2091" s="47" t="s">
        <v>318</v>
      </c>
      <c r="H2091" s="40" t="s">
        <v>51</v>
      </c>
      <c r="I2091" s="45"/>
    </row>
    <row r="2092" customFormat="false" ht="15" hidden="false" customHeight="false" outlineLevel="0" collapsed="false">
      <c r="A2092" s="73" t="s">
        <v>1597</v>
      </c>
      <c r="B2092" s="44"/>
      <c r="C2092" s="44"/>
      <c r="D2092" s="45"/>
      <c r="E2092" s="46"/>
      <c r="F2092" s="45"/>
      <c r="G2092" s="47"/>
      <c r="H2092" s="70" t="s">
        <v>158</v>
      </c>
      <c r="I2092" s="45"/>
    </row>
    <row r="2093" customFormat="false" ht="30" hidden="false" customHeight="true" outlineLevel="0" collapsed="false">
      <c r="A2093" s="38" t="s">
        <v>1115</v>
      </c>
      <c r="B2093" s="44" t="s">
        <v>47</v>
      </c>
      <c r="C2093" s="44" t="s">
        <v>15</v>
      </c>
      <c r="D2093" s="45" t="s">
        <v>22</v>
      </c>
      <c r="E2093" s="46" t="s">
        <v>755</v>
      </c>
      <c r="F2093" s="45" t="s">
        <v>1116</v>
      </c>
      <c r="G2093" s="47" t="s">
        <v>50</v>
      </c>
      <c r="H2093" s="40" t="s">
        <v>51</v>
      </c>
      <c r="I2093" s="45"/>
    </row>
    <row r="2094" customFormat="false" ht="15" hidden="false" customHeight="false" outlineLevel="0" collapsed="false">
      <c r="A2094" s="73" t="s">
        <v>1597</v>
      </c>
      <c r="B2094" s="44"/>
      <c r="C2094" s="44"/>
      <c r="D2094" s="45"/>
      <c r="E2094" s="46"/>
      <c r="F2094" s="45"/>
      <c r="G2094" s="47"/>
      <c r="H2094" s="70" t="s">
        <v>158</v>
      </c>
      <c r="I2094" s="45"/>
    </row>
    <row r="2096" customFormat="false" ht="60" hidden="false" customHeight="true" outlineLevel="0" collapsed="false">
      <c r="A2096" s="38" t="s">
        <v>1118</v>
      </c>
      <c r="B2096" s="44" t="s">
        <v>47</v>
      </c>
      <c r="C2096" s="44" t="s">
        <v>16</v>
      </c>
      <c r="D2096" s="45" t="s">
        <v>22</v>
      </c>
      <c r="E2096" s="46" t="s">
        <v>1121</v>
      </c>
      <c r="F2096" s="45" t="s">
        <v>174</v>
      </c>
      <c r="G2096" s="47" t="s">
        <v>50</v>
      </c>
      <c r="H2096" s="40" t="s">
        <v>51</v>
      </c>
      <c r="I2096" s="45"/>
    </row>
    <row r="2097" customFormat="false" ht="15" hidden="false" customHeight="false" outlineLevel="0" collapsed="false">
      <c r="A2097" s="73" t="s">
        <v>1598</v>
      </c>
      <c r="B2097" s="44"/>
      <c r="C2097" s="44"/>
      <c r="D2097" s="45"/>
      <c r="E2097" s="46"/>
      <c r="F2097" s="45"/>
      <c r="G2097" s="47"/>
      <c r="H2097" s="70" t="s">
        <v>158</v>
      </c>
      <c r="I2097" s="45"/>
    </row>
    <row r="2098" customFormat="false" ht="60" hidden="false" customHeight="true" outlineLevel="0" collapsed="false">
      <c r="A2098" s="38" t="s">
        <v>1118</v>
      </c>
      <c r="B2098" s="44" t="s">
        <v>47</v>
      </c>
      <c r="C2098" s="44" t="s">
        <v>15</v>
      </c>
      <c r="D2098" s="45" t="s">
        <v>22</v>
      </c>
      <c r="E2098" s="46" t="s">
        <v>994</v>
      </c>
      <c r="F2098" s="45" t="s">
        <v>174</v>
      </c>
      <c r="G2098" s="47" t="s">
        <v>50</v>
      </c>
      <c r="H2098" s="40" t="s">
        <v>51</v>
      </c>
      <c r="I2098" s="45"/>
    </row>
    <row r="2099" customFormat="false" ht="15" hidden="false" customHeight="false" outlineLevel="0" collapsed="false">
      <c r="A2099" s="73" t="s">
        <v>1598</v>
      </c>
      <c r="B2099" s="44"/>
      <c r="C2099" s="44"/>
      <c r="D2099" s="45"/>
      <c r="E2099" s="46"/>
      <c r="F2099" s="45"/>
      <c r="G2099" s="47"/>
      <c r="H2099" s="70" t="s">
        <v>158</v>
      </c>
      <c r="I2099" s="45"/>
    </row>
    <row r="2100" customFormat="false" ht="60" hidden="false" customHeight="true" outlineLevel="0" collapsed="false">
      <c r="A2100" s="38" t="s">
        <v>1118</v>
      </c>
      <c r="B2100" s="44" t="s">
        <v>47</v>
      </c>
      <c r="C2100" s="44" t="s">
        <v>18</v>
      </c>
      <c r="D2100" s="45" t="s">
        <v>22</v>
      </c>
      <c r="E2100" s="46" t="s">
        <v>1123</v>
      </c>
      <c r="F2100" s="45" t="s">
        <v>174</v>
      </c>
      <c r="G2100" s="47" t="s">
        <v>50</v>
      </c>
      <c r="H2100" s="40" t="s">
        <v>51</v>
      </c>
      <c r="I2100" s="45"/>
    </row>
    <row r="2101" customFormat="false" ht="15" hidden="false" customHeight="false" outlineLevel="0" collapsed="false">
      <c r="A2101" s="73" t="s">
        <v>1598</v>
      </c>
      <c r="B2101" s="44"/>
      <c r="C2101" s="44"/>
      <c r="D2101" s="45"/>
      <c r="E2101" s="46"/>
      <c r="F2101" s="45"/>
      <c r="G2101" s="47"/>
      <c r="H2101" s="70" t="s">
        <v>158</v>
      </c>
      <c r="I2101" s="45"/>
    </row>
    <row r="2102" customFormat="false" ht="30" hidden="false" customHeight="true" outlineLevel="0" collapsed="false">
      <c r="A2102" s="38" t="s">
        <v>1118</v>
      </c>
      <c r="B2102" s="44" t="s">
        <v>47</v>
      </c>
      <c r="C2102" s="44" t="s">
        <v>15</v>
      </c>
      <c r="D2102" s="45" t="s">
        <v>23</v>
      </c>
      <c r="E2102" s="46" t="s">
        <v>129</v>
      </c>
      <c r="F2102" s="45" t="s">
        <v>160</v>
      </c>
      <c r="G2102" s="47" t="s">
        <v>50</v>
      </c>
      <c r="H2102" s="40" t="s">
        <v>51</v>
      </c>
      <c r="I2102" s="45"/>
    </row>
    <row r="2103" customFormat="false" ht="15" hidden="false" customHeight="false" outlineLevel="0" collapsed="false">
      <c r="A2103" s="73" t="s">
        <v>1598</v>
      </c>
      <c r="B2103" s="44"/>
      <c r="C2103" s="44"/>
      <c r="D2103" s="45"/>
      <c r="E2103" s="46"/>
      <c r="F2103" s="45"/>
      <c r="G2103" s="47"/>
      <c r="H2103" s="70" t="s">
        <v>158</v>
      </c>
      <c r="I2103" s="45"/>
    </row>
    <row r="2104" customFormat="false" ht="30" hidden="false" customHeight="true" outlineLevel="0" collapsed="false">
      <c r="A2104" s="38" t="s">
        <v>1119</v>
      </c>
      <c r="B2104" s="44" t="s">
        <v>47</v>
      </c>
      <c r="C2104" s="44" t="s">
        <v>15</v>
      </c>
      <c r="D2104" s="45" t="s">
        <v>22</v>
      </c>
      <c r="E2104" s="46" t="s">
        <v>692</v>
      </c>
      <c r="F2104" s="45" t="s">
        <v>168</v>
      </c>
      <c r="G2104" s="47" t="s">
        <v>50</v>
      </c>
      <c r="H2104" s="40" t="s">
        <v>51</v>
      </c>
      <c r="I2104" s="45"/>
    </row>
    <row r="2105" customFormat="false" ht="15" hidden="false" customHeight="false" outlineLevel="0" collapsed="false">
      <c r="A2105" s="73" t="s">
        <v>1599</v>
      </c>
      <c r="B2105" s="44"/>
      <c r="C2105" s="44"/>
      <c r="D2105" s="45"/>
      <c r="E2105" s="46"/>
      <c r="F2105" s="45"/>
      <c r="G2105" s="47"/>
      <c r="H2105" s="70" t="s">
        <v>158</v>
      </c>
      <c r="I2105" s="45"/>
    </row>
    <row r="2106" customFormat="false" ht="30" hidden="false" customHeight="true" outlineLevel="0" collapsed="false">
      <c r="A2106" s="38" t="s">
        <v>1119</v>
      </c>
      <c r="B2106" s="44" t="s">
        <v>47</v>
      </c>
      <c r="C2106" s="44" t="s">
        <v>18</v>
      </c>
      <c r="D2106" s="45" t="s">
        <v>22</v>
      </c>
      <c r="E2106" s="46" t="s">
        <v>1122</v>
      </c>
      <c r="F2106" s="45" t="s">
        <v>253</v>
      </c>
      <c r="G2106" s="47" t="s">
        <v>50</v>
      </c>
      <c r="H2106" s="40" t="s">
        <v>51</v>
      </c>
      <c r="I2106" s="45"/>
    </row>
    <row r="2107" customFormat="false" ht="15" hidden="false" customHeight="false" outlineLevel="0" collapsed="false">
      <c r="A2107" s="73" t="s">
        <v>1599</v>
      </c>
      <c r="B2107" s="44"/>
      <c r="C2107" s="44"/>
      <c r="D2107" s="45"/>
      <c r="E2107" s="46"/>
      <c r="F2107" s="45"/>
      <c r="G2107" s="47"/>
      <c r="H2107" s="70" t="s">
        <v>158</v>
      </c>
      <c r="I2107" s="45"/>
    </row>
    <row r="2108" customFormat="false" ht="30" hidden="false" customHeight="true" outlineLevel="0" collapsed="false">
      <c r="A2108" s="38" t="s">
        <v>1119</v>
      </c>
      <c r="B2108" s="44" t="s">
        <v>47</v>
      </c>
      <c r="C2108" s="44" t="s">
        <v>16</v>
      </c>
      <c r="D2108" s="45" t="s">
        <v>22</v>
      </c>
      <c r="E2108" s="46" t="s">
        <v>1120</v>
      </c>
      <c r="F2108" s="45" t="s">
        <v>168</v>
      </c>
      <c r="G2108" s="47" t="s">
        <v>50</v>
      </c>
      <c r="H2108" s="40" t="s">
        <v>51</v>
      </c>
      <c r="I2108" s="45"/>
    </row>
    <row r="2109" customFormat="false" ht="15" hidden="false" customHeight="false" outlineLevel="0" collapsed="false">
      <c r="A2109" s="73" t="s">
        <v>1599</v>
      </c>
      <c r="B2109" s="44"/>
      <c r="C2109" s="44"/>
      <c r="D2109" s="45"/>
      <c r="E2109" s="46"/>
      <c r="F2109" s="45"/>
      <c r="G2109" s="47"/>
      <c r="H2109" s="70" t="s">
        <v>158</v>
      </c>
      <c r="I2109" s="45"/>
    </row>
    <row r="2110" customFormat="false" ht="45" hidden="false" customHeight="true" outlineLevel="0" collapsed="false">
      <c r="A2110" s="38" t="s">
        <v>1119</v>
      </c>
      <c r="B2110" s="44" t="s">
        <v>47</v>
      </c>
      <c r="C2110" s="44" t="s">
        <v>15</v>
      </c>
      <c r="D2110" s="45" t="s">
        <v>23</v>
      </c>
      <c r="E2110" s="46" t="s">
        <v>1023</v>
      </c>
      <c r="F2110" s="45" t="s">
        <v>164</v>
      </c>
      <c r="G2110" s="47" t="s">
        <v>50</v>
      </c>
      <c r="H2110" s="40" t="s">
        <v>51</v>
      </c>
      <c r="I2110" s="45"/>
    </row>
    <row r="2111" customFormat="false" ht="15" hidden="false" customHeight="false" outlineLevel="0" collapsed="false">
      <c r="A2111" s="73" t="s">
        <v>1599</v>
      </c>
      <c r="B2111" s="44"/>
      <c r="C2111" s="44"/>
      <c r="D2111" s="45"/>
      <c r="E2111" s="46"/>
      <c r="F2111" s="45"/>
      <c r="G2111" s="47"/>
      <c r="H2111" s="70" t="s">
        <v>158</v>
      </c>
      <c r="I2111" s="45"/>
    </row>
    <row r="2112" customFormat="false" ht="30" hidden="false" customHeight="true" outlineLevel="0" collapsed="false">
      <c r="A2112" s="38" t="s">
        <v>1119</v>
      </c>
      <c r="B2112" s="44" t="s">
        <v>47</v>
      </c>
      <c r="C2112" s="44" t="s">
        <v>16</v>
      </c>
      <c r="D2112" s="45" t="s">
        <v>22</v>
      </c>
      <c r="E2112" s="46" t="s">
        <v>726</v>
      </c>
      <c r="F2112" s="45" t="s">
        <v>142</v>
      </c>
      <c r="G2112" s="47" t="s">
        <v>50</v>
      </c>
      <c r="H2112" s="40" t="s">
        <v>51</v>
      </c>
      <c r="I2112" s="45"/>
    </row>
    <row r="2113" customFormat="false" ht="15" hidden="false" customHeight="false" outlineLevel="0" collapsed="false">
      <c r="A2113" s="73" t="s">
        <v>1600</v>
      </c>
      <c r="B2113" s="44"/>
      <c r="C2113" s="44"/>
      <c r="D2113" s="45"/>
      <c r="E2113" s="46"/>
      <c r="F2113" s="45"/>
      <c r="G2113" s="47"/>
      <c r="H2113" s="70" t="s">
        <v>158</v>
      </c>
      <c r="I2113" s="45"/>
    </row>
    <row r="2115" customFormat="false" ht="15" hidden="false" customHeight="true" outlineLevel="0" collapsed="false">
      <c r="A2115" s="38" t="s">
        <v>1124</v>
      </c>
      <c r="B2115" s="44" t="s">
        <v>47</v>
      </c>
      <c r="C2115" s="44" t="s">
        <v>15</v>
      </c>
      <c r="D2115" s="45" t="s">
        <v>22</v>
      </c>
      <c r="E2115" s="46" t="s">
        <v>1135</v>
      </c>
      <c r="F2115" s="45"/>
      <c r="G2115" s="47" t="s">
        <v>76</v>
      </c>
      <c r="H2115" s="40" t="s">
        <v>59</v>
      </c>
      <c r="I2115" s="45" t="s">
        <v>1136</v>
      </c>
    </row>
    <row r="2116" customFormat="false" ht="15" hidden="false" customHeight="false" outlineLevel="0" collapsed="false">
      <c r="A2116" s="73" t="s">
        <v>1601</v>
      </c>
      <c r="B2116" s="44"/>
      <c r="C2116" s="44"/>
      <c r="D2116" s="45"/>
      <c r="E2116" s="46"/>
      <c r="F2116" s="45"/>
      <c r="G2116" s="47"/>
      <c r="H2116" s="70" t="s">
        <v>158</v>
      </c>
      <c r="I2116" s="45"/>
    </row>
    <row r="2117" customFormat="false" ht="90" hidden="false" customHeight="true" outlineLevel="0" collapsed="false">
      <c r="A2117" s="38" t="s">
        <v>1124</v>
      </c>
      <c r="B2117" s="44" t="s">
        <v>53</v>
      </c>
      <c r="C2117" s="44" t="s">
        <v>15</v>
      </c>
      <c r="D2117" s="45" t="s">
        <v>24</v>
      </c>
      <c r="E2117" s="46" t="s">
        <v>1125</v>
      </c>
      <c r="F2117" s="45" t="s">
        <v>1126</v>
      </c>
      <c r="G2117" s="47" t="s">
        <v>50</v>
      </c>
      <c r="H2117" s="40" t="s">
        <v>51</v>
      </c>
      <c r="I2117" s="45"/>
    </row>
    <row r="2118" customFormat="false" ht="15" hidden="false" customHeight="false" outlineLevel="0" collapsed="false">
      <c r="A2118" s="73" t="s">
        <v>1601</v>
      </c>
      <c r="B2118" s="44"/>
      <c r="C2118" s="44"/>
      <c r="D2118" s="45"/>
      <c r="E2118" s="46"/>
      <c r="F2118" s="45"/>
      <c r="G2118" s="47"/>
      <c r="H2118" s="70" t="s">
        <v>158</v>
      </c>
      <c r="I2118" s="45"/>
    </row>
    <row r="2119" customFormat="false" ht="45" hidden="false" customHeight="true" outlineLevel="0" collapsed="false">
      <c r="A2119" s="38" t="s">
        <v>1124</v>
      </c>
      <c r="B2119" s="44" t="s">
        <v>47</v>
      </c>
      <c r="C2119" s="44" t="s">
        <v>15</v>
      </c>
      <c r="D2119" s="45" t="s">
        <v>27</v>
      </c>
      <c r="E2119" s="46" t="s">
        <v>686</v>
      </c>
      <c r="F2119" s="45" t="s">
        <v>1129</v>
      </c>
      <c r="G2119" s="47" t="s">
        <v>50</v>
      </c>
      <c r="H2119" s="40" t="s">
        <v>51</v>
      </c>
      <c r="I2119" s="45"/>
    </row>
    <row r="2120" customFormat="false" ht="15" hidden="false" customHeight="false" outlineLevel="0" collapsed="false">
      <c r="A2120" s="73" t="s">
        <v>1601</v>
      </c>
      <c r="B2120" s="44"/>
      <c r="C2120" s="44"/>
      <c r="D2120" s="45"/>
      <c r="E2120" s="46"/>
      <c r="F2120" s="45"/>
      <c r="G2120" s="47"/>
      <c r="H2120" s="70" t="s">
        <v>158</v>
      </c>
      <c r="I2120" s="45"/>
    </row>
    <row r="2121" customFormat="false" ht="45" hidden="false" customHeight="true" outlineLevel="0" collapsed="false">
      <c r="A2121" s="38" t="s">
        <v>1124</v>
      </c>
      <c r="B2121" s="44" t="s">
        <v>47</v>
      </c>
      <c r="C2121" s="44" t="s">
        <v>17</v>
      </c>
      <c r="D2121" s="45" t="s">
        <v>27</v>
      </c>
      <c r="E2121" s="46" t="s">
        <v>180</v>
      </c>
      <c r="F2121" s="45" t="s">
        <v>1130</v>
      </c>
      <c r="G2121" s="47" t="s">
        <v>50</v>
      </c>
      <c r="H2121" s="40" t="s">
        <v>51</v>
      </c>
      <c r="I2121" s="45"/>
    </row>
    <row r="2122" customFormat="false" ht="15" hidden="false" customHeight="false" outlineLevel="0" collapsed="false">
      <c r="A2122" s="73" t="s">
        <v>1601</v>
      </c>
      <c r="B2122" s="44"/>
      <c r="C2122" s="44"/>
      <c r="D2122" s="45"/>
      <c r="E2122" s="46"/>
      <c r="F2122" s="45"/>
      <c r="G2122" s="47"/>
      <c r="H2122" s="70" t="s">
        <v>158</v>
      </c>
      <c r="I2122" s="45"/>
    </row>
    <row r="2123" customFormat="false" ht="30" hidden="false" customHeight="true" outlineLevel="0" collapsed="false">
      <c r="A2123" s="38" t="s">
        <v>1124</v>
      </c>
      <c r="B2123" s="44" t="s">
        <v>53</v>
      </c>
      <c r="C2123" s="44" t="s">
        <v>15</v>
      </c>
      <c r="D2123" s="45" t="s">
        <v>26</v>
      </c>
      <c r="E2123" s="46" t="s">
        <v>136</v>
      </c>
      <c r="F2123" s="45" t="s">
        <v>1127</v>
      </c>
      <c r="G2123" s="47" t="s">
        <v>50</v>
      </c>
      <c r="H2123" s="40" t="s">
        <v>51</v>
      </c>
      <c r="I2123" s="45"/>
    </row>
    <row r="2124" customFormat="false" ht="15" hidden="false" customHeight="false" outlineLevel="0" collapsed="false">
      <c r="A2124" s="73" t="s">
        <v>1601</v>
      </c>
      <c r="B2124" s="44"/>
      <c r="C2124" s="44"/>
      <c r="D2124" s="45"/>
      <c r="E2124" s="46"/>
      <c r="F2124" s="45"/>
      <c r="G2124" s="47"/>
      <c r="H2124" s="70" t="s">
        <v>158</v>
      </c>
      <c r="I2124" s="45"/>
    </row>
    <row r="2125" customFormat="false" ht="30" hidden="false" customHeight="true" outlineLevel="0" collapsed="false">
      <c r="A2125" s="38" t="s">
        <v>1124</v>
      </c>
      <c r="B2125" s="44" t="s">
        <v>47</v>
      </c>
      <c r="C2125" s="44" t="s">
        <v>15</v>
      </c>
      <c r="D2125" s="45" t="s">
        <v>22</v>
      </c>
      <c r="E2125" s="46" t="s">
        <v>727</v>
      </c>
      <c r="F2125" s="45" t="s">
        <v>1134</v>
      </c>
      <c r="G2125" s="47" t="s">
        <v>50</v>
      </c>
      <c r="H2125" s="40" t="s">
        <v>51</v>
      </c>
      <c r="I2125" s="45"/>
    </row>
    <row r="2126" customFormat="false" ht="15" hidden="false" customHeight="false" outlineLevel="0" collapsed="false">
      <c r="A2126" s="73" t="s">
        <v>1602</v>
      </c>
      <c r="B2126" s="44"/>
      <c r="C2126" s="44"/>
      <c r="D2126" s="45"/>
      <c r="E2126" s="46"/>
      <c r="F2126" s="45"/>
      <c r="G2126" s="47"/>
      <c r="H2126" s="70" t="s">
        <v>158</v>
      </c>
      <c r="I2126" s="45"/>
    </row>
    <row r="2127" customFormat="false" ht="30" hidden="false" customHeight="true" outlineLevel="0" collapsed="false">
      <c r="A2127" s="38" t="s">
        <v>1124</v>
      </c>
      <c r="B2127" s="44" t="s">
        <v>47</v>
      </c>
      <c r="C2127" s="44" t="s">
        <v>15</v>
      </c>
      <c r="D2127" s="45" t="s">
        <v>22</v>
      </c>
      <c r="E2127" s="46" t="s">
        <v>1131</v>
      </c>
      <c r="F2127" s="45" t="s">
        <v>662</v>
      </c>
      <c r="G2127" s="47" t="s">
        <v>50</v>
      </c>
      <c r="H2127" s="40" t="s">
        <v>51</v>
      </c>
      <c r="I2127" s="45"/>
    </row>
    <row r="2128" customFormat="false" ht="15" hidden="false" customHeight="false" outlineLevel="0" collapsed="false">
      <c r="A2128" s="73" t="s">
        <v>1601</v>
      </c>
      <c r="B2128" s="44"/>
      <c r="C2128" s="44"/>
      <c r="D2128" s="45"/>
      <c r="E2128" s="46"/>
      <c r="F2128" s="45"/>
      <c r="G2128" s="47"/>
      <c r="H2128" s="70" t="s">
        <v>158</v>
      </c>
      <c r="I2128" s="45"/>
    </row>
    <row r="2129" customFormat="false" ht="45" hidden="false" customHeight="true" outlineLevel="0" collapsed="false">
      <c r="A2129" s="38" t="s">
        <v>1124</v>
      </c>
      <c r="B2129" s="44" t="s">
        <v>47</v>
      </c>
      <c r="C2129" s="44" t="s">
        <v>16</v>
      </c>
      <c r="D2129" s="45" t="s">
        <v>22</v>
      </c>
      <c r="E2129" s="46" t="s">
        <v>731</v>
      </c>
      <c r="F2129" s="45" t="s">
        <v>1128</v>
      </c>
      <c r="G2129" s="47" t="s">
        <v>50</v>
      </c>
      <c r="H2129" s="40" t="s">
        <v>51</v>
      </c>
      <c r="I2129" s="45"/>
    </row>
    <row r="2130" customFormat="false" ht="15" hidden="false" customHeight="false" outlineLevel="0" collapsed="false">
      <c r="A2130" s="73" t="s">
        <v>1603</v>
      </c>
      <c r="B2130" s="44"/>
      <c r="C2130" s="44"/>
      <c r="D2130" s="45"/>
      <c r="E2130" s="46"/>
      <c r="F2130" s="45"/>
      <c r="G2130" s="47"/>
      <c r="H2130" s="70" t="s">
        <v>158</v>
      </c>
      <c r="I2130" s="45"/>
    </row>
    <row r="2131" customFormat="false" ht="30" hidden="false" customHeight="true" outlineLevel="0" collapsed="false">
      <c r="A2131" s="38" t="s">
        <v>1124</v>
      </c>
      <c r="B2131" s="44" t="s">
        <v>47</v>
      </c>
      <c r="C2131" s="44" t="s">
        <v>15</v>
      </c>
      <c r="D2131" s="45" t="s">
        <v>25</v>
      </c>
      <c r="E2131" s="46" t="s">
        <v>264</v>
      </c>
      <c r="F2131" s="45" t="s">
        <v>1132</v>
      </c>
      <c r="G2131" s="47" t="s">
        <v>50</v>
      </c>
      <c r="H2131" s="40" t="s">
        <v>51</v>
      </c>
      <c r="I2131" s="45"/>
    </row>
    <row r="2132" customFormat="false" ht="15" hidden="false" customHeight="false" outlineLevel="0" collapsed="false">
      <c r="A2132" s="73" t="s">
        <v>1601</v>
      </c>
      <c r="B2132" s="44"/>
      <c r="C2132" s="44"/>
      <c r="D2132" s="45"/>
      <c r="E2132" s="46"/>
      <c r="F2132" s="45"/>
      <c r="G2132" s="47"/>
      <c r="H2132" s="70" t="s">
        <v>158</v>
      </c>
      <c r="I2132" s="45"/>
    </row>
    <row r="2133" customFormat="false" ht="45" hidden="false" customHeight="true" outlineLevel="0" collapsed="false">
      <c r="A2133" s="38" t="s">
        <v>1124</v>
      </c>
      <c r="B2133" s="44" t="s">
        <v>47</v>
      </c>
      <c r="C2133" s="44" t="s">
        <v>18</v>
      </c>
      <c r="D2133" s="45" t="s">
        <v>22</v>
      </c>
      <c r="E2133" s="46" t="s">
        <v>1137</v>
      </c>
      <c r="F2133" s="45" t="s">
        <v>1129</v>
      </c>
      <c r="G2133" s="47" t="s">
        <v>50</v>
      </c>
      <c r="H2133" s="40" t="s">
        <v>51</v>
      </c>
      <c r="I2133" s="45"/>
    </row>
    <row r="2134" customFormat="false" ht="15" hidden="false" customHeight="false" outlineLevel="0" collapsed="false">
      <c r="A2134" s="73" t="s">
        <v>1601</v>
      </c>
      <c r="B2134" s="44"/>
      <c r="C2134" s="44"/>
      <c r="D2134" s="45"/>
      <c r="E2134" s="46"/>
      <c r="F2134" s="45"/>
      <c r="G2134" s="47"/>
      <c r="H2134" s="70" t="s">
        <v>158</v>
      </c>
      <c r="I2134" s="45"/>
    </row>
    <row r="2135" customFormat="false" ht="30" hidden="false" customHeight="true" outlineLevel="0" collapsed="false">
      <c r="A2135" s="38" t="s">
        <v>1124</v>
      </c>
      <c r="B2135" s="44" t="s">
        <v>47</v>
      </c>
      <c r="C2135" s="44" t="s">
        <v>16</v>
      </c>
      <c r="D2135" s="45" t="s">
        <v>22</v>
      </c>
      <c r="E2135" s="46" t="s">
        <v>1133</v>
      </c>
      <c r="F2135" s="45" t="s">
        <v>168</v>
      </c>
      <c r="G2135" s="47" t="s">
        <v>50</v>
      </c>
      <c r="H2135" s="40" t="s">
        <v>51</v>
      </c>
      <c r="I2135" s="45"/>
    </row>
    <row r="2136" customFormat="false" ht="15" hidden="false" customHeight="false" outlineLevel="0" collapsed="false">
      <c r="A2136" s="73" t="s">
        <v>1601</v>
      </c>
      <c r="B2136" s="44"/>
      <c r="C2136" s="44"/>
      <c r="D2136" s="45"/>
      <c r="E2136" s="46"/>
      <c r="F2136" s="45"/>
      <c r="G2136" s="47"/>
      <c r="H2136" s="70" t="s">
        <v>158</v>
      </c>
      <c r="I2136" s="45"/>
    </row>
    <row r="2138" customFormat="false" ht="15" hidden="false" customHeight="true" outlineLevel="0" collapsed="false">
      <c r="A2138" s="38" t="s">
        <v>1138</v>
      </c>
      <c r="B2138" s="44" t="s">
        <v>47</v>
      </c>
      <c r="C2138" s="44" t="s">
        <v>15</v>
      </c>
      <c r="D2138" s="45" t="s">
        <v>22</v>
      </c>
      <c r="E2138" s="46" t="s">
        <v>1135</v>
      </c>
      <c r="F2138" s="45" t="s">
        <v>1140</v>
      </c>
      <c r="G2138" s="47" t="s">
        <v>1141</v>
      </c>
      <c r="H2138" s="40" t="s">
        <v>51</v>
      </c>
      <c r="I2138" s="45"/>
    </row>
    <row r="2139" customFormat="false" ht="15" hidden="false" customHeight="false" outlineLevel="0" collapsed="false">
      <c r="A2139" s="73" t="s">
        <v>1604</v>
      </c>
      <c r="B2139" s="44"/>
      <c r="C2139" s="44"/>
      <c r="D2139" s="45"/>
      <c r="E2139" s="46"/>
      <c r="F2139" s="45"/>
      <c r="G2139" s="47"/>
      <c r="H2139" s="70" t="s">
        <v>158</v>
      </c>
      <c r="I2139" s="45"/>
    </row>
    <row r="2140" customFormat="false" ht="15" hidden="false" customHeight="true" outlineLevel="0" collapsed="false">
      <c r="A2140" s="38" t="s">
        <v>1138</v>
      </c>
      <c r="B2140" s="44" t="s">
        <v>47</v>
      </c>
      <c r="C2140" s="44" t="s">
        <v>15</v>
      </c>
      <c r="D2140" s="45" t="s">
        <v>22</v>
      </c>
      <c r="E2140" s="46" t="s">
        <v>1139</v>
      </c>
      <c r="F2140" s="45" t="s">
        <v>1140</v>
      </c>
      <c r="G2140" s="47" t="s">
        <v>1141</v>
      </c>
      <c r="H2140" s="40" t="s">
        <v>51</v>
      </c>
      <c r="I2140" s="45"/>
    </row>
    <row r="2141" customFormat="false" ht="15" hidden="false" customHeight="false" outlineLevel="0" collapsed="false">
      <c r="A2141" s="73" t="s">
        <v>1604</v>
      </c>
      <c r="B2141" s="44"/>
      <c r="C2141" s="44"/>
      <c r="D2141" s="45"/>
      <c r="E2141" s="46"/>
      <c r="F2141" s="45"/>
      <c r="G2141" s="47"/>
      <c r="H2141" s="70" t="s">
        <v>158</v>
      </c>
      <c r="I2141" s="45"/>
    </row>
    <row r="2143" customFormat="false" ht="30" hidden="false" customHeight="true" outlineLevel="0" collapsed="false">
      <c r="A2143" s="38" t="s">
        <v>1142</v>
      </c>
      <c r="B2143" s="44" t="s">
        <v>47</v>
      </c>
      <c r="C2143" s="44" t="s">
        <v>15</v>
      </c>
      <c r="D2143" s="45" t="s">
        <v>22</v>
      </c>
      <c r="E2143" s="46" t="s">
        <v>1143</v>
      </c>
      <c r="F2143" s="45" t="s">
        <v>667</v>
      </c>
      <c r="G2143" s="47" t="s">
        <v>50</v>
      </c>
      <c r="H2143" s="40" t="s">
        <v>51</v>
      </c>
      <c r="I2143" s="45"/>
    </row>
    <row r="2144" customFormat="false" ht="15" hidden="false" customHeight="false" outlineLevel="0" collapsed="false">
      <c r="A2144" s="73" t="s">
        <v>1605</v>
      </c>
      <c r="B2144" s="44"/>
      <c r="C2144" s="44"/>
      <c r="D2144" s="45"/>
      <c r="E2144" s="46"/>
      <c r="F2144" s="45"/>
      <c r="G2144" s="47"/>
      <c r="H2144" s="70" t="s">
        <v>158</v>
      </c>
      <c r="I2144" s="45"/>
    </row>
    <row r="2145" customFormat="false" ht="30" hidden="false" customHeight="true" outlineLevel="0" collapsed="false">
      <c r="A2145" s="38" t="s">
        <v>1142</v>
      </c>
      <c r="B2145" s="44" t="s">
        <v>47</v>
      </c>
      <c r="C2145" s="44" t="s">
        <v>16</v>
      </c>
      <c r="D2145" s="45" t="s">
        <v>22</v>
      </c>
      <c r="E2145" s="46" t="s">
        <v>270</v>
      </c>
      <c r="F2145" s="45" t="s">
        <v>667</v>
      </c>
      <c r="G2145" s="47" t="s">
        <v>50</v>
      </c>
      <c r="H2145" s="40" t="s">
        <v>51</v>
      </c>
      <c r="I2145" s="45"/>
    </row>
    <row r="2146" customFormat="false" ht="15" hidden="false" customHeight="false" outlineLevel="0" collapsed="false">
      <c r="A2146" s="73" t="s">
        <v>1605</v>
      </c>
      <c r="B2146" s="44"/>
      <c r="C2146" s="44"/>
      <c r="D2146" s="45"/>
      <c r="E2146" s="46"/>
      <c r="F2146" s="45"/>
      <c r="G2146" s="47"/>
      <c r="H2146" s="70" t="s">
        <v>158</v>
      </c>
      <c r="I2146" s="45"/>
    </row>
    <row r="2148" customFormat="false" ht="30" hidden="false" customHeight="true" outlineLevel="0" collapsed="false">
      <c r="A2148" s="76" t="s">
        <v>1606</v>
      </c>
      <c r="B2148" s="44" t="s">
        <v>47</v>
      </c>
      <c r="C2148" s="44" t="s">
        <v>16</v>
      </c>
      <c r="D2148" s="45" t="s">
        <v>22</v>
      </c>
      <c r="E2148" s="46" t="s">
        <v>1017</v>
      </c>
      <c r="F2148" s="45" t="s">
        <v>582</v>
      </c>
      <c r="G2148" s="47" t="s">
        <v>50</v>
      </c>
      <c r="H2148" s="40" t="s">
        <v>51</v>
      </c>
      <c r="I2148" s="45"/>
    </row>
    <row r="2149" customFormat="false" ht="15" hidden="false" customHeight="false" outlineLevel="0" collapsed="false">
      <c r="A2149" s="76"/>
      <c r="B2149" s="44"/>
      <c r="C2149" s="44"/>
      <c r="D2149" s="45"/>
      <c r="E2149" s="46"/>
      <c r="F2149" s="45"/>
      <c r="G2149" s="47"/>
      <c r="H2149" s="70" t="s">
        <v>158</v>
      </c>
      <c r="I2149" s="45"/>
    </row>
    <row r="2150" customFormat="false" ht="30" hidden="false" customHeight="true" outlineLevel="0" collapsed="false">
      <c r="A2150" s="38" t="s">
        <v>1144</v>
      </c>
      <c r="B2150" s="44" t="s">
        <v>47</v>
      </c>
      <c r="C2150" s="44" t="s">
        <v>15</v>
      </c>
      <c r="D2150" s="45" t="s">
        <v>22</v>
      </c>
      <c r="E2150" s="46" t="s">
        <v>1145</v>
      </c>
      <c r="F2150" s="45" t="s">
        <v>582</v>
      </c>
      <c r="G2150" s="47" t="s">
        <v>50</v>
      </c>
      <c r="H2150" s="40" t="s">
        <v>51</v>
      </c>
      <c r="I2150" s="45"/>
    </row>
    <row r="2151" customFormat="false" ht="15" hidden="false" customHeight="false" outlineLevel="0" collapsed="false">
      <c r="A2151" s="73" t="s">
        <v>1606</v>
      </c>
      <c r="B2151" s="44"/>
      <c r="C2151" s="44"/>
      <c r="D2151" s="45"/>
      <c r="E2151" s="46"/>
      <c r="F2151" s="45"/>
      <c r="G2151" s="47"/>
      <c r="H2151" s="70" t="s">
        <v>158</v>
      </c>
      <c r="I2151" s="45"/>
    </row>
    <row r="2153" customFormat="false" ht="15" hidden="false" customHeight="true" outlineLevel="0" collapsed="false">
      <c r="A2153" s="38" t="s">
        <v>1146</v>
      </c>
      <c r="B2153" s="44" t="s">
        <v>47</v>
      </c>
      <c r="C2153" s="44" t="s">
        <v>15</v>
      </c>
      <c r="D2153" s="45" t="s">
        <v>22</v>
      </c>
      <c r="E2153" s="46" t="s">
        <v>1149</v>
      </c>
      <c r="F2153" s="45"/>
      <c r="G2153" s="47" t="s">
        <v>76</v>
      </c>
      <c r="H2153" s="40" t="s">
        <v>59</v>
      </c>
      <c r="I2153" s="45" t="s">
        <v>839</v>
      </c>
    </row>
    <row r="2154" customFormat="false" ht="15" hidden="false" customHeight="false" outlineLevel="0" collapsed="false">
      <c r="A2154" s="73" t="s">
        <v>1607</v>
      </c>
      <c r="B2154" s="44"/>
      <c r="C2154" s="44"/>
      <c r="D2154" s="45"/>
      <c r="E2154" s="46"/>
      <c r="F2154" s="45"/>
      <c r="G2154" s="47"/>
      <c r="H2154" s="70" t="s">
        <v>158</v>
      </c>
      <c r="I2154" s="45"/>
    </row>
    <row r="2155" customFormat="false" ht="30" hidden="false" customHeight="true" outlineLevel="0" collapsed="false">
      <c r="A2155" s="38" t="s">
        <v>1146</v>
      </c>
      <c r="B2155" s="44" t="s">
        <v>47</v>
      </c>
      <c r="C2155" s="44" t="s">
        <v>16</v>
      </c>
      <c r="D2155" s="45" t="s">
        <v>22</v>
      </c>
      <c r="E2155" s="46" t="s">
        <v>1147</v>
      </c>
      <c r="F2155" s="45" t="s">
        <v>582</v>
      </c>
      <c r="G2155" s="47" t="s">
        <v>50</v>
      </c>
      <c r="H2155" s="40" t="s">
        <v>51</v>
      </c>
      <c r="I2155" s="45"/>
    </row>
    <row r="2156" customFormat="false" ht="15" hidden="false" customHeight="false" outlineLevel="0" collapsed="false">
      <c r="A2156" s="73" t="s">
        <v>1607</v>
      </c>
      <c r="B2156" s="44"/>
      <c r="C2156" s="44"/>
      <c r="D2156" s="45"/>
      <c r="E2156" s="46"/>
      <c r="F2156" s="45"/>
      <c r="G2156" s="47"/>
      <c r="H2156" s="70" t="s">
        <v>158</v>
      </c>
      <c r="I2156" s="45"/>
    </row>
    <row r="2157" customFormat="false" ht="30" hidden="false" customHeight="true" outlineLevel="0" collapsed="false">
      <c r="A2157" s="38" t="s">
        <v>1146</v>
      </c>
      <c r="B2157" s="44" t="s">
        <v>47</v>
      </c>
      <c r="C2157" s="44" t="s">
        <v>15</v>
      </c>
      <c r="D2157" s="45" t="s">
        <v>22</v>
      </c>
      <c r="E2157" s="46" t="s">
        <v>1150</v>
      </c>
      <c r="F2157" s="45" t="s">
        <v>582</v>
      </c>
      <c r="G2157" s="47" t="s">
        <v>50</v>
      </c>
      <c r="H2157" s="40" t="s">
        <v>51</v>
      </c>
      <c r="I2157" s="45"/>
    </row>
    <row r="2158" customFormat="false" ht="15" hidden="false" customHeight="false" outlineLevel="0" collapsed="false">
      <c r="A2158" s="73" t="s">
        <v>1607</v>
      </c>
      <c r="B2158" s="44"/>
      <c r="C2158" s="44"/>
      <c r="D2158" s="45"/>
      <c r="E2158" s="46"/>
      <c r="F2158" s="45"/>
      <c r="G2158" s="47"/>
      <c r="H2158" s="70" t="s">
        <v>158</v>
      </c>
      <c r="I2158" s="45"/>
    </row>
    <row r="2159" customFormat="false" ht="30" hidden="false" customHeight="true" outlineLevel="0" collapsed="false">
      <c r="A2159" s="38" t="s">
        <v>1146</v>
      </c>
      <c r="B2159" s="44" t="s">
        <v>47</v>
      </c>
      <c r="C2159" s="44" t="s">
        <v>15</v>
      </c>
      <c r="D2159" s="45" t="s">
        <v>22</v>
      </c>
      <c r="E2159" s="46" t="s">
        <v>1148</v>
      </c>
      <c r="F2159" s="45" t="s">
        <v>954</v>
      </c>
      <c r="G2159" s="47" t="s">
        <v>50</v>
      </c>
      <c r="H2159" s="40" t="s">
        <v>51</v>
      </c>
      <c r="I2159" s="45"/>
    </row>
    <row r="2160" customFormat="false" ht="15" hidden="false" customHeight="false" outlineLevel="0" collapsed="false">
      <c r="A2160" s="73" t="s">
        <v>1608</v>
      </c>
      <c r="B2160" s="44"/>
      <c r="C2160" s="44"/>
      <c r="D2160" s="45"/>
      <c r="E2160" s="46"/>
      <c r="F2160" s="45"/>
      <c r="G2160" s="47"/>
      <c r="H2160" s="70" t="s">
        <v>158</v>
      </c>
      <c r="I2160" s="45"/>
    </row>
    <row r="2162" customFormat="false" ht="30" hidden="false" customHeight="true" outlineLevel="0" collapsed="false">
      <c r="A2162" s="38" t="s">
        <v>1151</v>
      </c>
      <c r="B2162" s="44" t="s">
        <v>47</v>
      </c>
      <c r="C2162" s="44" t="s">
        <v>16</v>
      </c>
      <c r="D2162" s="45" t="s">
        <v>22</v>
      </c>
      <c r="E2162" s="46" t="s">
        <v>590</v>
      </c>
      <c r="F2162" s="45" t="s">
        <v>582</v>
      </c>
      <c r="G2162" s="47" t="s">
        <v>50</v>
      </c>
      <c r="H2162" s="40" t="s">
        <v>51</v>
      </c>
      <c r="I2162" s="45"/>
    </row>
    <row r="2163" customFormat="false" ht="15" hidden="false" customHeight="false" outlineLevel="0" collapsed="false">
      <c r="A2163" s="73" t="s">
        <v>1609</v>
      </c>
      <c r="B2163" s="44"/>
      <c r="C2163" s="44"/>
      <c r="D2163" s="45"/>
      <c r="E2163" s="46"/>
      <c r="F2163" s="45"/>
      <c r="G2163" s="47"/>
      <c r="H2163" s="70" t="s">
        <v>158</v>
      </c>
      <c r="I2163" s="45"/>
    </row>
    <row r="2164" customFormat="false" ht="30" hidden="false" customHeight="true" outlineLevel="0" collapsed="false">
      <c r="A2164" s="38" t="s">
        <v>1151</v>
      </c>
      <c r="B2164" s="44" t="s">
        <v>47</v>
      </c>
      <c r="C2164" s="44" t="s">
        <v>15</v>
      </c>
      <c r="D2164" s="45" t="s">
        <v>22</v>
      </c>
      <c r="E2164" s="46" t="s">
        <v>355</v>
      </c>
      <c r="F2164" s="45" t="s">
        <v>582</v>
      </c>
      <c r="G2164" s="47" t="s">
        <v>50</v>
      </c>
      <c r="H2164" s="40" t="s">
        <v>51</v>
      </c>
      <c r="I2164" s="45"/>
    </row>
    <row r="2165" customFormat="false" ht="15" hidden="false" customHeight="false" outlineLevel="0" collapsed="false">
      <c r="A2165" s="73" t="s">
        <v>1609</v>
      </c>
      <c r="B2165" s="44"/>
      <c r="C2165" s="44"/>
      <c r="D2165" s="45"/>
      <c r="E2165" s="46"/>
      <c r="F2165" s="45"/>
      <c r="G2165" s="47"/>
      <c r="H2165" s="70" t="s">
        <v>158</v>
      </c>
      <c r="I2165" s="45"/>
    </row>
    <row r="2167" customFormat="false" ht="30" hidden="false" customHeight="true" outlineLevel="0" collapsed="false">
      <c r="A2167" s="38" t="s">
        <v>1152</v>
      </c>
      <c r="B2167" s="44" t="s">
        <v>47</v>
      </c>
      <c r="C2167" s="44" t="s">
        <v>15</v>
      </c>
      <c r="D2167" s="45" t="s">
        <v>22</v>
      </c>
      <c r="E2167" s="46" t="s">
        <v>1153</v>
      </c>
      <c r="F2167" s="45" t="s">
        <v>1154</v>
      </c>
      <c r="G2167" s="47" t="s">
        <v>318</v>
      </c>
      <c r="H2167" s="40" t="s">
        <v>51</v>
      </c>
      <c r="I2167" s="45"/>
    </row>
    <row r="2168" customFormat="false" ht="15" hidden="false" customHeight="false" outlineLevel="0" collapsed="false">
      <c r="A2168" s="73" t="s">
        <v>1610</v>
      </c>
      <c r="B2168" s="44"/>
      <c r="C2168" s="44"/>
      <c r="D2168" s="45"/>
      <c r="E2168" s="46"/>
      <c r="F2168" s="45"/>
      <c r="G2168" s="47"/>
      <c r="H2168" s="70" t="s">
        <v>158</v>
      </c>
      <c r="I2168" s="45"/>
    </row>
    <row r="2169" customFormat="false" ht="15" hidden="false" customHeight="true" outlineLevel="0" collapsed="false">
      <c r="A2169" s="38" t="s">
        <v>1152</v>
      </c>
      <c r="B2169" s="44" t="s">
        <v>47</v>
      </c>
      <c r="C2169" s="44" t="s">
        <v>15</v>
      </c>
      <c r="D2169" s="45" t="s">
        <v>22</v>
      </c>
      <c r="E2169" s="46" t="n">
        <v>4.85</v>
      </c>
      <c r="I2169" s="74"/>
    </row>
    <row r="2170" customFormat="false" ht="15" hidden="false" customHeight="false" outlineLevel="0" collapsed="false">
      <c r="A2170" s="73" t="s">
        <v>1611</v>
      </c>
      <c r="B2170" s="44"/>
      <c r="C2170" s="44"/>
      <c r="D2170" s="45"/>
      <c r="E2170" s="46"/>
      <c r="F2170" s="78"/>
      <c r="G2170" s="78"/>
      <c r="H2170" s="78"/>
      <c r="I2170" s="75"/>
    </row>
    <row r="2172" customFormat="false" ht="30" hidden="false" customHeight="true" outlineLevel="0" collapsed="false">
      <c r="A2172" s="38" t="s">
        <v>1155</v>
      </c>
      <c r="B2172" s="44" t="s">
        <v>47</v>
      </c>
      <c r="C2172" s="44" t="s">
        <v>16</v>
      </c>
      <c r="D2172" s="45" t="s">
        <v>22</v>
      </c>
      <c r="E2172" s="46" t="s">
        <v>1156</v>
      </c>
      <c r="F2172" s="45" t="s">
        <v>582</v>
      </c>
      <c r="G2172" s="47" t="s">
        <v>50</v>
      </c>
      <c r="H2172" s="40" t="s">
        <v>51</v>
      </c>
      <c r="I2172" s="45"/>
    </row>
    <row r="2173" customFormat="false" ht="15" hidden="false" customHeight="false" outlineLevel="0" collapsed="false">
      <c r="A2173" s="73" t="s">
        <v>1612</v>
      </c>
      <c r="B2173" s="44"/>
      <c r="C2173" s="44"/>
      <c r="D2173" s="45"/>
      <c r="E2173" s="46"/>
      <c r="F2173" s="45"/>
      <c r="G2173" s="47"/>
      <c r="H2173" s="70" t="s">
        <v>158</v>
      </c>
      <c r="I2173" s="45"/>
    </row>
    <row r="2174" customFormat="false" ht="30" hidden="false" customHeight="true" outlineLevel="0" collapsed="false">
      <c r="A2174" s="38" t="s">
        <v>1155</v>
      </c>
      <c r="B2174" s="44" t="s">
        <v>47</v>
      </c>
      <c r="C2174" s="44" t="s">
        <v>15</v>
      </c>
      <c r="D2174" s="45" t="s">
        <v>22</v>
      </c>
      <c r="E2174" s="46" t="s">
        <v>1157</v>
      </c>
      <c r="F2174" s="45" t="s">
        <v>582</v>
      </c>
      <c r="G2174" s="47" t="s">
        <v>50</v>
      </c>
      <c r="H2174" s="40" t="s">
        <v>51</v>
      </c>
      <c r="I2174" s="45"/>
    </row>
    <row r="2175" customFormat="false" ht="15" hidden="false" customHeight="false" outlineLevel="0" collapsed="false">
      <c r="A2175" s="73" t="s">
        <v>1612</v>
      </c>
      <c r="B2175" s="44"/>
      <c r="C2175" s="44"/>
      <c r="D2175" s="45"/>
      <c r="E2175" s="46"/>
      <c r="F2175" s="45"/>
      <c r="G2175" s="47"/>
      <c r="H2175" s="70" t="s">
        <v>158</v>
      </c>
      <c r="I2175" s="45"/>
    </row>
    <row r="2177" customFormat="false" ht="30" hidden="false" customHeight="true" outlineLevel="0" collapsed="false">
      <c r="A2177" s="38" t="s">
        <v>1158</v>
      </c>
      <c r="B2177" s="44" t="s">
        <v>47</v>
      </c>
      <c r="C2177" s="44" t="s">
        <v>15</v>
      </c>
      <c r="D2177" s="45" t="s">
        <v>22</v>
      </c>
      <c r="E2177" s="46" t="s">
        <v>1159</v>
      </c>
      <c r="F2177" s="45" t="s">
        <v>305</v>
      </c>
      <c r="G2177" s="47" t="s">
        <v>50</v>
      </c>
      <c r="H2177" s="40" t="s">
        <v>51</v>
      </c>
      <c r="I2177" s="45"/>
    </row>
    <row r="2178" customFormat="false" ht="15" hidden="false" customHeight="false" outlineLevel="0" collapsed="false">
      <c r="A2178" s="73" t="s">
        <v>1613</v>
      </c>
      <c r="B2178" s="44"/>
      <c r="C2178" s="44"/>
      <c r="D2178" s="45"/>
      <c r="E2178" s="46"/>
      <c r="F2178" s="45"/>
      <c r="G2178" s="47"/>
      <c r="H2178" s="70" t="s">
        <v>158</v>
      </c>
      <c r="I2178" s="45"/>
    </row>
    <row r="2179" customFormat="false" ht="30" hidden="false" customHeight="true" outlineLevel="0" collapsed="false">
      <c r="A2179" s="38" t="s">
        <v>1158</v>
      </c>
      <c r="B2179" s="44" t="s">
        <v>47</v>
      </c>
      <c r="C2179" s="44" t="s">
        <v>18</v>
      </c>
      <c r="D2179" s="45" t="s">
        <v>22</v>
      </c>
      <c r="E2179" s="46" t="s">
        <v>270</v>
      </c>
      <c r="F2179" s="45" t="s">
        <v>305</v>
      </c>
      <c r="G2179" s="47" t="s">
        <v>50</v>
      </c>
      <c r="H2179" s="40" t="s">
        <v>51</v>
      </c>
      <c r="I2179" s="45"/>
    </row>
    <row r="2180" customFormat="false" ht="15" hidden="false" customHeight="false" outlineLevel="0" collapsed="false">
      <c r="A2180" s="73" t="s">
        <v>1613</v>
      </c>
      <c r="B2180" s="44"/>
      <c r="C2180" s="44"/>
      <c r="D2180" s="45"/>
      <c r="E2180" s="46"/>
      <c r="F2180" s="45"/>
      <c r="G2180" s="47"/>
      <c r="H2180" s="70" t="s">
        <v>158</v>
      </c>
      <c r="I2180" s="45"/>
    </row>
    <row r="2182" customFormat="false" ht="30" hidden="false" customHeight="true" outlineLevel="0" collapsed="false">
      <c r="A2182" s="76" t="s">
        <v>1614</v>
      </c>
      <c r="B2182" s="44" t="s">
        <v>47</v>
      </c>
      <c r="C2182" s="44" t="s">
        <v>15</v>
      </c>
      <c r="D2182" s="45" t="s">
        <v>22</v>
      </c>
      <c r="E2182" s="46" t="s">
        <v>1162</v>
      </c>
      <c r="F2182" s="45" t="s">
        <v>582</v>
      </c>
      <c r="G2182" s="47" t="s">
        <v>50</v>
      </c>
      <c r="H2182" s="40" t="s">
        <v>51</v>
      </c>
      <c r="I2182" s="45"/>
    </row>
    <row r="2183" customFormat="false" ht="15" hidden="false" customHeight="false" outlineLevel="0" collapsed="false">
      <c r="A2183" s="76"/>
      <c r="B2183" s="44"/>
      <c r="C2183" s="44"/>
      <c r="D2183" s="45"/>
      <c r="E2183" s="46"/>
      <c r="F2183" s="45"/>
      <c r="G2183" s="47"/>
      <c r="H2183" s="70" t="s">
        <v>158</v>
      </c>
      <c r="I2183" s="45"/>
    </row>
    <row r="2184" customFormat="false" ht="30" hidden="false" customHeight="true" outlineLevel="0" collapsed="false">
      <c r="A2184" s="38" t="s">
        <v>1160</v>
      </c>
      <c r="B2184" s="44" t="s">
        <v>47</v>
      </c>
      <c r="C2184" s="44" t="s">
        <v>16</v>
      </c>
      <c r="D2184" s="45" t="s">
        <v>22</v>
      </c>
      <c r="E2184" s="46" t="s">
        <v>1161</v>
      </c>
      <c r="F2184" s="45" t="s">
        <v>582</v>
      </c>
      <c r="G2184" s="47" t="s">
        <v>50</v>
      </c>
      <c r="H2184" s="40" t="s">
        <v>51</v>
      </c>
      <c r="I2184" s="45"/>
    </row>
    <row r="2185" customFormat="false" ht="15" hidden="false" customHeight="false" outlineLevel="0" collapsed="false">
      <c r="A2185" s="73" t="s">
        <v>1614</v>
      </c>
      <c r="B2185" s="44"/>
      <c r="C2185" s="44"/>
      <c r="D2185" s="45"/>
      <c r="E2185" s="46"/>
      <c r="F2185" s="45"/>
      <c r="G2185" s="47"/>
      <c r="H2185" s="70" t="s">
        <v>158</v>
      </c>
      <c r="I2185" s="45"/>
    </row>
    <row r="2187" customFormat="false" ht="45" hidden="false" customHeight="true" outlineLevel="0" collapsed="false">
      <c r="A2187" s="76" t="s">
        <v>1615</v>
      </c>
      <c r="B2187" s="44" t="s">
        <v>47</v>
      </c>
      <c r="C2187" s="44" t="s">
        <v>15</v>
      </c>
      <c r="D2187" s="45" t="s">
        <v>22</v>
      </c>
      <c r="E2187" s="46" t="s">
        <v>439</v>
      </c>
      <c r="F2187" s="45" t="s">
        <v>1164</v>
      </c>
      <c r="G2187" s="47" t="s">
        <v>318</v>
      </c>
      <c r="H2187" s="40" t="s">
        <v>51</v>
      </c>
      <c r="I2187" s="45"/>
    </row>
    <row r="2188" customFormat="false" ht="15" hidden="false" customHeight="false" outlineLevel="0" collapsed="false">
      <c r="A2188" s="76"/>
      <c r="B2188" s="44"/>
      <c r="C2188" s="44"/>
      <c r="D2188" s="45"/>
      <c r="E2188" s="46"/>
      <c r="F2188" s="45"/>
      <c r="G2188" s="47"/>
      <c r="H2188" s="70" t="s">
        <v>158</v>
      </c>
      <c r="I2188" s="45"/>
    </row>
    <row r="2189" customFormat="false" ht="30" hidden="false" customHeight="true" outlineLevel="0" collapsed="false">
      <c r="A2189" s="38" t="s">
        <v>1163</v>
      </c>
      <c r="B2189" s="44" t="s">
        <v>47</v>
      </c>
      <c r="C2189" s="44" t="s">
        <v>15</v>
      </c>
      <c r="D2189" s="45" t="s">
        <v>22</v>
      </c>
      <c r="E2189" s="46" t="s">
        <v>439</v>
      </c>
      <c r="F2189" s="45" t="s">
        <v>1116</v>
      </c>
      <c r="G2189" s="47" t="s">
        <v>50</v>
      </c>
      <c r="H2189" s="40" t="s">
        <v>51</v>
      </c>
      <c r="I2189" s="45"/>
    </row>
    <row r="2190" customFormat="false" ht="15" hidden="false" customHeight="false" outlineLevel="0" collapsed="false">
      <c r="A2190" s="73" t="s">
        <v>1615</v>
      </c>
      <c r="B2190" s="44"/>
      <c r="C2190" s="44"/>
      <c r="D2190" s="45"/>
      <c r="E2190" s="46"/>
      <c r="F2190" s="45"/>
      <c r="G2190" s="47"/>
      <c r="H2190" s="70" t="s">
        <v>158</v>
      </c>
      <c r="I2190" s="45"/>
    </row>
    <row r="2192" customFormat="false" ht="30" hidden="false" customHeight="true" outlineLevel="0" collapsed="false">
      <c r="A2192" s="38" t="s">
        <v>1165</v>
      </c>
      <c r="B2192" s="44" t="s">
        <v>47</v>
      </c>
      <c r="C2192" s="44" t="s">
        <v>16</v>
      </c>
      <c r="D2192" s="45" t="s">
        <v>22</v>
      </c>
      <c r="E2192" s="46" t="s">
        <v>1166</v>
      </c>
      <c r="F2192" s="45" t="s">
        <v>582</v>
      </c>
      <c r="G2192" s="47" t="s">
        <v>50</v>
      </c>
      <c r="H2192" s="40" t="s">
        <v>51</v>
      </c>
      <c r="I2192" s="45"/>
    </row>
    <row r="2193" customFormat="false" ht="15" hidden="false" customHeight="false" outlineLevel="0" collapsed="false">
      <c r="A2193" s="73" t="s">
        <v>1616</v>
      </c>
      <c r="B2193" s="44"/>
      <c r="C2193" s="44"/>
      <c r="D2193" s="45"/>
      <c r="E2193" s="46"/>
      <c r="F2193" s="45"/>
      <c r="G2193" s="47"/>
      <c r="H2193" s="70" t="s">
        <v>158</v>
      </c>
      <c r="I2193" s="45"/>
    </row>
    <row r="2194" customFormat="false" ht="30" hidden="false" customHeight="true" outlineLevel="0" collapsed="false">
      <c r="A2194" s="38" t="s">
        <v>1165</v>
      </c>
      <c r="B2194" s="44" t="s">
        <v>47</v>
      </c>
      <c r="C2194" s="44" t="s">
        <v>15</v>
      </c>
      <c r="D2194" s="45" t="s">
        <v>22</v>
      </c>
      <c r="E2194" s="46" t="s">
        <v>1167</v>
      </c>
      <c r="F2194" s="45" t="s">
        <v>582</v>
      </c>
      <c r="G2194" s="47" t="s">
        <v>50</v>
      </c>
      <c r="H2194" s="40" t="s">
        <v>51</v>
      </c>
      <c r="I2194" s="45"/>
    </row>
    <row r="2195" customFormat="false" ht="15" hidden="false" customHeight="false" outlineLevel="0" collapsed="false">
      <c r="A2195" s="73" t="s">
        <v>1616</v>
      </c>
      <c r="B2195" s="44"/>
      <c r="C2195" s="44"/>
      <c r="D2195" s="45"/>
      <c r="E2195" s="46"/>
      <c r="F2195" s="45"/>
      <c r="G2195" s="47"/>
      <c r="H2195" s="70" t="s">
        <v>158</v>
      </c>
      <c r="I2195" s="45"/>
    </row>
    <row r="2197" customFormat="false" ht="15" hidden="false" customHeight="true" outlineLevel="0" collapsed="false">
      <c r="A2197" s="38" t="s">
        <v>1168</v>
      </c>
      <c r="B2197" s="44" t="s">
        <v>47</v>
      </c>
      <c r="C2197" s="44" t="s">
        <v>15</v>
      </c>
      <c r="D2197" s="45" t="s">
        <v>22</v>
      </c>
      <c r="E2197" s="46" t="s">
        <v>1169</v>
      </c>
      <c r="F2197" s="45"/>
      <c r="G2197" s="47" t="s">
        <v>76</v>
      </c>
      <c r="H2197" s="40" t="s">
        <v>59</v>
      </c>
      <c r="I2197" s="45" t="s">
        <v>805</v>
      </c>
    </row>
    <row r="2198" customFormat="false" ht="15" hidden="false" customHeight="false" outlineLevel="0" collapsed="false">
      <c r="A2198" s="73" t="s">
        <v>1617</v>
      </c>
      <c r="B2198" s="44"/>
      <c r="C2198" s="44"/>
      <c r="D2198" s="45"/>
      <c r="E2198" s="46"/>
      <c r="F2198" s="45"/>
      <c r="G2198" s="47"/>
      <c r="H2198" s="70" t="s">
        <v>158</v>
      </c>
      <c r="I2198" s="45"/>
    </row>
    <row r="2199" customFormat="false" ht="45" hidden="false" customHeight="true" outlineLevel="0" collapsed="false">
      <c r="A2199" s="38" t="s">
        <v>1168</v>
      </c>
      <c r="B2199" s="44" t="s">
        <v>47</v>
      </c>
      <c r="C2199" s="44" t="s">
        <v>15</v>
      </c>
      <c r="D2199" s="45" t="s">
        <v>22</v>
      </c>
      <c r="E2199" s="46" t="s">
        <v>323</v>
      </c>
      <c r="F2199" s="45" t="s">
        <v>766</v>
      </c>
      <c r="G2199" s="47" t="s">
        <v>50</v>
      </c>
      <c r="H2199" s="40" t="s">
        <v>51</v>
      </c>
      <c r="I2199" s="45"/>
    </row>
    <row r="2200" customFormat="false" ht="15" hidden="false" customHeight="false" outlineLevel="0" collapsed="false">
      <c r="A2200" s="73" t="s">
        <v>1617</v>
      </c>
      <c r="B2200" s="44"/>
      <c r="C2200" s="44"/>
      <c r="D2200" s="45"/>
      <c r="E2200" s="46"/>
      <c r="F2200" s="45"/>
      <c r="G2200" s="47"/>
      <c r="H2200" s="70" t="s">
        <v>158</v>
      </c>
      <c r="I2200" s="45"/>
    </row>
    <row r="2202" customFormat="false" ht="30" hidden="false" customHeight="true" outlineLevel="0" collapsed="false">
      <c r="A2202" s="38" t="s">
        <v>1170</v>
      </c>
      <c r="B2202" s="44" t="s">
        <v>47</v>
      </c>
      <c r="C2202" s="44" t="s">
        <v>15</v>
      </c>
      <c r="D2202" s="45" t="s">
        <v>22</v>
      </c>
      <c r="E2202" s="46" t="s">
        <v>1171</v>
      </c>
      <c r="F2202" s="45" t="s">
        <v>316</v>
      </c>
      <c r="G2202" s="47" t="s">
        <v>50</v>
      </c>
      <c r="H2202" s="40" t="s">
        <v>51</v>
      </c>
      <c r="I2202" s="45"/>
    </row>
    <row r="2203" customFormat="false" ht="15" hidden="false" customHeight="false" outlineLevel="0" collapsed="false">
      <c r="A2203" s="73" t="s">
        <v>1618</v>
      </c>
      <c r="B2203" s="44"/>
      <c r="C2203" s="44"/>
      <c r="D2203" s="45"/>
      <c r="E2203" s="46"/>
      <c r="F2203" s="45"/>
      <c r="G2203" s="47"/>
      <c r="H2203" s="70" t="s">
        <v>158</v>
      </c>
      <c r="I2203" s="45"/>
    </row>
    <row r="2204" customFormat="false" ht="30" hidden="false" customHeight="true" outlineLevel="0" collapsed="false">
      <c r="A2204" s="38" t="s">
        <v>1170</v>
      </c>
      <c r="B2204" s="44" t="s">
        <v>53</v>
      </c>
      <c r="C2204" s="44" t="s">
        <v>18</v>
      </c>
      <c r="D2204" s="45" t="s">
        <v>22</v>
      </c>
      <c r="E2204" s="46" t="s">
        <v>189</v>
      </c>
      <c r="F2204" s="45" t="s">
        <v>309</v>
      </c>
      <c r="G2204" s="47" t="s">
        <v>50</v>
      </c>
      <c r="H2204" s="40" t="s">
        <v>51</v>
      </c>
      <c r="I2204" s="45"/>
    </row>
    <row r="2205" customFormat="false" ht="15" hidden="false" customHeight="false" outlineLevel="0" collapsed="false">
      <c r="A2205" s="73" t="s">
        <v>1618</v>
      </c>
      <c r="B2205" s="44"/>
      <c r="C2205" s="44"/>
      <c r="D2205" s="45"/>
      <c r="E2205" s="46"/>
      <c r="F2205" s="45"/>
      <c r="G2205" s="47"/>
      <c r="H2205" s="70" t="s">
        <v>158</v>
      </c>
      <c r="I2205" s="45"/>
    </row>
    <row r="2207" customFormat="false" ht="45" hidden="false" customHeight="true" outlineLevel="0" collapsed="false">
      <c r="A2207" s="38" t="s">
        <v>1172</v>
      </c>
      <c r="B2207" s="44" t="s">
        <v>47</v>
      </c>
      <c r="C2207" s="44" t="s">
        <v>18</v>
      </c>
      <c r="D2207" s="45" t="s">
        <v>22</v>
      </c>
      <c r="E2207" s="46" t="s">
        <v>1174</v>
      </c>
      <c r="F2207" s="45" t="s">
        <v>1037</v>
      </c>
      <c r="G2207" s="47" t="s">
        <v>50</v>
      </c>
      <c r="H2207" s="40" t="s">
        <v>51</v>
      </c>
      <c r="I2207" s="45"/>
    </row>
    <row r="2208" customFormat="false" ht="15" hidden="false" customHeight="false" outlineLevel="0" collapsed="false">
      <c r="A2208" s="73" t="s">
        <v>1619</v>
      </c>
      <c r="B2208" s="44"/>
      <c r="C2208" s="44"/>
      <c r="D2208" s="45"/>
      <c r="E2208" s="46"/>
      <c r="F2208" s="45"/>
      <c r="G2208" s="47"/>
      <c r="H2208" s="70" t="s">
        <v>158</v>
      </c>
      <c r="I2208" s="45"/>
    </row>
    <row r="2209" customFormat="false" ht="45" hidden="false" customHeight="true" outlineLevel="0" collapsed="false">
      <c r="A2209" s="38" t="s">
        <v>1172</v>
      </c>
      <c r="B2209" s="44" t="s">
        <v>53</v>
      </c>
      <c r="C2209" s="44" t="s">
        <v>16</v>
      </c>
      <c r="D2209" s="45" t="s">
        <v>22</v>
      </c>
      <c r="E2209" s="46" t="s">
        <v>264</v>
      </c>
      <c r="F2209" s="45" t="s">
        <v>268</v>
      </c>
      <c r="G2209" s="47" t="s">
        <v>50</v>
      </c>
      <c r="H2209" s="40" t="s">
        <v>51</v>
      </c>
      <c r="I2209" s="45"/>
    </row>
    <row r="2210" customFormat="false" ht="15" hidden="false" customHeight="false" outlineLevel="0" collapsed="false">
      <c r="A2210" s="73" t="s">
        <v>1619</v>
      </c>
      <c r="B2210" s="44"/>
      <c r="C2210" s="44"/>
      <c r="D2210" s="45"/>
      <c r="E2210" s="46"/>
      <c r="F2210" s="45"/>
      <c r="G2210" s="47"/>
      <c r="H2210" s="70" t="s">
        <v>158</v>
      </c>
      <c r="I2210" s="45"/>
    </row>
    <row r="2211" customFormat="false" ht="45" hidden="false" customHeight="true" outlineLevel="0" collapsed="false">
      <c r="A2211" s="38" t="s">
        <v>1172</v>
      </c>
      <c r="B2211" s="44" t="s">
        <v>47</v>
      </c>
      <c r="C2211" s="44" t="s">
        <v>15</v>
      </c>
      <c r="D2211" s="45" t="s">
        <v>23</v>
      </c>
      <c r="E2211" s="46" t="s">
        <v>1173</v>
      </c>
      <c r="F2211" s="45" t="s">
        <v>164</v>
      </c>
      <c r="G2211" s="47" t="s">
        <v>50</v>
      </c>
      <c r="H2211" s="40" t="s">
        <v>51</v>
      </c>
      <c r="I2211" s="45"/>
    </row>
    <row r="2212" customFormat="false" ht="15" hidden="false" customHeight="false" outlineLevel="0" collapsed="false">
      <c r="A2212" s="73" t="s">
        <v>1619</v>
      </c>
      <c r="B2212" s="44"/>
      <c r="C2212" s="44"/>
      <c r="D2212" s="45"/>
      <c r="E2212" s="46"/>
      <c r="F2212" s="45"/>
      <c r="G2212" s="47"/>
      <c r="H2212" s="70" t="s">
        <v>158</v>
      </c>
      <c r="I2212" s="45"/>
    </row>
    <row r="2213" customFormat="false" ht="45" hidden="false" customHeight="true" outlineLevel="0" collapsed="false">
      <c r="A2213" s="38" t="s">
        <v>1172</v>
      </c>
      <c r="B2213" s="44" t="s">
        <v>47</v>
      </c>
      <c r="C2213" s="44" t="s">
        <v>15</v>
      </c>
      <c r="D2213" s="45" t="s">
        <v>22</v>
      </c>
      <c r="E2213" s="46" t="s">
        <v>1175</v>
      </c>
      <c r="F2213" s="45" t="s">
        <v>260</v>
      </c>
      <c r="G2213" s="47" t="s">
        <v>50</v>
      </c>
      <c r="H2213" s="40" t="s">
        <v>51</v>
      </c>
      <c r="I2213" s="45"/>
    </row>
    <row r="2214" customFormat="false" ht="15" hidden="false" customHeight="false" outlineLevel="0" collapsed="false">
      <c r="A2214" s="73" t="s">
        <v>1620</v>
      </c>
      <c r="B2214" s="44"/>
      <c r="C2214" s="44"/>
      <c r="D2214" s="45"/>
      <c r="E2214" s="46"/>
      <c r="F2214" s="45"/>
      <c r="G2214" s="47"/>
      <c r="H2214" s="70" t="s">
        <v>158</v>
      </c>
      <c r="I2214" s="45"/>
    </row>
    <row r="2215" customFormat="false" ht="30" hidden="false" customHeight="true" outlineLevel="0" collapsed="false">
      <c r="A2215" s="38" t="s">
        <v>1172</v>
      </c>
      <c r="B2215" s="44" t="s">
        <v>47</v>
      </c>
      <c r="C2215" s="44" t="s">
        <v>18</v>
      </c>
      <c r="D2215" s="45" t="s">
        <v>22</v>
      </c>
      <c r="E2215" s="46" t="s">
        <v>1174</v>
      </c>
      <c r="F2215" s="45" t="s">
        <v>294</v>
      </c>
      <c r="G2215" s="47" t="s">
        <v>50</v>
      </c>
      <c r="H2215" s="40" t="s">
        <v>51</v>
      </c>
      <c r="I2215" s="45"/>
    </row>
    <row r="2216" customFormat="false" ht="15" hidden="false" customHeight="false" outlineLevel="0" collapsed="false">
      <c r="A2216" s="73" t="s">
        <v>1621</v>
      </c>
      <c r="B2216" s="44"/>
      <c r="C2216" s="44"/>
      <c r="D2216" s="45"/>
      <c r="E2216" s="46"/>
      <c r="F2216" s="45"/>
      <c r="G2216" s="47"/>
      <c r="H2216" s="70" t="s">
        <v>158</v>
      </c>
      <c r="I2216" s="45"/>
    </row>
    <row r="2218" customFormat="false" ht="30" hidden="false" customHeight="true" outlineLevel="0" collapsed="false">
      <c r="A2218" s="38" t="s">
        <v>1176</v>
      </c>
      <c r="B2218" s="44" t="s">
        <v>47</v>
      </c>
      <c r="C2218" s="44" t="s">
        <v>15</v>
      </c>
      <c r="D2218" s="45" t="s">
        <v>22</v>
      </c>
      <c r="E2218" s="46" t="s">
        <v>1177</v>
      </c>
      <c r="F2218" s="45" t="s">
        <v>1178</v>
      </c>
      <c r="G2218" s="47" t="s">
        <v>318</v>
      </c>
      <c r="H2218" s="40" t="s">
        <v>51</v>
      </c>
      <c r="I2218" s="45"/>
    </row>
    <row r="2219" customFormat="false" ht="15" hidden="false" customHeight="false" outlineLevel="0" collapsed="false">
      <c r="A2219" s="73" t="s">
        <v>1622</v>
      </c>
      <c r="B2219" s="44"/>
      <c r="C2219" s="44"/>
      <c r="D2219" s="45"/>
      <c r="E2219" s="46"/>
      <c r="F2219" s="45"/>
      <c r="G2219" s="47"/>
      <c r="H2219" s="70" t="s">
        <v>158</v>
      </c>
      <c r="I2219" s="45"/>
    </row>
    <row r="2220" customFormat="false" ht="30" hidden="false" customHeight="true" outlineLevel="0" collapsed="false">
      <c r="A2220" s="38" t="s">
        <v>1176</v>
      </c>
      <c r="B2220" s="44" t="s">
        <v>47</v>
      </c>
      <c r="C2220" s="44" t="s">
        <v>15</v>
      </c>
      <c r="D2220" s="45" t="s">
        <v>22</v>
      </c>
      <c r="E2220" s="46" t="s">
        <v>1179</v>
      </c>
      <c r="F2220" s="45" t="s">
        <v>437</v>
      </c>
      <c r="G2220" s="47" t="s">
        <v>50</v>
      </c>
      <c r="H2220" s="40" t="s">
        <v>51</v>
      </c>
      <c r="I2220" s="45"/>
    </row>
    <row r="2221" customFormat="false" ht="15" hidden="false" customHeight="false" outlineLevel="0" collapsed="false">
      <c r="A2221" s="73" t="s">
        <v>1622</v>
      </c>
      <c r="B2221" s="44"/>
      <c r="C2221" s="44"/>
      <c r="D2221" s="45"/>
      <c r="E2221" s="46"/>
      <c r="F2221" s="45"/>
      <c r="G2221" s="47"/>
      <c r="H2221" s="70" t="s">
        <v>158</v>
      </c>
      <c r="I2221" s="45"/>
    </row>
    <row r="2223" customFormat="false" ht="15" hidden="false" customHeight="true" outlineLevel="0" collapsed="false">
      <c r="A2223" s="38" t="s">
        <v>1180</v>
      </c>
      <c r="B2223" s="44" t="s">
        <v>47</v>
      </c>
      <c r="C2223" s="44" t="s">
        <v>18</v>
      </c>
      <c r="D2223" s="45" t="s">
        <v>22</v>
      </c>
      <c r="E2223" s="46" t="s">
        <v>94</v>
      </c>
      <c r="F2223" s="45" t="s">
        <v>57</v>
      </c>
      <c r="G2223" s="47" t="s">
        <v>58</v>
      </c>
      <c r="H2223" s="40" t="s">
        <v>59</v>
      </c>
      <c r="I2223" s="45" t="s">
        <v>60</v>
      </c>
    </row>
    <row r="2224" customFormat="false" ht="15" hidden="false" customHeight="false" outlineLevel="0" collapsed="false">
      <c r="A2224" s="73" t="s">
        <v>1623</v>
      </c>
      <c r="B2224" s="44"/>
      <c r="C2224" s="44"/>
      <c r="D2224" s="45"/>
      <c r="E2224" s="46"/>
      <c r="F2224" s="45"/>
      <c r="G2224" s="47"/>
      <c r="H2224" s="70" t="s">
        <v>158</v>
      </c>
      <c r="I2224" s="45"/>
    </row>
    <row r="2225" customFormat="false" ht="15" hidden="false" customHeight="true" outlineLevel="0" collapsed="false">
      <c r="A2225" s="38" t="s">
        <v>1180</v>
      </c>
      <c r="B2225" s="44" t="s">
        <v>47</v>
      </c>
      <c r="C2225" s="44" t="s">
        <v>18</v>
      </c>
      <c r="D2225" s="45" t="s">
        <v>22</v>
      </c>
      <c r="E2225" s="46" t="s">
        <v>198</v>
      </c>
      <c r="F2225" s="45" t="s">
        <v>57</v>
      </c>
      <c r="G2225" s="47" t="s">
        <v>58</v>
      </c>
      <c r="H2225" s="40" t="s">
        <v>59</v>
      </c>
      <c r="I2225" s="45" t="s">
        <v>63</v>
      </c>
    </row>
    <row r="2226" customFormat="false" ht="15" hidden="false" customHeight="false" outlineLevel="0" collapsed="false">
      <c r="A2226" s="73" t="s">
        <v>1623</v>
      </c>
      <c r="B2226" s="44"/>
      <c r="C2226" s="44"/>
      <c r="D2226" s="45"/>
      <c r="E2226" s="46"/>
      <c r="F2226" s="45"/>
      <c r="G2226" s="47"/>
      <c r="H2226" s="70" t="s">
        <v>158</v>
      </c>
      <c r="I2226" s="45"/>
    </row>
    <row r="2227" customFormat="false" ht="30" hidden="false" customHeight="true" outlineLevel="0" collapsed="false">
      <c r="A2227" s="38" t="s">
        <v>1180</v>
      </c>
      <c r="B2227" s="44" t="s">
        <v>53</v>
      </c>
      <c r="C2227" s="44" t="s">
        <v>18</v>
      </c>
      <c r="D2227" s="45" t="s">
        <v>28</v>
      </c>
      <c r="E2227" s="46" t="s">
        <v>211</v>
      </c>
      <c r="F2227" s="45" t="s">
        <v>55</v>
      </c>
      <c r="G2227" s="47" t="s">
        <v>50</v>
      </c>
      <c r="H2227" s="40" t="s">
        <v>51</v>
      </c>
      <c r="I2227" s="45"/>
    </row>
    <row r="2228" customFormat="false" ht="15" hidden="false" customHeight="false" outlineLevel="0" collapsed="false">
      <c r="A2228" s="73" t="s">
        <v>1624</v>
      </c>
      <c r="B2228" s="44"/>
      <c r="C2228" s="44"/>
      <c r="D2228" s="45"/>
      <c r="E2228" s="46"/>
      <c r="F2228" s="45"/>
      <c r="G2228" s="47"/>
      <c r="H2228" s="70" t="s">
        <v>158</v>
      </c>
      <c r="I2228" s="45"/>
    </row>
    <row r="2229" customFormat="false" ht="30" hidden="false" customHeight="true" outlineLevel="0" collapsed="false">
      <c r="A2229" s="38" t="s">
        <v>1180</v>
      </c>
      <c r="B2229" s="44" t="s">
        <v>47</v>
      </c>
      <c r="C2229" s="44" t="s">
        <v>16</v>
      </c>
      <c r="D2229" s="45" t="s">
        <v>22</v>
      </c>
      <c r="E2229" s="46" t="s">
        <v>337</v>
      </c>
      <c r="F2229" s="45" t="s">
        <v>1182</v>
      </c>
      <c r="G2229" s="47" t="s">
        <v>50</v>
      </c>
      <c r="H2229" s="40" t="s">
        <v>51</v>
      </c>
      <c r="I2229" s="45"/>
    </row>
    <row r="2230" customFormat="false" ht="15" hidden="false" customHeight="false" outlineLevel="0" collapsed="false">
      <c r="A2230" s="73" t="s">
        <v>1624</v>
      </c>
      <c r="B2230" s="44"/>
      <c r="C2230" s="44"/>
      <c r="D2230" s="45"/>
      <c r="E2230" s="46"/>
      <c r="F2230" s="45"/>
      <c r="G2230" s="47"/>
      <c r="H2230" s="70" t="s">
        <v>158</v>
      </c>
      <c r="I2230" s="45"/>
    </row>
    <row r="2231" customFormat="false" ht="30" hidden="false" customHeight="true" outlineLevel="0" collapsed="false">
      <c r="A2231" s="38" t="s">
        <v>1180</v>
      </c>
      <c r="B2231" s="44" t="s">
        <v>47</v>
      </c>
      <c r="C2231" s="44" t="s">
        <v>18</v>
      </c>
      <c r="D2231" s="45" t="s">
        <v>22</v>
      </c>
      <c r="E2231" s="46" t="s">
        <v>94</v>
      </c>
      <c r="F2231" s="45" t="s">
        <v>61</v>
      </c>
      <c r="G2231" s="47" t="s">
        <v>50</v>
      </c>
      <c r="H2231" s="40" t="s">
        <v>51</v>
      </c>
      <c r="I2231" s="45"/>
    </row>
    <row r="2232" customFormat="false" ht="15" hidden="false" customHeight="false" outlineLevel="0" collapsed="false">
      <c r="A2232" s="73" t="s">
        <v>1624</v>
      </c>
      <c r="B2232" s="44"/>
      <c r="C2232" s="44"/>
      <c r="D2232" s="45"/>
      <c r="E2232" s="46"/>
      <c r="F2232" s="45"/>
      <c r="G2232" s="47"/>
      <c r="H2232" s="70" t="s">
        <v>158</v>
      </c>
      <c r="I2232" s="45"/>
    </row>
    <row r="2233" customFormat="false" ht="30" hidden="false" customHeight="true" outlineLevel="0" collapsed="false">
      <c r="A2233" s="38" t="s">
        <v>1180</v>
      </c>
      <c r="B2233" s="44" t="s">
        <v>47</v>
      </c>
      <c r="C2233" s="44" t="s">
        <v>17</v>
      </c>
      <c r="D2233" s="45" t="s">
        <v>22</v>
      </c>
      <c r="E2233" s="46" t="s">
        <v>189</v>
      </c>
      <c r="F2233" s="45" t="s">
        <v>1181</v>
      </c>
      <c r="G2233" s="47" t="s">
        <v>50</v>
      </c>
      <c r="H2233" s="40" t="s">
        <v>51</v>
      </c>
      <c r="I2233" s="45"/>
    </row>
    <row r="2234" customFormat="false" ht="15" hidden="false" customHeight="false" outlineLevel="0" collapsed="false">
      <c r="A2234" s="73" t="s">
        <v>1624</v>
      </c>
      <c r="B2234" s="44"/>
      <c r="C2234" s="44"/>
      <c r="D2234" s="45"/>
      <c r="E2234" s="46"/>
      <c r="F2234" s="45"/>
      <c r="G2234" s="47"/>
      <c r="H2234" s="70" t="s">
        <v>158</v>
      </c>
      <c r="I2234" s="45"/>
    </row>
    <row r="2236" customFormat="false" ht="15" hidden="false" customHeight="true" outlineLevel="0" collapsed="false">
      <c r="A2236" s="38" t="s">
        <v>1183</v>
      </c>
      <c r="B2236" s="44" t="s">
        <v>47</v>
      </c>
      <c r="C2236" s="44" t="s">
        <v>18</v>
      </c>
      <c r="D2236" s="45" t="s">
        <v>22</v>
      </c>
      <c r="E2236" s="46" t="s">
        <v>1187</v>
      </c>
      <c r="F2236" s="45" t="s">
        <v>374</v>
      </c>
      <c r="G2236" s="47" t="s">
        <v>375</v>
      </c>
      <c r="H2236" s="40" t="s">
        <v>51</v>
      </c>
      <c r="I2236" s="45"/>
    </row>
    <row r="2237" customFormat="false" ht="15" hidden="false" customHeight="false" outlineLevel="0" collapsed="false">
      <c r="A2237" s="73" t="s">
        <v>1625</v>
      </c>
      <c r="B2237" s="44"/>
      <c r="C2237" s="44"/>
      <c r="D2237" s="45"/>
      <c r="E2237" s="46"/>
      <c r="F2237" s="45"/>
      <c r="G2237" s="47"/>
      <c r="H2237" s="70" t="s">
        <v>158</v>
      </c>
      <c r="I2237" s="45"/>
    </row>
    <row r="2238" customFormat="false" ht="15" hidden="false" customHeight="true" outlineLevel="0" collapsed="false">
      <c r="A2238" s="38" t="s">
        <v>1183</v>
      </c>
      <c r="B2238" s="44" t="s">
        <v>47</v>
      </c>
      <c r="C2238" s="44" t="s">
        <v>18</v>
      </c>
      <c r="D2238" s="45" t="s">
        <v>22</v>
      </c>
      <c r="E2238" s="46" t="s">
        <v>1184</v>
      </c>
      <c r="F2238" s="45" t="s">
        <v>374</v>
      </c>
      <c r="G2238" s="47" t="s">
        <v>375</v>
      </c>
      <c r="H2238" s="40" t="s">
        <v>51</v>
      </c>
      <c r="I2238" s="45"/>
    </row>
    <row r="2239" customFormat="false" ht="15" hidden="false" customHeight="false" outlineLevel="0" collapsed="false">
      <c r="A2239" s="73" t="s">
        <v>1625</v>
      </c>
      <c r="B2239" s="44"/>
      <c r="C2239" s="44"/>
      <c r="D2239" s="45"/>
      <c r="E2239" s="46"/>
      <c r="F2239" s="45"/>
      <c r="G2239" s="47"/>
      <c r="H2239" s="70" t="s">
        <v>158</v>
      </c>
      <c r="I2239" s="45"/>
    </row>
    <row r="2240" customFormat="false" ht="30" hidden="false" customHeight="true" outlineLevel="0" collapsed="false">
      <c r="A2240" s="38" t="s">
        <v>1183</v>
      </c>
      <c r="B2240" s="44" t="s">
        <v>47</v>
      </c>
      <c r="C2240" s="44" t="s">
        <v>18</v>
      </c>
      <c r="D2240" s="45" t="s">
        <v>22</v>
      </c>
      <c r="E2240" s="46" t="s">
        <v>1185</v>
      </c>
      <c r="F2240" s="45" t="s">
        <v>1186</v>
      </c>
      <c r="G2240" s="47" t="s">
        <v>50</v>
      </c>
      <c r="H2240" s="40" t="s">
        <v>51</v>
      </c>
      <c r="I2240" s="45"/>
    </row>
    <row r="2241" customFormat="false" ht="15" hidden="false" customHeight="false" outlineLevel="0" collapsed="false">
      <c r="A2241" s="73" t="s">
        <v>1626</v>
      </c>
      <c r="B2241" s="44"/>
      <c r="C2241" s="44"/>
      <c r="D2241" s="45"/>
      <c r="E2241" s="46"/>
      <c r="F2241" s="45"/>
      <c r="G2241" s="47"/>
      <c r="H2241" s="70" t="s">
        <v>158</v>
      </c>
      <c r="I2241" s="45"/>
    </row>
    <row r="2243" customFormat="false" ht="15" hidden="false" customHeight="true" outlineLevel="0" collapsed="false">
      <c r="A2243" s="38" t="s">
        <v>1188</v>
      </c>
      <c r="B2243" s="44" t="s">
        <v>47</v>
      </c>
      <c r="C2243" s="44" t="s">
        <v>18</v>
      </c>
      <c r="D2243" s="45" t="s">
        <v>22</v>
      </c>
      <c r="E2243" s="46" t="s">
        <v>66</v>
      </c>
      <c r="F2243" s="45" t="s">
        <v>57</v>
      </c>
      <c r="G2243" s="47" t="s">
        <v>58</v>
      </c>
      <c r="H2243" s="45" t="s">
        <v>158</v>
      </c>
      <c r="I2243" s="45" t="s">
        <v>60</v>
      </c>
    </row>
    <row r="2244" customFormat="false" ht="15" hidden="false" customHeight="false" outlineLevel="0" collapsed="false">
      <c r="A2244" s="73" t="s">
        <v>1627</v>
      </c>
      <c r="B2244" s="44"/>
      <c r="C2244" s="44"/>
      <c r="D2244" s="45"/>
      <c r="E2244" s="46"/>
      <c r="F2244" s="45"/>
      <c r="G2244" s="47"/>
      <c r="H2244" s="45"/>
      <c r="I2244" s="45"/>
    </row>
    <row r="2245" customFormat="false" ht="15" hidden="false" customHeight="true" outlineLevel="0" collapsed="false">
      <c r="A2245" s="38" t="s">
        <v>1188</v>
      </c>
      <c r="B2245" s="44" t="s">
        <v>47</v>
      </c>
      <c r="C2245" s="44" t="s">
        <v>18</v>
      </c>
      <c r="D2245" s="45" t="s">
        <v>22</v>
      </c>
      <c r="E2245" s="46" t="s">
        <v>704</v>
      </c>
      <c r="F2245" s="45" t="s">
        <v>57</v>
      </c>
      <c r="G2245" s="47" t="s">
        <v>58</v>
      </c>
      <c r="H2245" s="40" t="s">
        <v>59</v>
      </c>
      <c r="I2245" s="45" t="s">
        <v>63</v>
      </c>
    </row>
    <row r="2246" customFormat="false" ht="15" hidden="false" customHeight="false" outlineLevel="0" collapsed="false">
      <c r="A2246" s="73" t="s">
        <v>1627</v>
      </c>
      <c r="B2246" s="44"/>
      <c r="C2246" s="44"/>
      <c r="D2246" s="45"/>
      <c r="E2246" s="46"/>
      <c r="F2246" s="45"/>
      <c r="G2246" s="47"/>
      <c r="H2246" s="70" t="s">
        <v>158</v>
      </c>
      <c r="I2246" s="45"/>
    </row>
    <row r="2247" customFormat="false" ht="30" hidden="false" customHeight="true" outlineLevel="0" collapsed="false">
      <c r="A2247" s="38" t="s">
        <v>1188</v>
      </c>
      <c r="B2247" s="44" t="s">
        <v>47</v>
      </c>
      <c r="C2247" s="44" t="s">
        <v>18</v>
      </c>
      <c r="D2247" s="45" t="s">
        <v>22</v>
      </c>
      <c r="E2247" s="46" t="s">
        <v>841</v>
      </c>
      <c r="F2247" s="45" t="s">
        <v>1190</v>
      </c>
      <c r="G2247" s="47" t="s">
        <v>50</v>
      </c>
      <c r="H2247" s="40" t="s">
        <v>51</v>
      </c>
      <c r="I2247" s="45"/>
    </row>
    <row r="2248" customFormat="false" ht="15" hidden="false" customHeight="false" outlineLevel="0" collapsed="false">
      <c r="A2248" s="73" t="s">
        <v>1628</v>
      </c>
      <c r="B2248" s="44"/>
      <c r="C2248" s="44"/>
      <c r="D2248" s="45"/>
      <c r="E2248" s="46"/>
      <c r="F2248" s="45"/>
      <c r="G2248" s="47"/>
      <c r="H2248" s="70" t="s">
        <v>158</v>
      </c>
      <c r="I2248" s="45"/>
    </row>
    <row r="2249" customFormat="false" ht="30" hidden="false" customHeight="true" outlineLevel="0" collapsed="false">
      <c r="A2249" s="38" t="s">
        <v>1188</v>
      </c>
      <c r="B2249" s="44" t="s">
        <v>53</v>
      </c>
      <c r="C2249" s="44" t="s">
        <v>17</v>
      </c>
      <c r="D2249" s="45" t="s">
        <v>31</v>
      </c>
      <c r="E2249" s="46" t="s">
        <v>198</v>
      </c>
      <c r="F2249" s="45" t="s">
        <v>67</v>
      </c>
      <c r="G2249" s="47" t="s">
        <v>50</v>
      </c>
      <c r="H2249" s="40" t="s">
        <v>51</v>
      </c>
      <c r="I2249" s="45"/>
    </row>
    <row r="2250" customFormat="false" ht="15" hidden="false" customHeight="false" outlineLevel="0" collapsed="false">
      <c r="A2250" s="73" t="s">
        <v>1628</v>
      </c>
      <c r="B2250" s="44"/>
      <c r="C2250" s="44"/>
      <c r="D2250" s="45"/>
      <c r="E2250" s="46"/>
      <c r="F2250" s="45"/>
      <c r="G2250" s="47"/>
      <c r="H2250" s="70" t="s">
        <v>158</v>
      </c>
      <c r="I2250" s="45"/>
    </row>
    <row r="2251" customFormat="false" ht="30" hidden="false" customHeight="true" outlineLevel="0" collapsed="false">
      <c r="A2251" s="38" t="s">
        <v>1188</v>
      </c>
      <c r="B2251" s="44" t="s">
        <v>47</v>
      </c>
      <c r="C2251" s="44" t="s">
        <v>16</v>
      </c>
      <c r="D2251" s="45" t="s">
        <v>22</v>
      </c>
      <c r="E2251" s="46" t="s">
        <v>620</v>
      </c>
      <c r="F2251" s="45" t="s">
        <v>1189</v>
      </c>
      <c r="G2251" s="47" t="s">
        <v>50</v>
      </c>
      <c r="H2251" s="40" t="s">
        <v>51</v>
      </c>
      <c r="I2251" s="45"/>
    </row>
    <row r="2252" customFormat="false" ht="15" hidden="false" customHeight="false" outlineLevel="0" collapsed="false">
      <c r="A2252" s="73" t="s">
        <v>1628</v>
      </c>
      <c r="B2252" s="44"/>
      <c r="C2252" s="44"/>
      <c r="D2252" s="45"/>
      <c r="E2252" s="46"/>
      <c r="F2252" s="45"/>
      <c r="G2252" s="47"/>
      <c r="H2252" s="70" t="s">
        <v>158</v>
      </c>
      <c r="I2252" s="45"/>
    </row>
    <row r="2254" customFormat="false" ht="15" hidden="false" customHeight="true" outlineLevel="0" collapsed="false">
      <c r="A2254" s="38" t="s">
        <v>1191</v>
      </c>
      <c r="B2254" s="44" t="s">
        <v>47</v>
      </c>
      <c r="C2254" s="44" t="s">
        <v>18</v>
      </c>
      <c r="D2254" s="45" t="s">
        <v>22</v>
      </c>
      <c r="E2254" s="46" t="s">
        <v>1192</v>
      </c>
      <c r="F2254" s="45" t="s">
        <v>57</v>
      </c>
      <c r="G2254" s="47" t="s">
        <v>58</v>
      </c>
      <c r="H2254" s="40" t="s">
        <v>59</v>
      </c>
      <c r="I2254" s="45" t="s">
        <v>60</v>
      </c>
    </row>
    <row r="2255" customFormat="false" ht="15" hidden="false" customHeight="false" outlineLevel="0" collapsed="false">
      <c r="A2255" s="73" t="s">
        <v>1629</v>
      </c>
      <c r="B2255" s="44"/>
      <c r="C2255" s="44"/>
      <c r="D2255" s="45"/>
      <c r="E2255" s="46"/>
      <c r="F2255" s="45"/>
      <c r="G2255" s="47"/>
      <c r="H2255" s="70" t="s">
        <v>158</v>
      </c>
      <c r="I2255" s="45"/>
    </row>
    <row r="2256" customFormat="false" ht="15" hidden="false" customHeight="true" outlineLevel="0" collapsed="false">
      <c r="A2256" s="38" t="s">
        <v>1191</v>
      </c>
      <c r="B2256" s="44" t="s">
        <v>47</v>
      </c>
      <c r="C2256" s="44" t="s">
        <v>18</v>
      </c>
      <c r="D2256" s="45" t="s">
        <v>22</v>
      </c>
      <c r="E2256" s="46" t="s">
        <v>749</v>
      </c>
      <c r="F2256" s="45" t="s">
        <v>57</v>
      </c>
      <c r="G2256" s="47" t="s">
        <v>58</v>
      </c>
      <c r="H2256" s="40" t="s">
        <v>59</v>
      </c>
      <c r="I2256" s="45" t="s">
        <v>63</v>
      </c>
    </row>
    <row r="2257" customFormat="false" ht="15" hidden="false" customHeight="false" outlineLevel="0" collapsed="false">
      <c r="A2257" s="73" t="s">
        <v>1629</v>
      </c>
      <c r="B2257" s="44"/>
      <c r="C2257" s="44"/>
      <c r="D2257" s="45"/>
      <c r="E2257" s="46"/>
      <c r="F2257" s="45"/>
      <c r="G2257" s="47"/>
      <c r="H2257" s="70" t="s">
        <v>158</v>
      </c>
      <c r="I2257" s="45"/>
    </row>
    <row r="2259" customFormat="false" ht="15" hidden="false" customHeight="true" outlineLevel="0" collapsed="false">
      <c r="A2259" s="38" t="s">
        <v>1193</v>
      </c>
      <c r="B2259" s="44" t="s">
        <v>47</v>
      </c>
      <c r="C2259" s="44" t="s">
        <v>18</v>
      </c>
      <c r="D2259" s="45" t="s">
        <v>22</v>
      </c>
      <c r="E2259" s="46" t="s">
        <v>1196</v>
      </c>
      <c r="F2259" s="45" t="s">
        <v>374</v>
      </c>
      <c r="G2259" s="47" t="s">
        <v>375</v>
      </c>
      <c r="H2259" s="40" t="s">
        <v>51</v>
      </c>
      <c r="I2259" s="45"/>
    </row>
    <row r="2260" customFormat="false" ht="15" hidden="false" customHeight="false" outlineLevel="0" collapsed="false">
      <c r="A2260" s="73" t="s">
        <v>1630</v>
      </c>
      <c r="B2260" s="44"/>
      <c r="C2260" s="44"/>
      <c r="D2260" s="45"/>
      <c r="E2260" s="46"/>
      <c r="F2260" s="45"/>
      <c r="G2260" s="47"/>
      <c r="H2260" s="70" t="s">
        <v>158</v>
      </c>
      <c r="I2260" s="45"/>
    </row>
    <row r="2261" customFormat="false" ht="15" hidden="false" customHeight="true" outlineLevel="0" collapsed="false">
      <c r="A2261" s="38" t="s">
        <v>1193</v>
      </c>
      <c r="B2261" s="44" t="s">
        <v>47</v>
      </c>
      <c r="C2261" s="44" t="s">
        <v>18</v>
      </c>
      <c r="D2261" s="45" t="s">
        <v>22</v>
      </c>
      <c r="E2261" s="46" t="s">
        <v>1194</v>
      </c>
      <c r="F2261" s="45" t="s">
        <v>374</v>
      </c>
      <c r="G2261" s="47" t="s">
        <v>375</v>
      </c>
      <c r="H2261" s="40" t="s">
        <v>51</v>
      </c>
      <c r="I2261" s="45"/>
    </row>
    <row r="2262" customFormat="false" ht="15" hidden="false" customHeight="false" outlineLevel="0" collapsed="false">
      <c r="A2262" s="73" t="s">
        <v>1630</v>
      </c>
      <c r="B2262" s="44"/>
      <c r="C2262" s="44"/>
      <c r="D2262" s="45"/>
      <c r="E2262" s="46"/>
      <c r="F2262" s="45"/>
      <c r="G2262" s="47"/>
      <c r="H2262" s="70" t="s">
        <v>158</v>
      </c>
      <c r="I2262" s="45"/>
    </row>
    <row r="2263" customFormat="false" ht="30" hidden="false" customHeight="true" outlineLevel="0" collapsed="false">
      <c r="A2263" s="38" t="s">
        <v>1193</v>
      </c>
      <c r="B2263" s="44" t="s">
        <v>47</v>
      </c>
      <c r="C2263" s="44" t="s">
        <v>18</v>
      </c>
      <c r="D2263" s="45" t="s">
        <v>22</v>
      </c>
      <c r="E2263" s="46" t="s">
        <v>1195</v>
      </c>
      <c r="F2263" s="45" t="s">
        <v>1186</v>
      </c>
      <c r="G2263" s="47" t="s">
        <v>50</v>
      </c>
      <c r="H2263" s="40" t="s">
        <v>51</v>
      </c>
      <c r="I2263" s="45"/>
    </row>
    <row r="2264" customFormat="false" ht="15" hidden="false" customHeight="false" outlineLevel="0" collapsed="false">
      <c r="A2264" s="73" t="s">
        <v>1631</v>
      </c>
      <c r="B2264" s="44"/>
      <c r="C2264" s="44"/>
      <c r="D2264" s="45"/>
      <c r="E2264" s="46"/>
      <c r="F2264" s="45"/>
      <c r="G2264" s="47"/>
      <c r="H2264" s="70" t="s">
        <v>158</v>
      </c>
      <c r="I2264" s="45"/>
    </row>
    <row r="2266" customFormat="false" ht="30" hidden="false" customHeight="true" outlineLevel="0" collapsed="false">
      <c r="A2266" s="38" t="s">
        <v>1197</v>
      </c>
      <c r="B2266" s="44" t="s">
        <v>53</v>
      </c>
      <c r="C2266" s="44" t="s">
        <v>18</v>
      </c>
      <c r="D2266" s="45" t="s">
        <v>22</v>
      </c>
      <c r="E2266" s="46" t="s">
        <v>293</v>
      </c>
      <c r="F2266" s="45" t="s">
        <v>1198</v>
      </c>
      <c r="G2266" s="47" t="s">
        <v>50</v>
      </c>
      <c r="H2266" s="40" t="s">
        <v>51</v>
      </c>
      <c r="I2266" s="45"/>
    </row>
    <row r="2267" customFormat="false" ht="15" hidden="false" customHeight="false" outlineLevel="0" collapsed="false">
      <c r="A2267" s="73" t="s">
        <v>1632</v>
      </c>
      <c r="B2267" s="44"/>
      <c r="C2267" s="44"/>
      <c r="D2267" s="45"/>
      <c r="E2267" s="46"/>
      <c r="F2267" s="45"/>
      <c r="G2267" s="47"/>
      <c r="H2267" s="70" t="s">
        <v>158</v>
      </c>
      <c r="I2267" s="45"/>
    </row>
    <row r="2268" customFormat="false" ht="30" hidden="false" customHeight="true" outlineLevel="0" collapsed="false">
      <c r="A2268" s="38" t="s">
        <v>1197</v>
      </c>
      <c r="B2268" s="44" t="s">
        <v>47</v>
      </c>
      <c r="C2268" s="44" t="s">
        <v>16</v>
      </c>
      <c r="D2268" s="45" t="s">
        <v>22</v>
      </c>
      <c r="E2268" s="46" t="s">
        <v>241</v>
      </c>
      <c r="F2268" s="45" t="s">
        <v>392</v>
      </c>
      <c r="G2268" s="47" t="s">
        <v>50</v>
      </c>
      <c r="H2268" s="40" t="s">
        <v>51</v>
      </c>
      <c r="I2268" s="45"/>
    </row>
    <row r="2269" customFormat="false" ht="15" hidden="false" customHeight="false" outlineLevel="0" collapsed="false">
      <c r="A2269" s="73" t="s">
        <v>1632</v>
      </c>
      <c r="B2269" s="44"/>
      <c r="C2269" s="44"/>
      <c r="D2269" s="45"/>
      <c r="E2269" s="46"/>
      <c r="F2269" s="45"/>
      <c r="G2269" s="47"/>
      <c r="H2269" s="70" t="s">
        <v>158</v>
      </c>
      <c r="I2269" s="45"/>
    </row>
    <row r="2271" customFormat="false" ht="15" hidden="false" customHeight="true" outlineLevel="0" collapsed="false">
      <c r="A2271" s="76" t="s">
        <v>1633</v>
      </c>
      <c r="B2271" s="44" t="s">
        <v>47</v>
      </c>
      <c r="C2271" s="44" t="s">
        <v>18</v>
      </c>
      <c r="D2271" s="45" t="s">
        <v>22</v>
      </c>
      <c r="E2271" s="46" t="s">
        <v>1200</v>
      </c>
      <c r="F2271" s="45" t="s">
        <v>57</v>
      </c>
      <c r="G2271" s="47" t="s">
        <v>58</v>
      </c>
      <c r="H2271" s="40" t="s">
        <v>59</v>
      </c>
      <c r="I2271" s="45" t="s">
        <v>60</v>
      </c>
    </row>
    <row r="2272" customFormat="false" ht="15" hidden="false" customHeight="false" outlineLevel="0" collapsed="false">
      <c r="A2272" s="76"/>
      <c r="B2272" s="44"/>
      <c r="C2272" s="44"/>
      <c r="D2272" s="45"/>
      <c r="E2272" s="46"/>
      <c r="F2272" s="45"/>
      <c r="G2272" s="47"/>
      <c r="H2272" s="70" t="s">
        <v>158</v>
      </c>
      <c r="I2272" s="45"/>
    </row>
    <row r="2273" customFormat="false" ht="15" hidden="false" customHeight="true" outlineLevel="0" collapsed="false">
      <c r="A2273" s="38" t="s">
        <v>1199</v>
      </c>
      <c r="B2273" s="44" t="s">
        <v>47</v>
      </c>
      <c r="C2273" s="44" t="s">
        <v>18</v>
      </c>
      <c r="D2273" s="45" t="s">
        <v>22</v>
      </c>
      <c r="E2273" s="46" t="s">
        <v>518</v>
      </c>
      <c r="F2273" s="45" t="s">
        <v>57</v>
      </c>
      <c r="G2273" s="47" t="s">
        <v>58</v>
      </c>
      <c r="H2273" s="40" t="s">
        <v>59</v>
      </c>
      <c r="I2273" s="45" t="s">
        <v>63</v>
      </c>
    </row>
    <row r="2274" customFormat="false" ht="15" hidden="false" customHeight="false" outlineLevel="0" collapsed="false">
      <c r="A2274" s="73" t="s">
        <v>1633</v>
      </c>
      <c r="B2274" s="44"/>
      <c r="C2274" s="44"/>
      <c r="D2274" s="45"/>
      <c r="E2274" s="46"/>
      <c r="F2274" s="45"/>
      <c r="G2274" s="47"/>
      <c r="H2274" s="70" t="s">
        <v>158</v>
      </c>
      <c r="I2274" s="45"/>
    </row>
    <row r="2275" customFormat="false" ht="15" hidden="false" customHeight="true" outlineLevel="0" collapsed="false">
      <c r="A2275" s="38" t="s">
        <v>1199</v>
      </c>
      <c r="B2275" s="44" t="s">
        <v>47</v>
      </c>
      <c r="C2275" s="44" t="s">
        <v>93</v>
      </c>
      <c r="D2275" s="45" t="s">
        <v>22</v>
      </c>
      <c r="E2275" s="46" t="s">
        <v>70</v>
      </c>
      <c r="F2275" s="45"/>
      <c r="G2275" s="47" t="s">
        <v>1201</v>
      </c>
      <c r="H2275" s="40" t="s">
        <v>51</v>
      </c>
      <c r="I2275" s="45" t="s">
        <v>1202</v>
      </c>
    </row>
    <row r="2276" customFormat="false" ht="15" hidden="false" customHeight="false" outlineLevel="0" collapsed="false">
      <c r="A2276" s="73" t="s">
        <v>1634</v>
      </c>
      <c r="B2276" s="44"/>
      <c r="C2276" s="44"/>
      <c r="D2276" s="45"/>
      <c r="E2276" s="46"/>
      <c r="F2276" s="45"/>
      <c r="G2276" s="47"/>
      <c r="H2276" s="70" t="s">
        <v>513</v>
      </c>
      <c r="I2276" s="45"/>
    </row>
    <row r="2278" customFormat="false" ht="15" hidden="false" customHeight="true" outlineLevel="0" collapsed="false">
      <c r="A2278" s="38" t="s">
        <v>1203</v>
      </c>
      <c r="B2278" s="44" t="s">
        <v>47</v>
      </c>
      <c r="C2278" s="44" t="s">
        <v>18</v>
      </c>
      <c r="D2278" s="45" t="s">
        <v>22</v>
      </c>
      <c r="E2278" s="46" t="s">
        <v>70</v>
      </c>
      <c r="F2278" s="45" t="s">
        <v>57</v>
      </c>
      <c r="G2278" s="47" t="s">
        <v>58</v>
      </c>
      <c r="H2278" s="40" t="s">
        <v>59</v>
      </c>
      <c r="I2278" s="45" t="s">
        <v>1204</v>
      </c>
    </row>
    <row r="2279" customFormat="false" ht="15" hidden="false" customHeight="false" outlineLevel="0" collapsed="false">
      <c r="A2279" s="73" t="s">
        <v>1635</v>
      </c>
      <c r="B2279" s="44"/>
      <c r="C2279" s="44"/>
      <c r="D2279" s="45"/>
      <c r="E2279" s="46"/>
      <c r="F2279" s="45"/>
      <c r="G2279" s="47"/>
      <c r="H2279" s="70" t="s">
        <v>158</v>
      </c>
      <c r="I2279" s="45"/>
    </row>
    <row r="2280" customFormat="false" ht="15" hidden="false" customHeight="true" outlineLevel="0" collapsed="false">
      <c r="A2280" s="38" t="s">
        <v>1203</v>
      </c>
      <c r="B2280" s="44" t="s">
        <v>47</v>
      </c>
      <c r="C2280" s="44" t="s">
        <v>18</v>
      </c>
      <c r="D2280" s="45" t="s">
        <v>22</v>
      </c>
      <c r="E2280" s="46" t="s">
        <v>185</v>
      </c>
      <c r="F2280" s="45" t="s">
        <v>57</v>
      </c>
      <c r="G2280" s="47" t="s">
        <v>58</v>
      </c>
      <c r="H2280" s="40" t="s">
        <v>59</v>
      </c>
      <c r="I2280" s="45" t="s">
        <v>63</v>
      </c>
    </row>
    <row r="2281" customFormat="false" ht="15" hidden="false" customHeight="false" outlineLevel="0" collapsed="false">
      <c r="A2281" s="73" t="s">
        <v>1635</v>
      </c>
      <c r="B2281" s="44"/>
      <c r="C2281" s="44"/>
      <c r="D2281" s="45"/>
      <c r="E2281" s="46"/>
      <c r="F2281" s="45"/>
      <c r="G2281" s="47"/>
      <c r="H2281" s="70" t="s">
        <v>158</v>
      </c>
      <c r="I2281" s="45"/>
    </row>
    <row r="2282" customFormat="false" ht="15" hidden="false" customHeight="true" outlineLevel="0" collapsed="false">
      <c r="A2282" s="38" t="s">
        <v>1203</v>
      </c>
      <c r="B2282" s="44" t="s">
        <v>47</v>
      </c>
      <c r="C2282" s="44" t="s">
        <v>16</v>
      </c>
      <c r="D2282" s="45" t="s">
        <v>22</v>
      </c>
      <c r="E2282" s="46" t="s">
        <v>1205</v>
      </c>
      <c r="F2282" s="45"/>
      <c r="G2282" s="47" t="s">
        <v>1206</v>
      </c>
      <c r="H2282" s="40" t="s">
        <v>59</v>
      </c>
      <c r="I2282" s="45"/>
    </row>
    <row r="2283" customFormat="false" ht="15" hidden="false" customHeight="false" outlineLevel="0" collapsed="false">
      <c r="A2283" s="73" t="s">
        <v>1636</v>
      </c>
      <c r="B2283" s="44"/>
      <c r="C2283" s="44"/>
      <c r="D2283" s="45"/>
      <c r="E2283" s="46"/>
      <c r="F2283" s="45"/>
      <c r="G2283" s="47"/>
      <c r="H2283" s="70" t="s">
        <v>158</v>
      </c>
      <c r="I2283" s="45"/>
    </row>
    <row r="2284" customFormat="false" ht="15" hidden="false" customHeight="true" outlineLevel="0" collapsed="false">
      <c r="A2284" s="38" t="s">
        <v>1203</v>
      </c>
      <c r="B2284" s="44" t="s">
        <v>47</v>
      </c>
      <c r="C2284" s="44" t="s">
        <v>16</v>
      </c>
      <c r="D2284" s="45" t="s">
        <v>22</v>
      </c>
      <c r="E2284" s="46" t="s">
        <v>185</v>
      </c>
      <c r="F2284" s="45" t="s">
        <v>1207</v>
      </c>
      <c r="G2284" s="47" t="s">
        <v>1206</v>
      </c>
      <c r="H2284" s="40" t="s">
        <v>51</v>
      </c>
      <c r="I2284" s="45" t="s">
        <v>63</v>
      </c>
    </row>
    <row r="2285" customFormat="false" ht="15" hidden="false" customHeight="false" outlineLevel="0" collapsed="false">
      <c r="A2285" s="73" t="s">
        <v>1637</v>
      </c>
      <c r="B2285" s="44"/>
      <c r="C2285" s="44"/>
      <c r="D2285" s="45"/>
      <c r="E2285" s="46"/>
      <c r="F2285" s="45"/>
      <c r="G2285" s="47"/>
      <c r="H2285" s="70" t="s">
        <v>158</v>
      </c>
      <c r="I2285" s="45"/>
    </row>
    <row r="2286" customFormat="false" ht="15" hidden="false" customHeight="true" outlineLevel="0" collapsed="false">
      <c r="A2286" s="38" t="s">
        <v>1203</v>
      </c>
      <c r="B2286" s="44" t="s">
        <v>47</v>
      </c>
      <c r="C2286" s="44" t="s">
        <v>18</v>
      </c>
      <c r="D2286" s="45" t="s">
        <v>22</v>
      </c>
      <c r="E2286" s="46" t="s">
        <v>70</v>
      </c>
      <c r="F2286" s="45" t="s">
        <v>61</v>
      </c>
      <c r="G2286" s="47" t="s">
        <v>50</v>
      </c>
      <c r="H2286" s="40" t="s">
        <v>51</v>
      </c>
      <c r="I2286" s="45"/>
    </row>
    <row r="2287" customFormat="false" ht="30" hidden="false" customHeight="false" outlineLevel="0" collapsed="false">
      <c r="A2287" s="73" t="s">
        <v>1638</v>
      </c>
      <c r="B2287" s="44"/>
      <c r="C2287" s="44"/>
      <c r="D2287" s="45"/>
      <c r="E2287" s="46"/>
      <c r="F2287" s="45"/>
      <c r="G2287" s="47"/>
      <c r="H2287" s="70" t="s">
        <v>158</v>
      </c>
      <c r="I2287" s="45"/>
    </row>
    <row r="2289" customFormat="false" ht="15" hidden="false" customHeight="true" outlineLevel="0" collapsed="false">
      <c r="A2289" s="38" t="s">
        <v>1208</v>
      </c>
      <c r="B2289" s="44" t="s">
        <v>47</v>
      </c>
      <c r="C2289" s="44" t="s">
        <v>18</v>
      </c>
      <c r="D2289" s="45" t="s">
        <v>22</v>
      </c>
      <c r="E2289" s="46" t="s">
        <v>577</v>
      </c>
      <c r="F2289" s="45" t="s">
        <v>57</v>
      </c>
      <c r="G2289" s="47" t="s">
        <v>58</v>
      </c>
      <c r="H2289" s="40" t="s">
        <v>59</v>
      </c>
      <c r="I2289" s="45"/>
    </row>
    <row r="2290" customFormat="false" ht="15" hidden="false" customHeight="false" outlineLevel="0" collapsed="false">
      <c r="A2290" s="73" t="s">
        <v>1639</v>
      </c>
      <c r="B2290" s="44"/>
      <c r="C2290" s="44"/>
      <c r="D2290" s="45"/>
      <c r="E2290" s="46"/>
      <c r="F2290" s="45"/>
      <c r="G2290" s="47"/>
      <c r="H2290" s="70" t="s">
        <v>158</v>
      </c>
      <c r="I2290" s="45"/>
    </row>
    <row r="2291" customFormat="false" ht="30" hidden="false" customHeight="true" outlineLevel="0" collapsed="false">
      <c r="A2291" s="38" t="s">
        <v>1208</v>
      </c>
      <c r="B2291" s="44" t="s">
        <v>47</v>
      </c>
      <c r="C2291" s="44" t="s">
        <v>16</v>
      </c>
      <c r="D2291" s="45" t="s">
        <v>22</v>
      </c>
      <c r="E2291" s="46" t="s">
        <v>250</v>
      </c>
      <c r="F2291" s="45" t="s">
        <v>345</v>
      </c>
      <c r="G2291" s="47" t="s">
        <v>50</v>
      </c>
      <c r="H2291" s="40" t="s">
        <v>51</v>
      </c>
      <c r="I2291" s="45"/>
    </row>
    <row r="2292" customFormat="false" ht="15" hidden="false" customHeight="false" outlineLevel="0" collapsed="false">
      <c r="A2292" s="73" t="s">
        <v>1640</v>
      </c>
      <c r="B2292" s="44"/>
      <c r="C2292" s="44"/>
      <c r="D2292" s="45"/>
      <c r="E2292" s="46"/>
      <c r="F2292" s="45"/>
      <c r="G2292" s="47"/>
      <c r="H2292" s="70" t="s">
        <v>158</v>
      </c>
      <c r="I2292" s="45"/>
    </row>
    <row r="2293" customFormat="false" ht="30" hidden="false" customHeight="true" outlineLevel="0" collapsed="false">
      <c r="A2293" s="38" t="s">
        <v>1208</v>
      </c>
      <c r="B2293" s="44" t="s">
        <v>47</v>
      </c>
      <c r="C2293" s="44" t="s">
        <v>18</v>
      </c>
      <c r="D2293" s="45" t="s">
        <v>22</v>
      </c>
      <c r="E2293" s="46" t="s">
        <v>577</v>
      </c>
      <c r="F2293" s="45" t="s">
        <v>61</v>
      </c>
      <c r="G2293" s="47" t="s">
        <v>50</v>
      </c>
      <c r="H2293" s="40" t="s">
        <v>51</v>
      </c>
      <c r="I2293" s="45"/>
    </row>
    <row r="2294" customFormat="false" ht="15" hidden="false" customHeight="false" outlineLevel="0" collapsed="false">
      <c r="A2294" s="73" t="s">
        <v>1640</v>
      </c>
      <c r="B2294" s="44"/>
      <c r="C2294" s="44"/>
      <c r="D2294" s="45"/>
      <c r="E2294" s="46"/>
      <c r="F2294" s="45"/>
      <c r="G2294" s="47"/>
      <c r="H2294" s="70" t="s">
        <v>158</v>
      </c>
      <c r="I2294" s="45"/>
    </row>
    <row r="2296" customFormat="false" ht="15" hidden="false" customHeight="true" outlineLevel="0" collapsed="false">
      <c r="A2296" s="38" t="s">
        <v>1209</v>
      </c>
      <c r="B2296" s="44" t="s">
        <v>47</v>
      </c>
      <c r="C2296" s="44" t="s">
        <v>18</v>
      </c>
      <c r="D2296" s="45" t="s">
        <v>22</v>
      </c>
      <c r="E2296" s="46" t="s">
        <v>1211</v>
      </c>
      <c r="F2296" s="45" t="s">
        <v>57</v>
      </c>
      <c r="G2296" s="47" t="s">
        <v>58</v>
      </c>
      <c r="H2296" s="40" t="s">
        <v>59</v>
      </c>
      <c r="I2296" s="45" t="s">
        <v>63</v>
      </c>
    </row>
    <row r="2297" customFormat="false" ht="15" hidden="false" customHeight="false" outlineLevel="0" collapsed="false">
      <c r="A2297" s="73" t="s">
        <v>1641</v>
      </c>
      <c r="B2297" s="44"/>
      <c r="C2297" s="44"/>
      <c r="D2297" s="45"/>
      <c r="E2297" s="46"/>
      <c r="F2297" s="45"/>
      <c r="G2297" s="47"/>
      <c r="H2297" s="70" t="s">
        <v>158</v>
      </c>
      <c r="I2297" s="45"/>
    </row>
    <row r="2298" customFormat="false" ht="15" hidden="false" customHeight="true" outlineLevel="0" collapsed="false">
      <c r="A2298" s="38" t="s">
        <v>1209</v>
      </c>
      <c r="B2298" s="44" t="s">
        <v>47</v>
      </c>
      <c r="C2298" s="44" t="s">
        <v>18</v>
      </c>
      <c r="D2298" s="45" t="s">
        <v>22</v>
      </c>
      <c r="E2298" s="46" t="s">
        <v>1210</v>
      </c>
      <c r="F2298" s="45" t="s">
        <v>57</v>
      </c>
      <c r="G2298" s="47" t="s">
        <v>58</v>
      </c>
      <c r="H2298" s="40" t="s">
        <v>59</v>
      </c>
      <c r="I2298" s="45" t="s">
        <v>60</v>
      </c>
    </row>
    <row r="2299" customFormat="false" ht="15" hidden="false" customHeight="false" outlineLevel="0" collapsed="false">
      <c r="A2299" s="73" t="s">
        <v>1641</v>
      </c>
      <c r="B2299" s="44"/>
      <c r="C2299" s="44"/>
      <c r="D2299" s="45"/>
      <c r="E2299" s="46"/>
      <c r="F2299" s="45"/>
      <c r="G2299" s="47"/>
      <c r="H2299" s="70" t="s">
        <v>158</v>
      </c>
      <c r="I2299" s="45"/>
    </row>
    <row r="2300" customFormat="false" ht="30" hidden="false" customHeight="true" outlineLevel="0" collapsed="false">
      <c r="A2300" s="38" t="s">
        <v>1209</v>
      </c>
      <c r="B2300" s="44" t="s">
        <v>47</v>
      </c>
      <c r="C2300" s="44" t="s">
        <v>16</v>
      </c>
      <c r="D2300" s="45" t="s">
        <v>22</v>
      </c>
      <c r="E2300" s="46" t="s">
        <v>823</v>
      </c>
      <c r="F2300" s="45" t="s">
        <v>65</v>
      </c>
      <c r="G2300" s="47" t="s">
        <v>50</v>
      </c>
      <c r="H2300" s="40" t="s">
        <v>51</v>
      </c>
      <c r="I2300" s="45"/>
    </row>
    <row r="2301" customFormat="false" ht="15" hidden="false" customHeight="false" outlineLevel="0" collapsed="false">
      <c r="A2301" s="73" t="s">
        <v>1642</v>
      </c>
      <c r="B2301" s="44"/>
      <c r="C2301" s="44"/>
      <c r="D2301" s="45"/>
      <c r="E2301" s="46"/>
      <c r="F2301" s="45"/>
      <c r="G2301" s="47"/>
      <c r="H2301" s="70" t="s">
        <v>158</v>
      </c>
      <c r="I2301" s="45"/>
    </row>
    <row r="2302" customFormat="false" ht="30" hidden="false" customHeight="true" outlineLevel="0" collapsed="false">
      <c r="A2302" s="38" t="s">
        <v>1209</v>
      </c>
      <c r="B2302" s="44" t="s">
        <v>47</v>
      </c>
      <c r="C2302" s="44" t="s">
        <v>18</v>
      </c>
      <c r="D2302" s="45" t="s">
        <v>22</v>
      </c>
      <c r="E2302" s="46" t="s">
        <v>1210</v>
      </c>
      <c r="F2302" s="45" t="s">
        <v>61</v>
      </c>
      <c r="G2302" s="47" t="s">
        <v>50</v>
      </c>
      <c r="H2302" s="40" t="s">
        <v>51</v>
      </c>
      <c r="I2302" s="45"/>
    </row>
    <row r="2303" customFormat="false" ht="15" hidden="false" customHeight="false" outlineLevel="0" collapsed="false">
      <c r="A2303" s="73" t="s">
        <v>1643</v>
      </c>
      <c r="B2303" s="44"/>
      <c r="C2303" s="44"/>
      <c r="D2303" s="45"/>
      <c r="E2303" s="46"/>
      <c r="F2303" s="45"/>
      <c r="G2303" s="47"/>
      <c r="H2303" s="70" t="s">
        <v>158</v>
      </c>
      <c r="I2303" s="45"/>
    </row>
    <row r="2305" customFormat="false" ht="15" hidden="false" customHeight="true" outlineLevel="0" collapsed="false">
      <c r="A2305" s="38" t="s">
        <v>1212</v>
      </c>
      <c r="B2305" s="44" t="s">
        <v>47</v>
      </c>
      <c r="C2305" s="44" t="s">
        <v>18</v>
      </c>
      <c r="D2305" s="45" t="s">
        <v>22</v>
      </c>
      <c r="E2305" s="46" t="s">
        <v>1213</v>
      </c>
      <c r="F2305" s="45" t="s">
        <v>57</v>
      </c>
      <c r="G2305" s="47" t="s">
        <v>58</v>
      </c>
      <c r="H2305" s="40" t="s">
        <v>59</v>
      </c>
      <c r="I2305" s="45" t="s">
        <v>63</v>
      </c>
    </row>
    <row r="2306" customFormat="false" ht="15" hidden="false" customHeight="false" outlineLevel="0" collapsed="false">
      <c r="A2306" s="73" t="s">
        <v>1644</v>
      </c>
      <c r="B2306" s="44"/>
      <c r="C2306" s="44"/>
      <c r="D2306" s="45"/>
      <c r="E2306" s="46"/>
      <c r="F2306" s="45"/>
      <c r="G2306" s="47"/>
      <c r="H2306" s="70" t="s">
        <v>158</v>
      </c>
      <c r="I2306" s="45"/>
    </row>
    <row r="2307" customFormat="false" ht="15" hidden="false" customHeight="true" outlineLevel="0" collapsed="false">
      <c r="A2307" s="38" t="s">
        <v>1212</v>
      </c>
      <c r="B2307" s="44" t="s">
        <v>47</v>
      </c>
      <c r="C2307" s="44" t="s">
        <v>18</v>
      </c>
      <c r="D2307" s="45" t="s">
        <v>22</v>
      </c>
      <c r="E2307" s="46" t="s">
        <v>749</v>
      </c>
      <c r="F2307" s="45" t="s">
        <v>57</v>
      </c>
      <c r="G2307" s="47" t="s">
        <v>58</v>
      </c>
      <c r="H2307" s="40" t="s">
        <v>59</v>
      </c>
      <c r="I2307" s="45" t="s">
        <v>60</v>
      </c>
    </row>
    <row r="2308" customFormat="false" ht="15" hidden="false" customHeight="false" outlineLevel="0" collapsed="false">
      <c r="A2308" s="73" t="s">
        <v>1644</v>
      </c>
      <c r="B2308" s="44"/>
      <c r="C2308" s="44"/>
      <c r="D2308" s="45"/>
      <c r="E2308" s="46"/>
      <c r="F2308" s="45"/>
      <c r="G2308" s="47"/>
      <c r="H2308" s="70" t="s">
        <v>158</v>
      </c>
      <c r="I2308" s="45"/>
    </row>
    <row r="2309" customFormat="false" ht="30" hidden="false" customHeight="true" outlineLevel="0" collapsed="false">
      <c r="A2309" s="38" t="s">
        <v>1212</v>
      </c>
      <c r="B2309" s="44" t="s">
        <v>47</v>
      </c>
      <c r="C2309" s="44" t="s">
        <v>18</v>
      </c>
      <c r="D2309" s="45" t="s">
        <v>22</v>
      </c>
      <c r="E2309" s="46" t="s">
        <v>749</v>
      </c>
      <c r="F2309" s="45" t="s">
        <v>61</v>
      </c>
      <c r="G2309" s="47" t="s">
        <v>50</v>
      </c>
      <c r="H2309" s="40" t="s">
        <v>51</v>
      </c>
      <c r="I2309" s="45"/>
    </row>
    <row r="2310" customFormat="false" ht="15" hidden="false" customHeight="false" outlineLevel="0" collapsed="false">
      <c r="A2310" s="73" t="s">
        <v>1645</v>
      </c>
      <c r="B2310" s="44"/>
      <c r="C2310" s="44"/>
      <c r="D2310" s="45"/>
      <c r="E2310" s="46"/>
      <c r="F2310" s="45"/>
      <c r="G2310" s="47"/>
      <c r="H2310" s="70" t="s">
        <v>158</v>
      </c>
      <c r="I2310" s="45"/>
    </row>
    <row r="2312" customFormat="false" ht="15" hidden="false" customHeight="true" outlineLevel="0" collapsed="false">
      <c r="A2312" s="38" t="s">
        <v>1214</v>
      </c>
      <c r="B2312" s="44" t="s">
        <v>47</v>
      </c>
      <c r="C2312" s="44" t="s">
        <v>18</v>
      </c>
      <c r="D2312" s="45" t="s">
        <v>22</v>
      </c>
      <c r="E2312" s="46" t="s">
        <v>941</v>
      </c>
      <c r="F2312" s="45" t="s">
        <v>57</v>
      </c>
      <c r="G2312" s="47" t="s">
        <v>58</v>
      </c>
      <c r="H2312" s="40" t="s">
        <v>59</v>
      </c>
      <c r="I2312" s="45" t="s">
        <v>63</v>
      </c>
    </row>
    <row r="2313" customFormat="false" ht="15" hidden="false" customHeight="false" outlineLevel="0" collapsed="false">
      <c r="A2313" s="73" t="s">
        <v>1646</v>
      </c>
      <c r="B2313" s="44"/>
      <c r="C2313" s="44"/>
      <c r="D2313" s="45"/>
      <c r="E2313" s="46"/>
      <c r="F2313" s="45"/>
      <c r="G2313" s="47"/>
      <c r="H2313" s="70" t="s">
        <v>158</v>
      </c>
      <c r="I2313" s="45"/>
    </row>
    <row r="2314" customFormat="false" ht="15" hidden="false" customHeight="true" outlineLevel="0" collapsed="false">
      <c r="A2314" s="38" t="s">
        <v>1214</v>
      </c>
      <c r="B2314" s="44" t="s">
        <v>47</v>
      </c>
      <c r="C2314" s="44" t="s">
        <v>18</v>
      </c>
      <c r="D2314" s="45" t="s">
        <v>22</v>
      </c>
      <c r="E2314" s="46" t="s">
        <v>1215</v>
      </c>
      <c r="F2314" s="45" t="s">
        <v>57</v>
      </c>
      <c r="G2314" s="47" t="s">
        <v>58</v>
      </c>
      <c r="H2314" s="40" t="s">
        <v>59</v>
      </c>
      <c r="I2314" s="45" t="s">
        <v>60</v>
      </c>
    </row>
    <row r="2315" customFormat="false" ht="15" hidden="false" customHeight="false" outlineLevel="0" collapsed="false">
      <c r="A2315" s="73" t="s">
        <v>1646</v>
      </c>
      <c r="B2315" s="44"/>
      <c r="C2315" s="44"/>
      <c r="D2315" s="45"/>
      <c r="E2315" s="46"/>
      <c r="F2315" s="45"/>
      <c r="G2315" s="47"/>
      <c r="H2315" s="70" t="s">
        <v>158</v>
      </c>
      <c r="I2315" s="45"/>
    </row>
    <row r="2316" customFormat="false" ht="30" hidden="false" customHeight="true" outlineLevel="0" collapsed="false">
      <c r="A2316" s="38" t="s">
        <v>1214</v>
      </c>
      <c r="B2316" s="44" t="s">
        <v>47</v>
      </c>
      <c r="C2316" s="44" t="s">
        <v>18</v>
      </c>
      <c r="D2316" s="45" t="s">
        <v>22</v>
      </c>
      <c r="E2316" s="46" t="s">
        <v>1215</v>
      </c>
      <c r="F2316" s="45" t="s">
        <v>61</v>
      </c>
      <c r="G2316" s="47" t="s">
        <v>50</v>
      </c>
      <c r="H2316" s="40" t="s">
        <v>51</v>
      </c>
      <c r="I2316" s="45"/>
    </row>
    <row r="2317" customFormat="false" ht="15" hidden="false" customHeight="false" outlineLevel="0" collapsed="false">
      <c r="A2317" s="73" t="s">
        <v>1647</v>
      </c>
      <c r="B2317" s="44"/>
      <c r="C2317" s="44"/>
      <c r="D2317" s="45"/>
      <c r="E2317" s="46"/>
      <c r="F2317" s="45"/>
      <c r="G2317" s="47"/>
      <c r="H2317" s="70" t="s">
        <v>158</v>
      </c>
      <c r="I2317" s="45"/>
    </row>
    <row r="2318" customFormat="false" ht="30" hidden="false" customHeight="true" outlineLevel="0" collapsed="false">
      <c r="A2318" s="38" t="s">
        <v>1214</v>
      </c>
      <c r="B2318" s="44" t="s">
        <v>53</v>
      </c>
      <c r="C2318" s="44" t="s">
        <v>17</v>
      </c>
      <c r="D2318" s="45" t="s">
        <v>31</v>
      </c>
      <c r="E2318" s="46" t="s">
        <v>66</v>
      </c>
      <c r="F2318" s="45" t="s">
        <v>67</v>
      </c>
      <c r="G2318" s="47" t="s">
        <v>50</v>
      </c>
      <c r="H2318" s="40" t="s">
        <v>51</v>
      </c>
      <c r="I2318" s="45"/>
    </row>
    <row r="2319" customFormat="false" ht="15" hidden="false" customHeight="false" outlineLevel="0" collapsed="false">
      <c r="A2319" s="73" t="s">
        <v>1647</v>
      </c>
      <c r="B2319" s="44"/>
      <c r="C2319" s="44"/>
      <c r="D2319" s="45"/>
      <c r="E2319" s="46"/>
      <c r="F2319" s="45"/>
      <c r="G2319" s="47"/>
      <c r="H2319" s="70" t="s">
        <v>158</v>
      </c>
      <c r="I2319" s="45"/>
    </row>
    <row r="2320" customFormat="false" ht="30" hidden="false" customHeight="true" outlineLevel="0" collapsed="false">
      <c r="A2320" s="38" t="s">
        <v>1214</v>
      </c>
      <c r="B2320" s="44" t="s">
        <v>47</v>
      </c>
      <c r="C2320" s="44" t="s">
        <v>16</v>
      </c>
      <c r="D2320" s="45" t="s">
        <v>22</v>
      </c>
      <c r="E2320" s="46" t="s">
        <v>177</v>
      </c>
      <c r="F2320" s="45" t="s">
        <v>1189</v>
      </c>
      <c r="G2320" s="47" t="s">
        <v>50</v>
      </c>
      <c r="H2320" s="40" t="s">
        <v>51</v>
      </c>
      <c r="I2320" s="45"/>
    </row>
    <row r="2321" customFormat="false" ht="15" hidden="false" customHeight="false" outlineLevel="0" collapsed="false">
      <c r="A2321" s="73" t="s">
        <v>1647</v>
      </c>
      <c r="B2321" s="44"/>
      <c r="C2321" s="44"/>
      <c r="D2321" s="45"/>
      <c r="E2321" s="46"/>
      <c r="F2321" s="45"/>
      <c r="G2321" s="47"/>
      <c r="H2321" s="70" t="s">
        <v>158</v>
      </c>
      <c r="I2321" s="45"/>
    </row>
    <row r="2323" customFormat="false" ht="15" hidden="false" customHeight="true" outlineLevel="0" collapsed="false">
      <c r="A2323" s="38" t="s">
        <v>1216</v>
      </c>
      <c r="B2323" s="44" t="s">
        <v>47</v>
      </c>
      <c r="C2323" s="44" t="s">
        <v>18</v>
      </c>
      <c r="D2323" s="45" t="s">
        <v>22</v>
      </c>
      <c r="E2323" s="46" t="s">
        <v>704</v>
      </c>
      <c r="F2323" s="45" t="s">
        <v>57</v>
      </c>
      <c r="G2323" s="47" t="s">
        <v>58</v>
      </c>
      <c r="H2323" s="40" t="s">
        <v>59</v>
      </c>
      <c r="I2323" s="45" t="s">
        <v>60</v>
      </c>
    </row>
    <row r="2324" customFormat="false" ht="15" hidden="false" customHeight="false" outlineLevel="0" collapsed="false">
      <c r="A2324" s="73" t="s">
        <v>1648</v>
      </c>
      <c r="B2324" s="44"/>
      <c r="C2324" s="44"/>
      <c r="D2324" s="45"/>
      <c r="E2324" s="46"/>
      <c r="F2324" s="45"/>
      <c r="G2324" s="47"/>
      <c r="H2324" s="70" t="s">
        <v>158</v>
      </c>
      <c r="I2324" s="45"/>
    </row>
    <row r="2325" customFormat="false" ht="15" hidden="false" customHeight="true" outlineLevel="0" collapsed="false">
      <c r="A2325" s="38" t="s">
        <v>1216</v>
      </c>
      <c r="B2325" s="44" t="s">
        <v>47</v>
      </c>
      <c r="C2325" s="44" t="s">
        <v>18</v>
      </c>
      <c r="D2325" s="45" t="s">
        <v>22</v>
      </c>
      <c r="E2325" s="46" t="s">
        <v>468</v>
      </c>
      <c r="F2325" s="45" t="s">
        <v>57</v>
      </c>
      <c r="G2325" s="47" t="s">
        <v>58</v>
      </c>
      <c r="H2325" s="40" t="s">
        <v>59</v>
      </c>
      <c r="I2325" s="45" t="s">
        <v>63</v>
      </c>
    </row>
    <row r="2326" customFormat="false" ht="15" hidden="false" customHeight="false" outlineLevel="0" collapsed="false">
      <c r="A2326" s="73" t="s">
        <v>1648</v>
      </c>
      <c r="B2326" s="44"/>
      <c r="C2326" s="44"/>
      <c r="D2326" s="45"/>
      <c r="E2326" s="46"/>
      <c r="F2326" s="45"/>
      <c r="G2326" s="47"/>
      <c r="H2326" s="70" t="s">
        <v>158</v>
      </c>
      <c r="I2326" s="45"/>
    </row>
    <row r="2327" customFormat="false" ht="30" hidden="false" customHeight="true" outlineLevel="0" collapsed="false">
      <c r="A2327" s="38" t="s">
        <v>1216</v>
      </c>
      <c r="B2327" s="44" t="s">
        <v>47</v>
      </c>
      <c r="C2327" s="44" t="s">
        <v>18</v>
      </c>
      <c r="D2327" s="45" t="s">
        <v>22</v>
      </c>
      <c r="E2327" s="46" t="s">
        <v>704</v>
      </c>
      <c r="F2327" s="45" t="s">
        <v>61</v>
      </c>
      <c r="G2327" s="47" t="s">
        <v>50</v>
      </c>
      <c r="H2327" s="40" t="s">
        <v>51</v>
      </c>
      <c r="I2327" s="45"/>
    </row>
    <row r="2328" customFormat="false" ht="15" hidden="false" customHeight="false" outlineLevel="0" collapsed="false">
      <c r="A2328" s="73" t="s">
        <v>1649</v>
      </c>
      <c r="B2328" s="44"/>
      <c r="C2328" s="44"/>
      <c r="D2328" s="45"/>
      <c r="E2328" s="46"/>
      <c r="F2328" s="45"/>
      <c r="G2328" s="47"/>
      <c r="H2328" s="70" t="s">
        <v>158</v>
      </c>
      <c r="I2328" s="45"/>
    </row>
    <row r="2330" customFormat="false" ht="15" hidden="false" customHeight="true" outlineLevel="0" collapsed="false">
      <c r="A2330" s="38" t="s">
        <v>1217</v>
      </c>
      <c r="B2330" s="44" t="s">
        <v>47</v>
      </c>
      <c r="C2330" s="44" t="s">
        <v>18</v>
      </c>
      <c r="D2330" s="45" t="s">
        <v>22</v>
      </c>
      <c r="E2330" s="46" t="s">
        <v>94</v>
      </c>
      <c r="F2330" s="45" t="s">
        <v>57</v>
      </c>
      <c r="G2330" s="47" t="s">
        <v>58</v>
      </c>
      <c r="H2330" s="40" t="s">
        <v>59</v>
      </c>
      <c r="I2330" s="45" t="s">
        <v>60</v>
      </c>
    </row>
    <row r="2331" customFormat="false" ht="15" hidden="false" customHeight="false" outlineLevel="0" collapsed="false">
      <c r="A2331" s="73" t="s">
        <v>1650</v>
      </c>
      <c r="B2331" s="44"/>
      <c r="C2331" s="44"/>
      <c r="D2331" s="45"/>
      <c r="E2331" s="46"/>
      <c r="F2331" s="45"/>
      <c r="G2331" s="47"/>
      <c r="H2331" s="70" t="s">
        <v>158</v>
      </c>
      <c r="I2331" s="45"/>
    </row>
    <row r="2332" customFormat="false" ht="15" hidden="false" customHeight="true" outlineLevel="0" collapsed="false">
      <c r="A2332" s="38" t="s">
        <v>1217</v>
      </c>
      <c r="B2332" s="44" t="s">
        <v>47</v>
      </c>
      <c r="C2332" s="44" t="s">
        <v>18</v>
      </c>
      <c r="D2332" s="45" t="s">
        <v>22</v>
      </c>
      <c r="E2332" s="46" t="s">
        <v>1218</v>
      </c>
      <c r="F2332" s="45" t="s">
        <v>57</v>
      </c>
      <c r="G2332" s="47" t="s">
        <v>58</v>
      </c>
      <c r="H2332" s="40" t="s">
        <v>59</v>
      </c>
      <c r="I2332" s="45" t="s">
        <v>63</v>
      </c>
    </row>
    <row r="2333" customFormat="false" ht="15" hidden="false" customHeight="false" outlineLevel="0" collapsed="false">
      <c r="A2333" s="73" t="s">
        <v>1650</v>
      </c>
      <c r="B2333" s="44"/>
      <c r="C2333" s="44"/>
      <c r="D2333" s="45"/>
      <c r="E2333" s="46"/>
      <c r="F2333" s="45"/>
      <c r="G2333" s="47"/>
      <c r="H2333" s="70" t="s">
        <v>158</v>
      </c>
      <c r="I2333" s="45"/>
    </row>
    <row r="2334" customFormat="false" ht="30" hidden="false" customHeight="true" outlineLevel="0" collapsed="false">
      <c r="A2334" s="38" t="s">
        <v>1217</v>
      </c>
      <c r="B2334" s="44" t="s">
        <v>47</v>
      </c>
      <c r="C2334" s="44" t="s">
        <v>18</v>
      </c>
      <c r="D2334" s="45" t="s">
        <v>22</v>
      </c>
      <c r="E2334" s="46" t="s">
        <v>94</v>
      </c>
      <c r="F2334" s="45" t="s">
        <v>61</v>
      </c>
      <c r="G2334" s="47" t="s">
        <v>50</v>
      </c>
      <c r="H2334" s="40" t="s">
        <v>51</v>
      </c>
      <c r="I2334" s="45"/>
    </row>
    <row r="2335" customFormat="false" ht="15" hidden="false" customHeight="false" outlineLevel="0" collapsed="false">
      <c r="A2335" s="73" t="s">
        <v>1651</v>
      </c>
      <c r="B2335" s="44"/>
      <c r="C2335" s="44"/>
      <c r="D2335" s="45"/>
      <c r="E2335" s="46"/>
      <c r="F2335" s="45"/>
      <c r="G2335" s="47"/>
      <c r="H2335" s="70" t="s">
        <v>158</v>
      </c>
      <c r="I2335" s="45"/>
    </row>
    <row r="2337" customFormat="false" ht="15" hidden="false" customHeight="true" outlineLevel="0" collapsed="false">
      <c r="A2337" s="38" t="s">
        <v>1219</v>
      </c>
      <c r="B2337" s="44" t="s">
        <v>47</v>
      </c>
      <c r="C2337" s="44" t="s">
        <v>18</v>
      </c>
      <c r="D2337" s="45" t="s">
        <v>22</v>
      </c>
      <c r="E2337" s="46" t="s">
        <v>749</v>
      </c>
      <c r="F2337" s="45" t="s">
        <v>57</v>
      </c>
      <c r="G2337" s="47" t="s">
        <v>58</v>
      </c>
      <c r="H2337" s="40" t="s">
        <v>59</v>
      </c>
      <c r="I2337" s="45" t="s">
        <v>63</v>
      </c>
    </row>
    <row r="2338" customFormat="false" ht="15" hidden="false" customHeight="false" outlineLevel="0" collapsed="false">
      <c r="A2338" s="73" t="s">
        <v>1652</v>
      </c>
      <c r="B2338" s="44"/>
      <c r="C2338" s="44"/>
      <c r="D2338" s="45"/>
      <c r="E2338" s="46"/>
      <c r="F2338" s="45"/>
      <c r="G2338" s="47"/>
      <c r="H2338" s="70" t="s">
        <v>158</v>
      </c>
      <c r="I2338" s="45"/>
    </row>
    <row r="2339" customFormat="false" ht="15" hidden="false" customHeight="true" outlineLevel="0" collapsed="false">
      <c r="A2339" s="38" t="s">
        <v>1219</v>
      </c>
      <c r="B2339" s="44" t="s">
        <v>47</v>
      </c>
      <c r="C2339" s="44" t="s">
        <v>18</v>
      </c>
      <c r="D2339" s="45" t="s">
        <v>22</v>
      </c>
      <c r="E2339" s="46" t="s">
        <v>1213</v>
      </c>
      <c r="F2339" s="45" t="s">
        <v>57</v>
      </c>
      <c r="G2339" s="47" t="s">
        <v>58</v>
      </c>
      <c r="H2339" s="40" t="s">
        <v>59</v>
      </c>
      <c r="I2339" s="45" t="s">
        <v>60</v>
      </c>
    </row>
    <row r="2340" customFormat="false" ht="15" hidden="false" customHeight="false" outlineLevel="0" collapsed="false">
      <c r="A2340" s="73" t="s">
        <v>1652</v>
      </c>
      <c r="B2340" s="44"/>
      <c r="C2340" s="44"/>
      <c r="D2340" s="45"/>
      <c r="E2340" s="46"/>
      <c r="F2340" s="45"/>
      <c r="G2340" s="47"/>
      <c r="H2340" s="70" t="s">
        <v>158</v>
      </c>
      <c r="I2340" s="45"/>
    </row>
    <row r="2341" customFormat="false" ht="30" hidden="false" customHeight="true" outlineLevel="0" collapsed="false">
      <c r="A2341" s="38" t="s">
        <v>1219</v>
      </c>
      <c r="B2341" s="44" t="s">
        <v>47</v>
      </c>
      <c r="C2341" s="44" t="s">
        <v>18</v>
      </c>
      <c r="D2341" s="45" t="s">
        <v>22</v>
      </c>
      <c r="E2341" s="46" t="s">
        <v>246</v>
      </c>
      <c r="F2341" s="45" t="s">
        <v>1221</v>
      </c>
      <c r="G2341" s="47" t="s">
        <v>50</v>
      </c>
      <c r="H2341" s="40" t="s">
        <v>51</v>
      </c>
      <c r="I2341" s="45"/>
    </row>
    <row r="2342" customFormat="false" ht="15" hidden="false" customHeight="false" outlineLevel="0" collapsed="false">
      <c r="A2342" s="73" t="s">
        <v>1652</v>
      </c>
      <c r="B2342" s="44"/>
      <c r="C2342" s="44"/>
      <c r="D2342" s="45"/>
      <c r="E2342" s="46"/>
      <c r="F2342" s="45"/>
      <c r="G2342" s="47"/>
      <c r="H2342" s="70" t="s">
        <v>158</v>
      </c>
      <c r="I2342" s="45"/>
    </row>
    <row r="2343" customFormat="false" ht="30" hidden="false" customHeight="true" outlineLevel="0" collapsed="false">
      <c r="A2343" s="38" t="s">
        <v>1219</v>
      </c>
      <c r="B2343" s="44" t="s">
        <v>53</v>
      </c>
      <c r="C2343" s="44" t="s">
        <v>18</v>
      </c>
      <c r="D2343" s="45" t="s">
        <v>28</v>
      </c>
      <c r="E2343" s="46" t="s">
        <v>341</v>
      </c>
      <c r="F2343" s="45" t="s">
        <v>55</v>
      </c>
      <c r="G2343" s="47" t="s">
        <v>50</v>
      </c>
      <c r="H2343" s="40" t="s">
        <v>51</v>
      </c>
      <c r="I2343" s="45"/>
    </row>
    <row r="2344" customFormat="false" ht="15" hidden="false" customHeight="false" outlineLevel="0" collapsed="false">
      <c r="A2344" s="73" t="s">
        <v>1652</v>
      </c>
      <c r="B2344" s="44"/>
      <c r="C2344" s="44"/>
      <c r="D2344" s="45"/>
      <c r="E2344" s="46"/>
      <c r="F2344" s="45"/>
      <c r="G2344" s="47"/>
      <c r="H2344" s="70" t="s">
        <v>158</v>
      </c>
      <c r="I2344" s="45"/>
    </row>
    <row r="2345" customFormat="false" ht="30" hidden="false" customHeight="true" outlineLevel="0" collapsed="false">
      <c r="A2345" s="38" t="s">
        <v>1219</v>
      </c>
      <c r="B2345" s="44" t="s">
        <v>53</v>
      </c>
      <c r="C2345" s="44" t="s">
        <v>15</v>
      </c>
      <c r="D2345" s="45" t="s">
        <v>25</v>
      </c>
      <c r="E2345" s="46" t="s">
        <v>1222</v>
      </c>
      <c r="F2345" s="45" t="s">
        <v>55</v>
      </c>
      <c r="G2345" s="47" t="s">
        <v>50</v>
      </c>
      <c r="H2345" s="40" t="s">
        <v>51</v>
      </c>
      <c r="I2345" s="45"/>
    </row>
    <row r="2346" customFormat="false" ht="15" hidden="false" customHeight="false" outlineLevel="0" collapsed="false">
      <c r="A2346" s="73" t="s">
        <v>1652</v>
      </c>
      <c r="B2346" s="44"/>
      <c r="C2346" s="44"/>
      <c r="D2346" s="45"/>
      <c r="E2346" s="46"/>
      <c r="F2346" s="45"/>
      <c r="G2346" s="47"/>
      <c r="H2346" s="70" t="s">
        <v>158</v>
      </c>
      <c r="I2346" s="45"/>
    </row>
    <row r="2347" customFormat="false" ht="30" hidden="false" customHeight="true" outlineLevel="0" collapsed="false">
      <c r="A2347" s="38" t="s">
        <v>1219</v>
      </c>
      <c r="B2347" s="44" t="s">
        <v>47</v>
      </c>
      <c r="C2347" s="44" t="s">
        <v>16</v>
      </c>
      <c r="D2347" s="45" t="s">
        <v>22</v>
      </c>
      <c r="E2347" s="46" t="s">
        <v>287</v>
      </c>
      <c r="F2347" s="45" t="s">
        <v>1220</v>
      </c>
      <c r="G2347" s="47" t="s">
        <v>50</v>
      </c>
      <c r="H2347" s="40" t="s">
        <v>51</v>
      </c>
      <c r="I2347" s="45"/>
    </row>
    <row r="2348" customFormat="false" ht="15" hidden="false" customHeight="false" outlineLevel="0" collapsed="false">
      <c r="A2348" s="73" t="s">
        <v>1652</v>
      </c>
      <c r="B2348" s="44"/>
      <c r="C2348" s="44"/>
      <c r="D2348" s="45"/>
      <c r="E2348" s="46"/>
      <c r="F2348" s="45"/>
      <c r="G2348" s="47"/>
      <c r="H2348" s="70" t="s">
        <v>158</v>
      </c>
      <c r="I2348" s="45"/>
    </row>
    <row r="2349" customFormat="false" ht="30" hidden="false" customHeight="true" outlineLevel="0" collapsed="false">
      <c r="A2349" s="38" t="s">
        <v>1219</v>
      </c>
      <c r="B2349" s="44" t="s">
        <v>53</v>
      </c>
      <c r="C2349" s="44" t="s">
        <v>18</v>
      </c>
      <c r="D2349" s="45" t="s">
        <v>27</v>
      </c>
      <c r="E2349" s="46" t="s">
        <v>66</v>
      </c>
      <c r="F2349" s="45" t="s">
        <v>55</v>
      </c>
      <c r="G2349" s="47" t="s">
        <v>50</v>
      </c>
      <c r="H2349" s="40" t="s">
        <v>51</v>
      </c>
      <c r="I2349" s="45"/>
    </row>
    <row r="2350" customFormat="false" ht="15" hidden="false" customHeight="false" outlineLevel="0" collapsed="false">
      <c r="A2350" s="73" t="s">
        <v>1652</v>
      </c>
      <c r="B2350" s="44"/>
      <c r="C2350" s="44"/>
      <c r="D2350" s="45"/>
      <c r="E2350" s="46"/>
      <c r="F2350" s="45"/>
      <c r="G2350" s="47"/>
      <c r="H2350" s="70" t="s">
        <v>158</v>
      </c>
      <c r="I2350" s="45"/>
    </row>
    <row r="2352" customFormat="false" ht="30" hidden="false" customHeight="true" outlineLevel="0" collapsed="false">
      <c r="A2352" s="38" t="s">
        <v>1223</v>
      </c>
      <c r="B2352" s="44" t="s">
        <v>47</v>
      </c>
      <c r="C2352" s="44" t="s">
        <v>17</v>
      </c>
      <c r="D2352" s="45" t="s">
        <v>22</v>
      </c>
      <c r="E2352" s="46" t="s">
        <v>218</v>
      </c>
      <c r="F2352" s="45" t="s">
        <v>1224</v>
      </c>
      <c r="G2352" s="47" t="s">
        <v>50</v>
      </c>
      <c r="H2352" s="40" t="s">
        <v>51</v>
      </c>
      <c r="I2352" s="45"/>
    </row>
    <row r="2353" customFormat="false" ht="15" hidden="false" customHeight="false" outlineLevel="0" collapsed="false">
      <c r="A2353" s="73" t="s">
        <v>1653</v>
      </c>
      <c r="B2353" s="44"/>
      <c r="C2353" s="44"/>
      <c r="D2353" s="45"/>
      <c r="E2353" s="46"/>
      <c r="F2353" s="45"/>
      <c r="G2353" s="47"/>
      <c r="H2353" s="70" t="s">
        <v>158</v>
      </c>
      <c r="I2353" s="45"/>
    </row>
    <row r="2354" customFormat="false" ht="30" hidden="false" customHeight="true" outlineLevel="0" collapsed="false">
      <c r="A2354" s="38" t="s">
        <v>1223</v>
      </c>
      <c r="B2354" s="44" t="s">
        <v>47</v>
      </c>
      <c r="C2354" s="44" t="s">
        <v>18</v>
      </c>
      <c r="D2354" s="45" t="s">
        <v>22</v>
      </c>
      <c r="E2354" s="46" t="s">
        <v>220</v>
      </c>
      <c r="F2354" s="45" t="s">
        <v>1225</v>
      </c>
      <c r="G2354" s="47" t="s">
        <v>50</v>
      </c>
      <c r="H2354" s="40" t="s">
        <v>51</v>
      </c>
      <c r="I2354" s="45"/>
    </row>
    <row r="2355" customFormat="false" ht="15" hidden="false" customHeight="false" outlineLevel="0" collapsed="false">
      <c r="A2355" s="73" t="s">
        <v>1653</v>
      </c>
      <c r="B2355" s="44"/>
      <c r="C2355" s="44"/>
      <c r="D2355" s="45"/>
      <c r="E2355" s="46"/>
      <c r="F2355" s="45"/>
      <c r="G2355" s="47"/>
      <c r="H2355" s="70" t="s">
        <v>158</v>
      </c>
      <c r="I2355" s="45"/>
    </row>
    <row r="2357" customFormat="false" ht="15" hidden="false" customHeight="true" outlineLevel="0" collapsed="false">
      <c r="A2357" s="43" t="s">
        <v>1226</v>
      </c>
      <c r="B2357" s="44" t="s">
        <v>47</v>
      </c>
      <c r="C2357" s="44" t="s">
        <v>16</v>
      </c>
      <c r="D2357" s="45" t="s">
        <v>22</v>
      </c>
      <c r="E2357" s="46" t="s">
        <v>104</v>
      </c>
      <c r="F2357" s="45"/>
      <c r="G2357" s="47" t="s">
        <v>544</v>
      </c>
      <c r="H2357" s="40" t="s">
        <v>59</v>
      </c>
      <c r="I2357" s="45"/>
    </row>
    <row r="2358" customFormat="false" ht="15" hidden="false" customHeight="false" outlineLevel="0" collapsed="false">
      <c r="A2358" s="43"/>
      <c r="B2358" s="44"/>
      <c r="C2358" s="44"/>
      <c r="D2358" s="45"/>
      <c r="E2358" s="46"/>
      <c r="F2358" s="45"/>
      <c r="G2358" s="47"/>
      <c r="H2358" s="70" t="s">
        <v>158</v>
      </c>
      <c r="I2358" s="45"/>
    </row>
    <row r="2359" customFormat="false" ht="15" hidden="false" customHeight="true" outlineLevel="0" collapsed="false">
      <c r="A2359" s="43" t="s">
        <v>1226</v>
      </c>
      <c r="B2359" s="44" t="s">
        <v>47</v>
      </c>
      <c r="C2359" s="44" t="s">
        <v>16</v>
      </c>
      <c r="D2359" s="45" t="s">
        <v>22</v>
      </c>
      <c r="E2359" s="46" t="s">
        <v>1228</v>
      </c>
      <c r="F2359" s="45"/>
      <c r="G2359" s="47" t="s">
        <v>544</v>
      </c>
      <c r="H2359" s="40" t="s">
        <v>59</v>
      </c>
      <c r="I2359" s="45"/>
    </row>
    <row r="2360" customFormat="false" ht="15" hidden="false" customHeight="false" outlineLevel="0" collapsed="false">
      <c r="A2360" s="43"/>
      <c r="B2360" s="44"/>
      <c r="C2360" s="44"/>
      <c r="D2360" s="45"/>
      <c r="E2360" s="46"/>
      <c r="F2360" s="45"/>
      <c r="G2360" s="47"/>
      <c r="H2360" s="70" t="s">
        <v>158</v>
      </c>
      <c r="I2360" s="45"/>
    </row>
    <row r="2361" customFormat="false" ht="15" hidden="false" customHeight="true" outlineLevel="0" collapsed="false">
      <c r="A2361" s="43" t="s">
        <v>1226</v>
      </c>
      <c r="B2361" s="44" t="s">
        <v>47</v>
      </c>
      <c r="C2361" s="44" t="s">
        <v>16</v>
      </c>
      <c r="D2361" s="45" t="s">
        <v>22</v>
      </c>
      <c r="E2361" s="46" t="s">
        <v>220</v>
      </c>
      <c r="F2361" s="45"/>
      <c r="G2361" s="47" t="s">
        <v>544</v>
      </c>
      <c r="H2361" s="40" t="s">
        <v>59</v>
      </c>
      <c r="I2361" s="45"/>
    </row>
    <row r="2362" customFormat="false" ht="15" hidden="false" customHeight="false" outlineLevel="0" collapsed="false">
      <c r="A2362" s="43"/>
      <c r="B2362" s="44"/>
      <c r="C2362" s="44"/>
      <c r="D2362" s="45"/>
      <c r="E2362" s="46"/>
      <c r="F2362" s="45"/>
      <c r="G2362" s="47"/>
      <c r="H2362" s="70" t="s">
        <v>158</v>
      </c>
      <c r="I2362" s="45"/>
    </row>
    <row r="2363" customFormat="false" ht="60" hidden="false" customHeight="true" outlineLevel="0" collapsed="false">
      <c r="A2363" s="38" t="s">
        <v>1226</v>
      </c>
      <c r="B2363" s="44" t="s">
        <v>47</v>
      </c>
      <c r="C2363" s="44" t="s">
        <v>16</v>
      </c>
      <c r="D2363" s="45" t="s">
        <v>22</v>
      </c>
      <c r="E2363" s="46" t="s">
        <v>1228</v>
      </c>
      <c r="F2363" s="45" t="s">
        <v>1229</v>
      </c>
      <c r="G2363" s="47" t="s">
        <v>536</v>
      </c>
      <c r="H2363" s="40" t="s">
        <v>51</v>
      </c>
      <c r="I2363" s="45"/>
    </row>
    <row r="2364" customFormat="false" ht="15" hidden="false" customHeight="false" outlineLevel="0" collapsed="false">
      <c r="A2364" s="73" t="s">
        <v>1654</v>
      </c>
      <c r="B2364" s="44"/>
      <c r="C2364" s="44"/>
      <c r="D2364" s="45"/>
      <c r="E2364" s="46"/>
      <c r="F2364" s="45"/>
      <c r="G2364" s="47"/>
      <c r="H2364" s="70" t="s">
        <v>158</v>
      </c>
      <c r="I2364" s="45"/>
    </row>
    <row r="2365" customFormat="false" ht="60" hidden="false" customHeight="true" outlineLevel="0" collapsed="false">
      <c r="A2365" s="38" t="s">
        <v>1226</v>
      </c>
      <c r="B2365" s="44" t="s">
        <v>47</v>
      </c>
      <c r="C2365" s="44" t="s">
        <v>16</v>
      </c>
      <c r="D2365" s="45" t="s">
        <v>22</v>
      </c>
      <c r="E2365" s="46" t="s">
        <v>196</v>
      </c>
      <c r="F2365" s="45" t="s">
        <v>1227</v>
      </c>
      <c r="G2365" s="47" t="s">
        <v>536</v>
      </c>
      <c r="H2365" s="40" t="s">
        <v>51</v>
      </c>
      <c r="I2365" s="45"/>
    </row>
    <row r="2366" customFormat="false" ht="15" hidden="false" customHeight="false" outlineLevel="0" collapsed="false">
      <c r="A2366" s="73" t="s">
        <v>1654</v>
      </c>
      <c r="B2366" s="44"/>
      <c r="C2366" s="44"/>
      <c r="D2366" s="45"/>
      <c r="E2366" s="46"/>
      <c r="F2366" s="45"/>
      <c r="G2366" s="47"/>
      <c r="H2366" s="70" t="s">
        <v>158</v>
      </c>
      <c r="I2366" s="45"/>
    </row>
    <row r="2368" customFormat="false" ht="30" hidden="false" customHeight="false" outlineLevel="0" collapsed="false">
      <c r="A2368" s="43" t="s">
        <v>1230</v>
      </c>
      <c r="B2368" s="44" t="s">
        <v>47</v>
      </c>
      <c r="C2368" s="44" t="s">
        <v>16</v>
      </c>
      <c r="D2368" s="45" t="s">
        <v>22</v>
      </c>
      <c r="E2368" s="46" t="s">
        <v>241</v>
      </c>
      <c r="F2368" s="45"/>
      <c r="G2368" s="47" t="s">
        <v>544</v>
      </c>
      <c r="H2368" s="45" t="s">
        <v>158</v>
      </c>
      <c r="I2368" s="45"/>
    </row>
    <row r="2369" customFormat="false" ht="30" hidden="false" customHeight="false" outlineLevel="0" collapsed="false">
      <c r="A2369" s="43" t="s">
        <v>1230</v>
      </c>
      <c r="B2369" s="44" t="s">
        <v>47</v>
      </c>
      <c r="C2369" s="44" t="s">
        <v>16</v>
      </c>
      <c r="D2369" s="45" t="s">
        <v>22</v>
      </c>
      <c r="E2369" s="46" t="s">
        <v>712</v>
      </c>
      <c r="F2369" s="45"/>
      <c r="G2369" s="47" t="s">
        <v>544</v>
      </c>
      <c r="H2369" s="45" t="s">
        <v>158</v>
      </c>
      <c r="I2369" s="45"/>
    </row>
    <row r="2370" customFormat="false" ht="30" hidden="false" customHeight="false" outlineLevel="0" collapsed="false">
      <c r="A2370" s="43" t="s">
        <v>1230</v>
      </c>
      <c r="B2370" s="44" t="s">
        <v>47</v>
      </c>
      <c r="C2370" s="44" t="s">
        <v>16</v>
      </c>
      <c r="D2370" s="45" t="s">
        <v>22</v>
      </c>
      <c r="E2370" s="46" t="s">
        <v>104</v>
      </c>
      <c r="F2370" s="45"/>
      <c r="G2370" s="47" t="s">
        <v>544</v>
      </c>
      <c r="H2370" s="45" t="s">
        <v>158</v>
      </c>
      <c r="I2370" s="45"/>
    </row>
    <row r="2371" customFormat="false" ht="60" hidden="false" customHeight="true" outlineLevel="0" collapsed="false">
      <c r="A2371" s="38" t="s">
        <v>1230</v>
      </c>
      <c r="B2371" s="44" t="s">
        <v>47</v>
      </c>
      <c r="C2371" s="44" t="s">
        <v>16</v>
      </c>
      <c r="D2371" s="45" t="s">
        <v>22</v>
      </c>
      <c r="E2371" s="46" t="s">
        <v>241</v>
      </c>
      <c r="F2371" s="45" t="s">
        <v>1227</v>
      </c>
      <c r="G2371" s="47" t="s">
        <v>536</v>
      </c>
      <c r="H2371" s="40" t="s">
        <v>51</v>
      </c>
      <c r="I2371" s="45"/>
    </row>
    <row r="2372" customFormat="false" ht="15" hidden="false" customHeight="false" outlineLevel="0" collapsed="false">
      <c r="A2372" s="73" t="s">
        <v>1655</v>
      </c>
      <c r="B2372" s="44"/>
      <c r="C2372" s="44"/>
      <c r="D2372" s="45"/>
      <c r="E2372" s="46"/>
      <c r="F2372" s="45"/>
      <c r="G2372" s="47"/>
      <c r="H2372" s="70" t="s">
        <v>158</v>
      </c>
      <c r="I2372" s="45"/>
    </row>
    <row r="2373" customFormat="false" ht="60" hidden="false" customHeight="true" outlineLevel="0" collapsed="false">
      <c r="A2373" s="38" t="s">
        <v>1230</v>
      </c>
      <c r="B2373" s="44" t="s">
        <v>47</v>
      </c>
      <c r="C2373" s="44" t="s">
        <v>16</v>
      </c>
      <c r="D2373" s="45" t="s">
        <v>22</v>
      </c>
      <c r="E2373" s="46" t="s">
        <v>712</v>
      </c>
      <c r="F2373" s="45" t="s">
        <v>1227</v>
      </c>
      <c r="G2373" s="47" t="s">
        <v>536</v>
      </c>
      <c r="H2373" s="40" t="s">
        <v>51</v>
      </c>
      <c r="I2373" s="45"/>
    </row>
    <row r="2374" customFormat="false" ht="15" hidden="false" customHeight="false" outlineLevel="0" collapsed="false">
      <c r="A2374" s="73" t="s">
        <v>1655</v>
      </c>
      <c r="B2374" s="44"/>
      <c r="C2374" s="44"/>
      <c r="D2374" s="45"/>
      <c r="E2374" s="46"/>
      <c r="F2374" s="45"/>
      <c r="G2374" s="47"/>
      <c r="H2374" s="70" t="s">
        <v>158</v>
      </c>
      <c r="I2374" s="45"/>
    </row>
    <row r="2376" customFormat="false" ht="15" hidden="false" customHeight="true" outlineLevel="0" collapsed="false">
      <c r="A2376" s="43" t="s">
        <v>1231</v>
      </c>
      <c r="B2376" s="44" t="s">
        <v>47</v>
      </c>
      <c r="C2376" s="44" t="s">
        <v>16</v>
      </c>
      <c r="D2376" s="45" t="s">
        <v>22</v>
      </c>
      <c r="E2376" s="46" t="s">
        <v>1089</v>
      </c>
      <c r="F2376" s="45"/>
      <c r="G2376" s="47" t="s">
        <v>544</v>
      </c>
      <c r="H2376" s="40" t="s">
        <v>59</v>
      </c>
      <c r="I2376" s="45"/>
    </row>
    <row r="2377" customFormat="false" ht="15" hidden="false" customHeight="false" outlineLevel="0" collapsed="false">
      <c r="A2377" s="43"/>
      <c r="B2377" s="44"/>
      <c r="C2377" s="44"/>
      <c r="D2377" s="45"/>
      <c r="E2377" s="46"/>
      <c r="F2377" s="45"/>
      <c r="G2377" s="47"/>
      <c r="H2377" s="70" t="s">
        <v>158</v>
      </c>
      <c r="I2377" s="45"/>
    </row>
    <row r="2378" customFormat="false" ht="15" hidden="false" customHeight="true" outlineLevel="0" collapsed="false">
      <c r="A2378" s="43" t="s">
        <v>1231</v>
      </c>
      <c r="B2378" s="44" t="s">
        <v>47</v>
      </c>
      <c r="C2378" s="44" t="s">
        <v>16</v>
      </c>
      <c r="D2378" s="45" t="s">
        <v>22</v>
      </c>
      <c r="E2378" s="46" t="s">
        <v>129</v>
      </c>
      <c r="F2378" s="45"/>
      <c r="G2378" s="47" t="s">
        <v>544</v>
      </c>
      <c r="H2378" s="40" t="s">
        <v>59</v>
      </c>
      <c r="I2378" s="45"/>
    </row>
    <row r="2379" customFormat="false" ht="15" hidden="false" customHeight="false" outlineLevel="0" collapsed="false">
      <c r="A2379" s="43"/>
      <c r="B2379" s="44"/>
      <c r="C2379" s="44"/>
      <c r="D2379" s="45"/>
      <c r="E2379" s="46"/>
      <c r="F2379" s="45"/>
      <c r="G2379" s="47"/>
      <c r="H2379" s="70" t="s">
        <v>158</v>
      </c>
      <c r="I2379" s="45"/>
    </row>
    <row r="2380" customFormat="false" ht="15" hidden="false" customHeight="true" outlineLevel="0" collapsed="false">
      <c r="A2380" s="43" t="s">
        <v>1231</v>
      </c>
      <c r="B2380" s="44" t="s">
        <v>47</v>
      </c>
      <c r="C2380" s="44" t="s">
        <v>16</v>
      </c>
      <c r="D2380" s="45" t="s">
        <v>22</v>
      </c>
      <c r="E2380" s="46" t="s">
        <v>546</v>
      </c>
      <c r="F2380" s="45"/>
      <c r="G2380" s="47" t="s">
        <v>544</v>
      </c>
      <c r="H2380" s="40" t="s">
        <v>59</v>
      </c>
      <c r="I2380" s="45"/>
    </row>
    <row r="2381" customFormat="false" ht="15" hidden="false" customHeight="false" outlineLevel="0" collapsed="false">
      <c r="A2381" s="43"/>
      <c r="B2381" s="44"/>
      <c r="C2381" s="44"/>
      <c r="D2381" s="45"/>
      <c r="E2381" s="46"/>
      <c r="F2381" s="45"/>
      <c r="G2381" s="47"/>
      <c r="H2381" s="70" t="s">
        <v>158</v>
      </c>
      <c r="I2381" s="45"/>
    </row>
    <row r="2383" customFormat="false" ht="30" hidden="false" customHeight="false" outlineLevel="0" collapsed="false">
      <c r="A2383" s="43" t="s">
        <v>1232</v>
      </c>
      <c r="B2383" s="44" t="s">
        <v>47</v>
      </c>
      <c r="C2383" s="44" t="s">
        <v>16</v>
      </c>
      <c r="D2383" s="45" t="s">
        <v>22</v>
      </c>
      <c r="E2383" s="46" t="s">
        <v>956</v>
      </c>
      <c r="F2383" s="45"/>
      <c r="G2383" s="47" t="s">
        <v>544</v>
      </c>
      <c r="H2383" s="45" t="s">
        <v>158</v>
      </c>
      <c r="I2383" s="45"/>
    </row>
    <row r="2384" customFormat="false" ht="30" hidden="false" customHeight="false" outlineLevel="0" collapsed="false">
      <c r="A2384" s="43" t="s">
        <v>1232</v>
      </c>
      <c r="B2384" s="44" t="s">
        <v>47</v>
      </c>
      <c r="C2384" s="44" t="s">
        <v>16</v>
      </c>
      <c r="D2384" s="45" t="s">
        <v>22</v>
      </c>
      <c r="E2384" s="46" t="s">
        <v>1042</v>
      </c>
      <c r="F2384" s="45"/>
      <c r="G2384" s="47" t="s">
        <v>544</v>
      </c>
      <c r="H2384" s="45" t="s">
        <v>158</v>
      </c>
      <c r="I2384" s="45"/>
    </row>
    <row r="2385" customFormat="false" ht="30" hidden="false" customHeight="false" outlineLevel="0" collapsed="false">
      <c r="A2385" s="43" t="s">
        <v>1232</v>
      </c>
      <c r="B2385" s="44" t="s">
        <v>47</v>
      </c>
      <c r="C2385" s="44" t="s">
        <v>16</v>
      </c>
      <c r="D2385" s="45" t="s">
        <v>22</v>
      </c>
      <c r="E2385" s="46" t="s">
        <v>1233</v>
      </c>
      <c r="F2385" s="45"/>
      <c r="G2385" s="47" t="s">
        <v>544</v>
      </c>
      <c r="H2385" s="45" t="s">
        <v>158</v>
      </c>
      <c r="I2385" s="45"/>
    </row>
    <row r="2387" customFormat="false" ht="30" hidden="false" customHeight="false" outlineLevel="0" collapsed="false">
      <c r="A2387" s="43" t="s">
        <v>1234</v>
      </c>
      <c r="B2387" s="44" t="s">
        <v>47</v>
      </c>
      <c r="C2387" s="44" t="s">
        <v>16</v>
      </c>
      <c r="D2387" s="45" t="s">
        <v>22</v>
      </c>
      <c r="E2387" s="46" t="s">
        <v>1228</v>
      </c>
      <c r="F2387" s="45"/>
      <c r="G2387" s="47" t="s">
        <v>544</v>
      </c>
      <c r="H2387" s="45" t="s">
        <v>158</v>
      </c>
      <c r="I2387" s="45"/>
    </row>
    <row r="2388" customFormat="false" ht="30" hidden="false" customHeight="false" outlineLevel="0" collapsed="false">
      <c r="A2388" s="43" t="s">
        <v>1234</v>
      </c>
      <c r="B2388" s="44" t="s">
        <v>47</v>
      </c>
      <c r="C2388" s="44" t="s">
        <v>16</v>
      </c>
      <c r="D2388" s="45" t="s">
        <v>22</v>
      </c>
      <c r="E2388" s="46" t="s">
        <v>104</v>
      </c>
      <c r="F2388" s="45"/>
      <c r="G2388" s="47" t="s">
        <v>544</v>
      </c>
      <c r="H2388" s="45" t="s">
        <v>158</v>
      </c>
      <c r="I2388" s="45"/>
    </row>
    <row r="2389" customFormat="false" ht="30" hidden="false" customHeight="false" outlineLevel="0" collapsed="false">
      <c r="A2389" s="43" t="s">
        <v>1234</v>
      </c>
      <c r="B2389" s="44" t="s">
        <v>47</v>
      </c>
      <c r="C2389" s="44" t="s">
        <v>16</v>
      </c>
      <c r="D2389" s="45" t="s">
        <v>22</v>
      </c>
      <c r="E2389" s="46" t="s">
        <v>350</v>
      </c>
      <c r="F2389" s="45"/>
      <c r="G2389" s="47" t="s">
        <v>544</v>
      </c>
      <c r="H2389" s="45" t="s">
        <v>158</v>
      </c>
      <c r="I2389" s="45"/>
    </row>
    <row r="2391" customFormat="false" ht="45" hidden="false" customHeight="true" outlineLevel="0" collapsed="false">
      <c r="A2391" s="38" t="s">
        <v>1236</v>
      </c>
      <c r="B2391" s="44" t="s">
        <v>47</v>
      </c>
      <c r="C2391" s="44" t="s">
        <v>16</v>
      </c>
      <c r="D2391" s="45" t="s">
        <v>22</v>
      </c>
      <c r="E2391" s="46" t="s">
        <v>120</v>
      </c>
      <c r="F2391" s="45" t="s">
        <v>1006</v>
      </c>
      <c r="G2391" s="47" t="s">
        <v>536</v>
      </c>
      <c r="H2391" s="40" t="s">
        <v>51</v>
      </c>
      <c r="I2391" s="45"/>
    </row>
    <row r="2392" customFormat="false" ht="15" hidden="false" customHeight="false" outlineLevel="0" collapsed="false">
      <c r="A2392" s="73" t="s">
        <v>1656</v>
      </c>
      <c r="B2392" s="44"/>
      <c r="C2392" s="44"/>
      <c r="D2392" s="45"/>
      <c r="E2392" s="46"/>
      <c r="F2392" s="45"/>
      <c r="G2392" s="47"/>
      <c r="H2392" s="70" t="s">
        <v>158</v>
      </c>
      <c r="I2392" s="45"/>
    </row>
    <row r="2393" customFormat="false" ht="30" hidden="false" customHeight="true" outlineLevel="0" collapsed="false">
      <c r="A2393" s="38" t="s">
        <v>1235</v>
      </c>
      <c r="B2393" s="44" t="s">
        <v>47</v>
      </c>
      <c r="C2393" s="44" t="s">
        <v>16</v>
      </c>
      <c r="D2393" s="45" t="s">
        <v>22</v>
      </c>
      <c r="E2393" s="46" t="s">
        <v>287</v>
      </c>
      <c r="F2393" s="45" t="s">
        <v>538</v>
      </c>
      <c r="G2393" s="47" t="s">
        <v>50</v>
      </c>
      <c r="H2393" s="40" t="s">
        <v>51</v>
      </c>
      <c r="I2393" s="45"/>
    </row>
    <row r="2394" customFormat="false" ht="15" hidden="false" customHeight="false" outlineLevel="0" collapsed="false">
      <c r="A2394" s="73" t="s">
        <v>1657</v>
      </c>
      <c r="B2394" s="44"/>
      <c r="C2394" s="44"/>
      <c r="D2394" s="45"/>
      <c r="E2394" s="46"/>
      <c r="F2394" s="45"/>
      <c r="G2394" s="47"/>
      <c r="H2394" s="70" t="s">
        <v>158</v>
      </c>
      <c r="I2394" s="45"/>
    </row>
    <row r="2396" customFormat="false" ht="30" hidden="false" customHeight="true" outlineLevel="0" collapsed="false">
      <c r="A2396" s="38" t="s">
        <v>1237</v>
      </c>
      <c r="B2396" s="44" t="s">
        <v>47</v>
      </c>
      <c r="C2396" s="44" t="s">
        <v>16</v>
      </c>
      <c r="D2396" s="45" t="s">
        <v>22</v>
      </c>
      <c r="E2396" s="46" t="s">
        <v>129</v>
      </c>
      <c r="F2396" s="45" t="s">
        <v>1238</v>
      </c>
      <c r="G2396" s="47" t="s">
        <v>536</v>
      </c>
      <c r="H2396" s="40" t="s">
        <v>51</v>
      </c>
      <c r="I2396" s="45"/>
    </row>
    <row r="2397" customFormat="false" ht="15" hidden="false" customHeight="false" outlineLevel="0" collapsed="false">
      <c r="A2397" s="73" t="s">
        <v>1658</v>
      </c>
      <c r="B2397" s="44"/>
      <c r="C2397" s="44"/>
      <c r="D2397" s="45"/>
      <c r="E2397" s="46"/>
      <c r="F2397" s="45"/>
      <c r="G2397" s="47"/>
      <c r="H2397" s="70" t="s">
        <v>158</v>
      </c>
      <c r="I2397" s="45"/>
    </row>
    <row r="2398" customFormat="false" ht="30" hidden="false" customHeight="true" outlineLevel="0" collapsed="false">
      <c r="A2398" s="38" t="s">
        <v>1237</v>
      </c>
      <c r="B2398" s="44" t="s">
        <v>47</v>
      </c>
      <c r="C2398" s="44" t="s">
        <v>16</v>
      </c>
      <c r="D2398" s="45" t="s">
        <v>22</v>
      </c>
      <c r="E2398" s="46" t="s">
        <v>250</v>
      </c>
      <c r="F2398" s="45" t="s">
        <v>1238</v>
      </c>
      <c r="G2398" s="47" t="s">
        <v>536</v>
      </c>
      <c r="H2398" s="40" t="s">
        <v>51</v>
      </c>
      <c r="I2398" s="45"/>
    </row>
    <row r="2399" customFormat="false" ht="15" hidden="false" customHeight="false" outlineLevel="0" collapsed="false">
      <c r="A2399" s="73" t="s">
        <v>1658</v>
      </c>
      <c r="B2399" s="44"/>
      <c r="C2399" s="44"/>
      <c r="D2399" s="45"/>
      <c r="E2399" s="46"/>
      <c r="F2399" s="45"/>
      <c r="G2399" s="47"/>
      <c r="H2399" s="70" t="s">
        <v>158</v>
      </c>
      <c r="I2399" s="45"/>
    </row>
    <row r="2401" customFormat="false" ht="30" hidden="false" customHeight="false" outlineLevel="0" collapsed="false">
      <c r="A2401" s="43" t="s">
        <v>1239</v>
      </c>
      <c r="B2401" s="44" t="s">
        <v>47</v>
      </c>
      <c r="C2401" s="44" t="s">
        <v>16</v>
      </c>
      <c r="D2401" s="45" t="s">
        <v>22</v>
      </c>
      <c r="E2401" s="46" t="s">
        <v>136</v>
      </c>
      <c r="F2401" s="45"/>
      <c r="G2401" s="47" t="s">
        <v>544</v>
      </c>
      <c r="H2401" s="45" t="s">
        <v>158</v>
      </c>
      <c r="I2401" s="45"/>
    </row>
    <row r="2402" customFormat="false" ht="30" hidden="false" customHeight="false" outlineLevel="0" collapsed="false">
      <c r="A2402" s="43" t="s">
        <v>1239</v>
      </c>
      <c r="B2402" s="44" t="s">
        <v>47</v>
      </c>
      <c r="C2402" s="44" t="s">
        <v>16</v>
      </c>
      <c r="D2402" s="45" t="s">
        <v>22</v>
      </c>
      <c r="E2402" s="46" t="s">
        <v>124</v>
      </c>
      <c r="F2402" s="45"/>
      <c r="G2402" s="47" t="s">
        <v>544</v>
      </c>
      <c r="H2402" s="45" t="s">
        <v>158</v>
      </c>
      <c r="I2402" s="45"/>
    </row>
    <row r="2403" customFormat="false" ht="30" hidden="false" customHeight="false" outlineLevel="0" collapsed="false">
      <c r="A2403" s="43" t="s">
        <v>1239</v>
      </c>
      <c r="B2403" s="44" t="s">
        <v>47</v>
      </c>
      <c r="C2403" s="44" t="s">
        <v>16</v>
      </c>
      <c r="D2403" s="45" t="s">
        <v>22</v>
      </c>
      <c r="E2403" s="46" t="s">
        <v>198</v>
      </c>
      <c r="F2403" s="45"/>
      <c r="G2403" s="47" t="s">
        <v>544</v>
      </c>
      <c r="H2403" s="45" t="s">
        <v>158</v>
      </c>
      <c r="I2403" s="45"/>
    </row>
    <row r="2404" customFormat="false" ht="30" hidden="false" customHeight="true" outlineLevel="0" collapsed="false">
      <c r="A2404" s="38" t="s">
        <v>1239</v>
      </c>
      <c r="B2404" s="44" t="s">
        <v>47</v>
      </c>
      <c r="C2404" s="44" t="s">
        <v>16</v>
      </c>
      <c r="D2404" s="45" t="s">
        <v>22</v>
      </c>
      <c r="E2404" s="46" t="s">
        <v>66</v>
      </c>
      <c r="F2404" s="45" t="s">
        <v>1240</v>
      </c>
      <c r="G2404" s="47" t="s">
        <v>50</v>
      </c>
      <c r="H2404" s="40" t="s">
        <v>51</v>
      </c>
      <c r="I2404" s="45"/>
    </row>
    <row r="2405" customFormat="false" ht="15" hidden="false" customHeight="false" outlineLevel="0" collapsed="false">
      <c r="A2405" s="73" t="s">
        <v>1659</v>
      </c>
      <c r="B2405" s="44"/>
      <c r="C2405" s="44"/>
      <c r="D2405" s="45"/>
      <c r="E2405" s="46"/>
      <c r="F2405" s="45"/>
      <c r="G2405" s="47"/>
      <c r="H2405" s="70" t="s">
        <v>158</v>
      </c>
      <c r="I2405" s="45"/>
    </row>
    <row r="2407" customFormat="false" ht="30" hidden="false" customHeight="false" outlineLevel="0" collapsed="false">
      <c r="A2407" s="43" t="s">
        <v>1241</v>
      </c>
      <c r="B2407" s="44" t="s">
        <v>47</v>
      </c>
      <c r="C2407" s="44" t="s">
        <v>16</v>
      </c>
      <c r="D2407" s="45" t="s">
        <v>22</v>
      </c>
      <c r="E2407" s="46" t="s">
        <v>915</v>
      </c>
      <c r="F2407" s="45"/>
      <c r="G2407" s="47" t="s">
        <v>544</v>
      </c>
      <c r="H2407" s="45" t="s">
        <v>158</v>
      </c>
      <c r="I2407" s="45"/>
    </row>
    <row r="2408" customFormat="false" ht="30" hidden="false" customHeight="false" outlineLevel="0" collapsed="false">
      <c r="A2408" s="43" t="s">
        <v>1241</v>
      </c>
      <c r="B2408" s="44" t="s">
        <v>47</v>
      </c>
      <c r="C2408" s="44" t="s">
        <v>16</v>
      </c>
      <c r="D2408" s="45" t="s">
        <v>22</v>
      </c>
      <c r="E2408" s="46" t="s">
        <v>1243</v>
      </c>
      <c r="F2408" s="45"/>
      <c r="G2408" s="47" t="s">
        <v>544</v>
      </c>
      <c r="H2408" s="45" t="s">
        <v>158</v>
      </c>
      <c r="I2408" s="45"/>
    </row>
    <row r="2409" customFormat="false" ht="30" hidden="false" customHeight="false" outlineLevel="0" collapsed="false">
      <c r="A2409" s="43" t="s">
        <v>1241</v>
      </c>
      <c r="B2409" s="44" t="s">
        <v>47</v>
      </c>
      <c r="C2409" s="44" t="s">
        <v>16</v>
      </c>
      <c r="D2409" s="45" t="s">
        <v>22</v>
      </c>
      <c r="E2409" s="46" t="s">
        <v>1242</v>
      </c>
      <c r="F2409" s="45"/>
      <c r="G2409" s="47" t="s">
        <v>544</v>
      </c>
      <c r="H2409" s="45" t="s">
        <v>158</v>
      </c>
      <c r="I2409" s="45"/>
    </row>
    <row r="2410" customFormat="false" ht="45" hidden="false" customHeight="true" outlineLevel="0" collapsed="false">
      <c r="A2410" s="38" t="s">
        <v>1241</v>
      </c>
      <c r="B2410" s="44" t="s">
        <v>47</v>
      </c>
      <c r="C2410" s="44" t="s">
        <v>16</v>
      </c>
      <c r="D2410" s="45" t="s">
        <v>22</v>
      </c>
      <c r="E2410" s="46" t="s">
        <v>915</v>
      </c>
      <c r="F2410" s="45" t="s">
        <v>545</v>
      </c>
      <c r="G2410" s="47" t="s">
        <v>536</v>
      </c>
      <c r="H2410" s="40" t="s">
        <v>51</v>
      </c>
      <c r="I2410" s="45"/>
    </row>
    <row r="2411" customFormat="false" ht="15" hidden="false" customHeight="false" outlineLevel="0" collapsed="false">
      <c r="A2411" s="73" t="s">
        <v>1660</v>
      </c>
      <c r="B2411" s="44"/>
      <c r="C2411" s="44"/>
      <c r="D2411" s="45"/>
      <c r="E2411" s="46"/>
      <c r="F2411" s="45"/>
      <c r="G2411" s="47"/>
      <c r="H2411" s="70" t="s">
        <v>158</v>
      </c>
      <c r="I2411" s="45"/>
    </row>
    <row r="2412" customFormat="false" ht="45" hidden="false" customHeight="true" outlineLevel="0" collapsed="false">
      <c r="A2412" s="38" t="s">
        <v>1241</v>
      </c>
      <c r="B2412" s="44" t="s">
        <v>47</v>
      </c>
      <c r="C2412" s="44" t="s">
        <v>16</v>
      </c>
      <c r="D2412" s="45" t="s">
        <v>22</v>
      </c>
      <c r="E2412" s="46" t="s">
        <v>1243</v>
      </c>
      <c r="F2412" s="45" t="s">
        <v>545</v>
      </c>
      <c r="G2412" s="47" t="s">
        <v>536</v>
      </c>
      <c r="H2412" s="40" t="s">
        <v>51</v>
      </c>
      <c r="I2412" s="45"/>
    </row>
    <row r="2413" customFormat="false" ht="15" hidden="false" customHeight="false" outlineLevel="0" collapsed="false">
      <c r="A2413" s="73" t="s">
        <v>1660</v>
      </c>
      <c r="B2413" s="44"/>
      <c r="C2413" s="44"/>
      <c r="D2413" s="45"/>
      <c r="E2413" s="46"/>
      <c r="F2413" s="45"/>
      <c r="G2413" s="47"/>
      <c r="H2413" s="70" t="s">
        <v>158</v>
      </c>
      <c r="I2413" s="45"/>
    </row>
    <row r="2415" customFormat="false" ht="15" hidden="false" customHeight="true" outlineLevel="0" collapsed="false">
      <c r="A2415" s="38" t="s">
        <v>1244</v>
      </c>
      <c r="B2415" s="44" t="s">
        <v>47</v>
      </c>
      <c r="C2415" s="44" t="s">
        <v>16</v>
      </c>
      <c r="D2415" s="45" t="s">
        <v>22</v>
      </c>
      <c r="E2415" s="46" t="s">
        <v>1245</v>
      </c>
      <c r="F2415" s="45"/>
      <c r="G2415" s="47" t="s">
        <v>536</v>
      </c>
      <c r="H2415" s="40" t="s">
        <v>59</v>
      </c>
      <c r="I2415" s="45"/>
    </row>
    <row r="2416" customFormat="false" ht="15" hidden="false" customHeight="false" outlineLevel="0" collapsed="false">
      <c r="A2416" s="73" t="s">
        <v>1661</v>
      </c>
      <c r="B2416" s="44"/>
      <c r="C2416" s="44"/>
      <c r="D2416" s="45"/>
      <c r="E2416" s="46"/>
      <c r="F2416" s="45"/>
      <c r="G2416" s="47"/>
      <c r="H2416" s="70" t="s">
        <v>158</v>
      </c>
      <c r="I2416" s="45"/>
    </row>
    <row r="2417" customFormat="false" ht="15" hidden="false" customHeight="true" outlineLevel="0" collapsed="false">
      <c r="A2417" s="38" t="s">
        <v>1244</v>
      </c>
      <c r="B2417" s="44" t="s">
        <v>47</v>
      </c>
      <c r="C2417" s="44" t="s">
        <v>16</v>
      </c>
      <c r="D2417" s="45" t="s">
        <v>22</v>
      </c>
      <c r="E2417" s="46" t="s">
        <v>143</v>
      </c>
      <c r="F2417" s="45"/>
      <c r="G2417" s="47" t="s">
        <v>536</v>
      </c>
      <c r="H2417" s="40" t="s">
        <v>59</v>
      </c>
      <c r="I2417" s="45"/>
    </row>
    <row r="2418" customFormat="false" ht="15" hidden="false" customHeight="false" outlineLevel="0" collapsed="false">
      <c r="A2418" s="73" t="s">
        <v>1661</v>
      </c>
      <c r="B2418" s="44"/>
      <c r="C2418" s="44"/>
      <c r="D2418" s="45"/>
      <c r="E2418" s="46"/>
      <c r="F2418" s="45"/>
      <c r="G2418" s="47"/>
      <c r="H2418" s="70" t="s">
        <v>158</v>
      </c>
      <c r="I2418" s="45"/>
    </row>
    <row r="2420" customFormat="false" ht="30" hidden="false" customHeight="true" outlineLevel="0" collapsed="false">
      <c r="A2420" s="38" t="s">
        <v>1246</v>
      </c>
      <c r="B2420" s="44" t="s">
        <v>53</v>
      </c>
      <c r="C2420" s="44" t="s">
        <v>17</v>
      </c>
      <c r="D2420" s="45" t="s">
        <v>27</v>
      </c>
      <c r="E2420" s="46" t="s">
        <v>132</v>
      </c>
      <c r="F2420" s="45" t="s">
        <v>1247</v>
      </c>
      <c r="G2420" s="47" t="s">
        <v>50</v>
      </c>
      <c r="H2420" s="40" t="s">
        <v>51</v>
      </c>
      <c r="I2420" s="45"/>
    </row>
    <row r="2421" customFormat="false" ht="15" hidden="false" customHeight="false" outlineLevel="0" collapsed="false">
      <c r="A2421" s="73" t="s">
        <v>1662</v>
      </c>
      <c r="B2421" s="44"/>
      <c r="C2421" s="44"/>
      <c r="D2421" s="45"/>
      <c r="E2421" s="46"/>
      <c r="F2421" s="45"/>
      <c r="G2421" s="47"/>
      <c r="H2421" s="70" t="s">
        <v>158</v>
      </c>
      <c r="I2421" s="45"/>
    </row>
    <row r="2422" customFormat="false" ht="30" hidden="false" customHeight="true" outlineLevel="0" collapsed="false">
      <c r="A2422" s="38" t="s">
        <v>1246</v>
      </c>
      <c r="B2422" s="44" t="s">
        <v>53</v>
      </c>
      <c r="C2422" s="44" t="s">
        <v>15</v>
      </c>
      <c r="D2422" s="45" t="s">
        <v>27</v>
      </c>
      <c r="E2422" s="46" t="s">
        <v>264</v>
      </c>
      <c r="F2422" s="45" t="s">
        <v>1249</v>
      </c>
      <c r="G2422" s="47" t="s">
        <v>50</v>
      </c>
      <c r="H2422" s="40" t="s">
        <v>51</v>
      </c>
      <c r="I2422" s="45"/>
    </row>
    <row r="2423" customFormat="false" ht="15" hidden="false" customHeight="false" outlineLevel="0" collapsed="false">
      <c r="A2423" s="73" t="s">
        <v>1662</v>
      </c>
      <c r="B2423" s="44"/>
      <c r="C2423" s="44"/>
      <c r="D2423" s="45"/>
      <c r="E2423" s="46"/>
      <c r="F2423" s="45"/>
      <c r="G2423" s="47"/>
      <c r="H2423" s="70" t="s">
        <v>158</v>
      </c>
      <c r="I2423" s="45"/>
    </row>
    <row r="2424" customFormat="false" ht="30" hidden="false" customHeight="true" outlineLevel="0" collapsed="false">
      <c r="A2424" s="38" t="s">
        <v>1246</v>
      </c>
      <c r="B2424" s="44" t="s">
        <v>47</v>
      </c>
      <c r="C2424" s="44" t="s">
        <v>16</v>
      </c>
      <c r="D2424" s="45" t="s">
        <v>22</v>
      </c>
      <c r="E2424" s="46" t="s">
        <v>456</v>
      </c>
      <c r="F2424" s="45" t="s">
        <v>1248</v>
      </c>
      <c r="G2424" s="47" t="s">
        <v>50</v>
      </c>
      <c r="H2424" s="40" t="s">
        <v>51</v>
      </c>
      <c r="I2424" s="45"/>
    </row>
    <row r="2425" customFormat="false" ht="15" hidden="false" customHeight="false" outlineLevel="0" collapsed="false">
      <c r="A2425" s="73" t="s">
        <v>1662</v>
      </c>
      <c r="B2425" s="44"/>
      <c r="C2425" s="44"/>
      <c r="D2425" s="45"/>
      <c r="E2425" s="46"/>
      <c r="F2425" s="45"/>
      <c r="G2425" s="47"/>
      <c r="H2425" s="70" t="s">
        <v>158</v>
      </c>
      <c r="I2425" s="45"/>
    </row>
    <row r="2426" customFormat="false" ht="30" hidden="false" customHeight="true" outlineLevel="0" collapsed="false">
      <c r="A2426" s="38" t="s">
        <v>1246</v>
      </c>
      <c r="B2426" s="44" t="s">
        <v>53</v>
      </c>
      <c r="C2426" s="44" t="s">
        <v>17</v>
      </c>
      <c r="D2426" s="45" t="s">
        <v>24</v>
      </c>
      <c r="E2426" s="46" t="s">
        <v>198</v>
      </c>
      <c r="F2426" s="45" t="s">
        <v>1247</v>
      </c>
      <c r="G2426" s="47" t="s">
        <v>50</v>
      </c>
      <c r="H2426" s="40" t="s">
        <v>51</v>
      </c>
      <c r="I2426" s="45"/>
    </row>
    <row r="2427" customFormat="false" ht="15" hidden="false" customHeight="false" outlineLevel="0" collapsed="false">
      <c r="A2427" s="73" t="s">
        <v>1662</v>
      </c>
      <c r="B2427" s="44"/>
      <c r="C2427" s="44"/>
      <c r="D2427" s="45"/>
      <c r="E2427" s="46"/>
      <c r="F2427" s="45"/>
      <c r="G2427" s="47"/>
      <c r="H2427" s="70" t="s">
        <v>158</v>
      </c>
      <c r="I2427" s="45"/>
    </row>
    <row r="2428" customFormat="false" ht="30" hidden="false" customHeight="true" outlineLevel="0" collapsed="false">
      <c r="A2428" s="38" t="s">
        <v>1246</v>
      </c>
      <c r="B2428" s="44" t="s">
        <v>47</v>
      </c>
      <c r="C2428" s="44" t="s">
        <v>18</v>
      </c>
      <c r="D2428" s="45" t="s">
        <v>22</v>
      </c>
      <c r="E2428" s="46" t="s">
        <v>198</v>
      </c>
      <c r="F2428" s="45" t="s">
        <v>221</v>
      </c>
      <c r="G2428" s="47" t="s">
        <v>50</v>
      </c>
      <c r="H2428" s="40" t="s">
        <v>51</v>
      </c>
      <c r="I2428" s="45"/>
    </row>
    <row r="2429" customFormat="false" ht="15" hidden="false" customHeight="false" outlineLevel="0" collapsed="false">
      <c r="A2429" s="73" t="s">
        <v>1662</v>
      </c>
      <c r="B2429" s="44"/>
      <c r="C2429" s="44"/>
      <c r="D2429" s="45"/>
      <c r="E2429" s="46"/>
      <c r="F2429" s="45"/>
      <c r="G2429" s="47"/>
      <c r="H2429" s="70" t="s">
        <v>158</v>
      </c>
      <c r="I2429" s="45"/>
    </row>
    <row r="2431" customFormat="false" ht="30" hidden="false" customHeight="true" outlineLevel="0" collapsed="false">
      <c r="A2431" s="38" t="s">
        <v>1250</v>
      </c>
      <c r="B2431" s="44" t="s">
        <v>47</v>
      </c>
      <c r="C2431" s="44" t="s">
        <v>18</v>
      </c>
      <c r="D2431" s="45" t="s">
        <v>22</v>
      </c>
      <c r="E2431" s="46" t="s">
        <v>1254</v>
      </c>
      <c r="F2431" s="45" t="s">
        <v>294</v>
      </c>
      <c r="G2431" s="47" t="s">
        <v>50</v>
      </c>
      <c r="H2431" s="40" t="s">
        <v>51</v>
      </c>
      <c r="I2431" s="45"/>
    </row>
    <row r="2432" customFormat="false" ht="15" hidden="false" customHeight="false" outlineLevel="0" collapsed="false">
      <c r="A2432" s="73" t="s">
        <v>1663</v>
      </c>
      <c r="B2432" s="44"/>
      <c r="C2432" s="44"/>
      <c r="D2432" s="45"/>
      <c r="E2432" s="46"/>
      <c r="F2432" s="45"/>
      <c r="G2432" s="47"/>
      <c r="H2432" s="70" t="s">
        <v>158</v>
      </c>
      <c r="I2432" s="45"/>
    </row>
    <row r="2433" customFormat="false" ht="30" hidden="false" customHeight="true" outlineLevel="0" collapsed="false">
      <c r="A2433" s="38" t="s">
        <v>1250</v>
      </c>
      <c r="B2433" s="44" t="s">
        <v>47</v>
      </c>
      <c r="C2433" s="44" t="s">
        <v>17</v>
      </c>
      <c r="D2433" s="45" t="s">
        <v>29</v>
      </c>
      <c r="E2433" s="46" t="s">
        <v>198</v>
      </c>
      <c r="F2433" s="45" t="s">
        <v>1251</v>
      </c>
      <c r="G2433" s="47" t="s">
        <v>50</v>
      </c>
      <c r="H2433" s="40" t="s">
        <v>51</v>
      </c>
      <c r="I2433" s="45"/>
    </row>
    <row r="2434" customFormat="false" ht="15" hidden="false" customHeight="false" outlineLevel="0" collapsed="false">
      <c r="A2434" s="73" t="s">
        <v>1663</v>
      </c>
      <c r="B2434" s="44"/>
      <c r="C2434" s="44"/>
      <c r="D2434" s="45"/>
      <c r="E2434" s="46"/>
      <c r="F2434" s="45"/>
      <c r="G2434" s="47"/>
      <c r="H2434" s="70" t="s">
        <v>158</v>
      </c>
      <c r="I2434" s="45"/>
    </row>
    <row r="2435" customFormat="false" ht="15" hidden="false" customHeight="true" outlineLevel="0" collapsed="false">
      <c r="A2435" s="38" t="s">
        <v>1250</v>
      </c>
      <c r="B2435" s="44" t="s">
        <v>47</v>
      </c>
      <c r="C2435" s="44" t="s">
        <v>16</v>
      </c>
      <c r="D2435" s="45" t="s">
        <v>29</v>
      </c>
      <c r="E2435" s="46" t="s">
        <v>1056</v>
      </c>
      <c r="F2435" s="45"/>
      <c r="G2435" s="47" t="s">
        <v>1252</v>
      </c>
      <c r="H2435" s="40" t="s">
        <v>59</v>
      </c>
      <c r="I2435" s="45" t="s">
        <v>1253</v>
      </c>
    </row>
    <row r="2436" customFormat="false" ht="15" hidden="false" customHeight="false" outlineLevel="0" collapsed="false">
      <c r="A2436" s="73" t="s">
        <v>1663</v>
      </c>
      <c r="B2436" s="44"/>
      <c r="C2436" s="44"/>
      <c r="D2436" s="45"/>
      <c r="E2436" s="46"/>
      <c r="F2436" s="45"/>
      <c r="G2436" s="47"/>
      <c r="H2436" s="70" t="s">
        <v>158</v>
      </c>
      <c r="I2436" s="45"/>
    </row>
    <row r="2437" customFormat="false" ht="15" hidden="false" customHeight="true" outlineLevel="0" collapsed="false">
      <c r="A2437" s="38" t="s">
        <v>1250</v>
      </c>
      <c r="B2437" s="44" t="s">
        <v>47</v>
      </c>
      <c r="C2437" s="44" t="s">
        <v>16</v>
      </c>
      <c r="D2437" s="45" t="s">
        <v>22</v>
      </c>
      <c r="E2437" s="46" t="s">
        <v>475</v>
      </c>
      <c r="F2437" s="45"/>
      <c r="G2437" s="47" t="s">
        <v>1252</v>
      </c>
      <c r="H2437" s="40" t="s">
        <v>59</v>
      </c>
      <c r="I2437" s="45" t="s">
        <v>1253</v>
      </c>
    </row>
    <row r="2438" customFormat="false" ht="15" hidden="false" customHeight="false" outlineLevel="0" collapsed="false">
      <c r="A2438" s="73" t="s">
        <v>1663</v>
      </c>
      <c r="B2438" s="44"/>
      <c r="C2438" s="44"/>
      <c r="D2438" s="45"/>
      <c r="E2438" s="46"/>
      <c r="F2438" s="45"/>
      <c r="G2438" s="47"/>
      <c r="H2438" s="70" t="s">
        <v>158</v>
      </c>
      <c r="I2438" s="45"/>
    </row>
    <row r="2439" customFormat="false" ht="15" hidden="false" customHeight="true" outlineLevel="0" collapsed="false">
      <c r="A2439" s="38" t="s">
        <v>1250</v>
      </c>
      <c r="B2439" s="44" t="s">
        <v>47</v>
      </c>
      <c r="C2439" s="44" t="s">
        <v>1664</v>
      </c>
      <c r="D2439" s="45" t="s">
        <v>38</v>
      </c>
      <c r="E2439" s="46" t="s">
        <v>1056</v>
      </c>
      <c r="F2439" s="45"/>
      <c r="G2439" s="47" t="s">
        <v>1252</v>
      </c>
      <c r="H2439" s="40" t="s">
        <v>59</v>
      </c>
      <c r="I2439" s="45" t="s">
        <v>1253</v>
      </c>
    </row>
    <row r="2440" customFormat="false" ht="15" hidden="false" customHeight="false" outlineLevel="0" collapsed="false">
      <c r="A2440" s="73" t="s">
        <v>1663</v>
      </c>
      <c r="B2440" s="44"/>
      <c r="C2440" s="44"/>
      <c r="D2440" s="45"/>
      <c r="E2440" s="46"/>
      <c r="F2440" s="45"/>
      <c r="G2440" s="47"/>
      <c r="H2440" s="70" t="s">
        <v>158</v>
      </c>
      <c r="I2440" s="45"/>
    </row>
    <row r="2442" customFormat="false" ht="15" hidden="false" customHeight="true" outlineLevel="0" collapsed="false">
      <c r="A2442" s="38" t="s">
        <v>1255</v>
      </c>
      <c r="B2442" s="44" t="s">
        <v>47</v>
      </c>
      <c r="C2442" s="44" t="s">
        <v>16</v>
      </c>
      <c r="D2442" s="45" t="s">
        <v>22</v>
      </c>
      <c r="E2442" s="46" t="s">
        <v>1257</v>
      </c>
      <c r="F2442" s="45"/>
      <c r="G2442" s="47" t="s">
        <v>921</v>
      </c>
      <c r="H2442" s="40" t="s">
        <v>59</v>
      </c>
      <c r="I2442" s="45" t="s">
        <v>922</v>
      </c>
    </row>
    <row r="2443" customFormat="false" ht="15" hidden="false" customHeight="false" outlineLevel="0" collapsed="false">
      <c r="A2443" s="73" t="s">
        <v>1665</v>
      </c>
      <c r="B2443" s="44"/>
      <c r="C2443" s="44"/>
      <c r="D2443" s="45"/>
      <c r="E2443" s="46"/>
      <c r="F2443" s="45"/>
      <c r="G2443" s="47"/>
      <c r="H2443" s="70" t="s">
        <v>158</v>
      </c>
      <c r="I2443" s="45"/>
    </row>
    <row r="2444" customFormat="false" ht="15" hidden="false" customHeight="true" outlineLevel="0" collapsed="false">
      <c r="A2444" s="38" t="s">
        <v>1255</v>
      </c>
      <c r="B2444" s="44" t="s">
        <v>47</v>
      </c>
      <c r="C2444" s="44" t="s">
        <v>16</v>
      </c>
      <c r="D2444" s="45" t="s">
        <v>22</v>
      </c>
      <c r="E2444" s="46" t="s">
        <v>1256</v>
      </c>
      <c r="F2444" s="45"/>
      <c r="G2444" s="47" t="s">
        <v>921</v>
      </c>
      <c r="H2444" s="40" t="s">
        <v>59</v>
      </c>
      <c r="I2444" s="45" t="s">
        <v>922</v>
      </c>
    </row>
    <row r="2445" customFormat="false" ht="15" hidden="false" customHeight="false" outlineLevel="0" collapsed="false">
      <c r="A2445" s="73" t="s">
        <v>1665</v>
      </c>
      <c r="B2445" s="44"/>
      <c r="C2445" s="44"/>
      <c r="D2445" s="45"/>
      <c r="E2445" s="46"/>
      <c r="F2445" s="45"/>
      <c r="G2445" s="47"/>
      <c r="H2445" s="70" t="s">
        <v>158</v>
      </c>
      <c r="I2445" s="45"/>
    </row>
    <row r="2446" customFormat="false" ht="15" hidden="false" customHeight="true" outlineLevel="0" collapsed="false">
      <c r="A2446" s="38" t="s">
        <v>1255</v>
      </c>
      <c r="B2446" s="44" t="s">
        <v>47</v>
      </c>
      <c r="C2446" s="44" t="s">
        <v>16</v>
      </c>
      <c r="D2446" s="45" t="s">
        <v>22</v>
      </c>
      <c r="E2446" s="46" t="s">
        <v>1258</v>
      </c>
      <c r="F2446" s="45"/>
      <c r="G2446" s="47" t="s">
        <v>921</v>
      </c>
      <c r="H2446" s="40" t="s">
        <v>59</v>
      </c>
      <c r="I2446" s="45" t="s">
        <v>922</v>
      </c>
    </row>
    <row r="2447" customFormat="false" ht="15" hidden="false" customHeight="false" outlineLevel="0" collapsed="false">
      <c r="A2447" s="73" t="s">
        <v>1665</v>
      </c>
      <c r="B2447" s="44"/>
      <c r="C2447" s="44"/>
      <c r="D2447" s="45"/>
      <c r="E2447" s="46"/>
      <c r="F2447" s="45"/>
      <c r="G2447" s="47"/>
      <c r="H2447" s="70" t="s">
        <v>158</v>
      </c>
      <c r="I2447" s="45"/>
    </row>
    <row r="2449" customFormat="false" ht="15" hidden="false" customHeight="true" outlineLevel="0" collapsed="false">
      <c r="A2449" s="43" t="s">
        <v>1259</v>
      </c>
      <c r="B2449" s="44" t="s">
        <v>47</v>
      </c>
      <c r="C2449" s="44" t="s">
        <v>16</v>
      </c>
      <c r="D2449" s="45" t="s">
        <v>22</v>
      </c>
      <c r="E2449" s="46" t="s">
        <v>1262</v>
      </c>
      <c r="F2449" s="45"/>
      <c r="G2449" s="47" t="s">
        <v>793</v>
      </c>
      <c r="H2449" s="40" t="s">
        <v>59</v>
      </c>
      <c r="I2449" s="45"/>
    </row>
    <row r="2450" customFormat="false" ht="15" hidden="false" customHeight="false" outlineLevel="0" collapsed="false">
      <c r="A2450" s="43"/>
      <c r="B2450" s="44"/>
      <c r="C2450" s="44"/>
      <c r="D2450" s="45"/>
      <c r="E2450" s="46"/>
      <c r="F2450" s="45"/>
      <c r="G2450" s="47"/>
      <c r="H2450" s="70" t="s">
        <v>158</v>
      </c>
      <c r="I2450" s="45"/>
    </row>
    <row r="2451" customFormat="false" ht="30" hidden="false" customHeight="true" outlineLevel="0" collapsed="false">
      <c r="A2451" s="38" t="s">
        <v>1259</v>
      </c>
      <c r="B2451" s="44" t="s">
        <v>47</v>
      </c>
      <c r="C2451" s="44" t="s">
        <v>18</v>
      </c>
      <c r="D2451" s="45" t="s">
        <v>22</v>
      </c>
      <c r="E2451" s="46" t="s">
        <v>1261</v>
      </c>
      <c r="F2451" s="45" t="s">
        <v>294</v>
      </c>
      <c r="G2451" s="47" t="s">
        <v>50</v>
      </c>
      <c r="H2451" s="40" t="s">
        <v>51</v>
      </c>
      <c r="I2451" s="45"/>
    </row>
    <row r="2452" customFormat="false" ht="15" hidden="false" customHeight="false" outlineLevel="0" collapsed="false">
      <c r="A2452" s="73" t="s">
        <v>1666</v>
      </c>
      <c r="B2452" s="44"/>
      <c r="C2452" s="44"/>
      <c r="D2452" s="45"/>
      <c r="E2452" s="46"/>
      <c r="F2452" s="45"/>
      <c r="G2452" s="47"/>
      <c r="H2452" s="70" t="s">
        <v>158</v>
      </c>
      <c r="I2452" s="45"/>
    </row>
    <row r="2453" customFormat="false" ht="30" hidden="false" customHeight="true" outlineLevel="0" collapsed="false">
      <c r="A2453" s="38" t="s">
        <v>1259</v>
      </c>
      <c r="B2453" s="44" t="s">
        <v>47</v>
      </c>
      <c r="C2453" s="44" t="s">
        <v>16</v>
      </c>
      <c r="D2453" s="45" t="s">
        <v>22</v>
      </c>
      <c r="E2453" s="46" t="s">
        <v>1260</v>
      </c>
      <c r="F2453" s="45" t="s">
        <v>484</v>
      </c>
      <c r="G2453" s="47" t="s">
        <v>50</v>
      </c>
      <c r="H2453" s="40" t="s">
        <v>51</v>
      </c>
      <c r="I2453" s="45"/>
    </row>
    <row r="2454" customFormat="false" ht="15" hidden="false" customHeight="false" outlineLevel="0" collapsed="false">
      <c r="A2454" s="73" t="s">
        <v>1666</v>
      </c>
      <c r="B2454" s="44"/>
      <c r="C2454" s="44"/>
      <c r="D2454" s="45"/>
      <c r="E2454" s="46"/>
      <c r="F2454" s="45"/>
      <c r="G2454" s="47"/>
      <c r="H2454" s="70" t="s">
        <v>158</v>
      </c>
      <c r="I2454" s="45"/>
    </row>
    <row r="2456" customFormat="false" ht="30" hidden="false" customHeight="false" outlineLevel="0" collapsed="false">
      <c r="A2456" s="43" t="s">
        <v>1263</v>
      </c>
      <c r="B2456" s="44" t="s">
        <v>47</v>
      </c>
      <c r="C2456" s="44" t="s">
        <v>16</v>
      </c>
      <c r="D2456" s="45" t="s">
        <v>22</v>
      </c>
      <c r="E2456" s="46" t="s">
        <v>1265</v>
      </c>
      <c r="F2456" s="45"/>
      <c r="G2456" s="47" t="s">
        <v>793</v>
      </c>
      <c r="H2456" s="45" t="s">
        <v>158</v>
      </c>
      <c r="I2456" s="45"/>
    </row>
    <row r="2457" customFormat="false" ht="30" hidden="false" customHeight="true" outlineLevel="0" collapsed="false">
      <c r="A2457" s="38" t="s">
        <v>1263</v>
      </c>
      <c r="B2457" s="44" t="s">
        <v>47</v>
      </c>
      <c r="C2457" s="44" t="s">
        <v>18</v>
      </c>
      <c r="D2457" s="45" t="s">
        <v>22</v>
      </c>
      <c r="E2457" s="46" t="s">
        <v>1264</v>
      </c>
      <c r="F2457" s="45" t="s">
        <v>294</v>
      </c>
      <c r="G2457" s="47" t="s">
        <v>50</v>
      </c>
      <c r="H2457" s="40" t="s">
        <v>51</v>
      </c>
      <c r="I2457" s="45"/>
    </row>
    <row r="2458" customFormat="false" ht="15" hidden="false" customHeight="false" outlineLevel="0" collapsed="false">
      <c r="A2458" s="73" t="s">
        <v>1667</v>
      </c>
      <c r="B2458" s="44"/>
      <c r="C2458" s="44"/>
      <c r="D2458" s="45"/>
      <c r="E2458" s="46"/>
      <c r="F2458" s="45"/>
      <c r="G2458" s="47"/>
      <c r="H2458" s="70" t="s">
        <v>158</v>
      </c>
      <c r="I2458" s="45"/>
    </row>
    <row r="2460" customFormat="false" ht="30" hidden="false" customHeight="true" outlineLevel="0" collapsed="false">
      <c r="A2460" s="76" t="s">
        <v>1668</v>
      </c>
      <c r="B2460" s="44" t="s">
        <v>47</v>
      </c>
      <c r="C2460" s="44" t="s">
        <v>17</v>
      </c>
      <c r="D2460" s="45" t="s">
        <v>22</v>
      </c>
      <c r="E2460" s="46" t="s">
        <v>1267</v>
      </c>
      <c r="F2460" s="45" t="s">
        <v>857</v>
      </c>
      <c r="G2460" s="47" t="s">
        <v>50</v>
      </c>
      <c r="H2460" s="40" t="s">
        <v>51</v>
      </c>
      <c r="I2460" s="45"/>
    </row>
    <row r="2461" customFormat="false" ht="15" hidden="false" customHeight="false" outlineLevel="0" collapsed="false">
      <c r="A2461" s="76"/>
      <c r="B2461" s="44"/>
      <c r="C2461" s="44"/>
      <c r="D2461" s="45"/>
      <c r="E2461" s="46"/>
      <c r="F2461" s="45"/>
      <c r="G2461" s="47"/>
      <c r="H2461" s="70" t="s">
        <v>158</v>
      </c>
      <c r="I2461" s="45"/>
    </row>
    <row r="2462" customFormat="false" ht="30" hidden="false" customHeight="true" outlineLevel="0" collapsed="false">
      <c r="A2462" s="38" t="s">
        <v>1266</v>
      </c>
      <c r="B2462" s="44" t="s">
        <v>47</v>
      </c>
      <c r="C2462" s="44" t="s">
        <v>16</v>
      </c>
      <c r="D2462" s="45" t="s">
        <v>22</v>
      </c>
      <c r="E2462" s="46" t="s">
        <v>1028</v>
      </c>
      <c r="F2462" s="45" t="s">
        <v>857</v>
      </c>
      <c r="G2462" s="47" t="s">
        <v>50</v>
      </c>
      <c r="H2462" s="40" t="s">
        <v>51</v>
      </c>
      <c r="I2462" s="45"/>
    </row>
    <row r="2463" customFormat="false" ht="15" hidden="false" customHeight="false" outlineLevel="0" collapsed="false">
      <c r="A2463" s="73" t="s">
        <v>1668</v>
      </c>
      <c r="B2463" s="44"/>
      <c r="C2463" s="44"/>
      <c r="D2463" s="45"/>
      <c r="E2463" s="46"/>
      <c r="F2463" s="45"/>
      <c r="G2463" s="47"/>
      <c r="H2463" s="70" t="s">
        <v>158</v>
      </c>
      <c r="I2463" s="45"/>
    </row>
    <row r="2465" customFormat="false" ht="30" hidden="false" customHeight="true" outlineLevel="0" collapsed="false">
      <c r="A2465" s="38" t="s">
        <v>1268</v>
      </c>
      <c r="B2465" s="44" t="s">
        <v>47</v>
      </c>
      <c r="C2465" s="44" t="s">
        <v>17</v>
      </c>
      <c r="D2465" s="45" t="s">
        <v>22</v>
      </c>
      <c r="E2465" s="46" t="s">
        <v>829</v>
      </c>
      <c r="F2465" s="45" t="s">
        <v>179</v>
      </c>
      <c r="G2465" s="47" t="s">
        <v>50</v>
      </c>
      <c r="H2465" s="40" t="s">
        <v>51</v>
      </c>
      <c r="I2465" s="45"/>
    </row>
    <row r="2466" customFormat="false" ht="15" hidden="false" customHeight="false" outlineLevel="0" collapsed="false">
      <c r="A2466" s="73" t="s">
        <v>1669</v>
      </c>
      <c r="B2466" s="44"/>
      <c r="C2466" s="44"/>
      <c r="D2466" s="45"/>
      <c r="E2466" s="46"/>
      <c r="F2466" s="45"/>
      <c r="G2466" s="47"/>
      <c r="H2466" s="70" t="s">
        <v>158</v>
      </c>
      <c r="I2466" s="45"/>
    </row>
    <row r="2467" customFormat="false" ht="45" hidden="false" customHeight="true" outlineLevel="0" collapsed="false">
      <c r="A2467" s="38" t="s">
        <v>1268</v>
      </c>
      <c r="B2467" s="44" t="s">
        <v>47</v>
      </c>
      <c r="C2467" s="44" t="s">
        <v>15</v>
      </c>
      <c r="D2467" s="45" t="s">
        <v>23</v>
      </c>
      <c r="E2467" s="46" t="s">
        <v>242</v>
      </c>
      <c r="F2467" s="45" t="s">
        <v>164</v>
      </c>
      <c r="G2467" s="47" t="s">
        <v>50</v>
      </c>
      <c r="H2467" s="40" t="s">
        <v>51</v>
      </c>
      <c r="I2467" s="45"/>
    </row>
    <row r="2468" customFormat="false" ht="15" hidden="false" customHeight="false" outlineLevel="0" collapsed="false">
      <c r="A2468" s="73" t="s">
        <v>1669</v>
      </c>
      <c r="B2468" s="44"/>
      <c r="C2468" s="44"/>
      <c r="D2468" s="45"/>
      <c r="E2468" s="46"/>
      <c r="F2468" s="45"/>
      <c r="G2468" s="47"/>
      <c r="H2468" s="70" t="s">
        <v>158</v>
      </c>
      <c r="I2468" s="45"/>
    </row>
    <row r="2469" customFormat="false" ht="30" hidden="false" customHeight="true" outlineLevel="0" collapsed="false">
      <c r="A2469" s="38" t="s">
        <v>1268</v>
      </c>
      <c r="B2469" s="44" t="s">
        <v>47</v>
      </c>
      <c r="C2469" s="44" t="s">
        <v>15</v>
      </c>
      <c r="D2469" s="45" t="s">
        <v>23</v>
      </c>
      <c r="E2469" s="46" t="s">
        <v>242</v>
      </c>
      <c r="F2469" s="45" t="s">
        <v>160</v>
      </c>
      <c r="G2469" s="47" t="s">
        <v>50</v>
      </c>
      <c r="H2469" s="40" t="s">
        <v>51</v>
      </c>
      <c r="I2469" s="45"/>
    </row>
    <row r="2470" customFormat="false" ht="15" hidden="false" customHeight="false" outlineLevel="0" collapsed="false">
      <c r="A2470" s="73" t="s">
        <v>1670</v>
      </c>
      <c r="B2470" s="44"/>
      <c r="C2470" s="44"/>
      <c r="D2470" s="45"/>
      <c r="E2470" s="46"/>
      <c r="F2470" s="45"/>
      <c r="G2470" s="47"/>
      <c r="H2470" s="70" t="s">
        <v>158</v>
      </c>
      <c r="I2470" s="45"/>
    </row>
    <row r="2471" customFormat="false" ht="30" hidden="false" customHeight="true" outlineLevel="0" collapsed="false">
      <c r="A2471" s="38" t="s">
        <v>1268</v>
      </c>
      <c r="B2471" s="44" t="s">
        <v>47</v>
      </c>
      <c r="C2471" s="44" t="s">
        <v>16</v>
      </c>
      <c r="D2471" s="45" t="s">
        <v>22</v>
      </c>
      <c r="E2471" s="46" t="s">
        <v>258</v>
      </c>
      <c r="F2471" s="45" t="s">
        <v>179</v>
      </c>
      <c r="G2471" s="47" t="s">
        <v>50</v>
      </c>
      <c r="H2471" s="40" t="s">
        <v>51</v>
      </c>
      <c r="I2471" s="45"/>
    </row>
    <row r="2472" customFormat="false" ht="15" hidden="false" customHeight="false" outlineLevel="0" collapsed="false">
      <c r="A2472" s="73" t="s">
        <v>1669</v>
      </c>
      <c r="B2472" s="44"/>
      <c r="C2472" s="44"/>
      <c r="D2472" s="45"/>
      <c r="E2472" s="46"/>
      <c r="F2472" s="45"/>
      <c r="G2472" s="47"/>
      <c r="H2472" s="70" t="s">
        <v>158</v>
      </c>
      <c r="I2472" s="45"/>
    </row>
    <row r="2474" customFormat="false" ht="30" hidden="false" customHeight="true" outlineLevel="0" collapsed="false">
      <c r="A2474" s="38" t="s">
        <v>1269</v>
      </c>
      <c r="B2474" s="44" t="s">
        <v>47</v>
      </c>
      <c r="C2474" s="44" t="s">
        <v>15</v>
      </c>
      <c r="D2474" s="45" t="s">
        <v>23</v>
      </c>
      <c r="E2474" s="46" t="s">
        <v>242</v>
      </c>
      <c r="F2474" s="45" t="s">
        <v>160</v>
      </c>
      <c r="G2474" s="47" t="s">
        <v>50</v>
      </c>
      <c r="H2474" s="40" t="s">
        <v>51</v>
      </c>
      <c r="I2474" s="45"/>
    </row>
    <row r="2475" customFormat="false" ht="15" hidden="false" customHeight="false" outlineLevel="0" collapsed="false">
      <c r="A2475" s="73" t="s">
        <v>1671</v>
      </c>
      <c r="B2475" s="44"/>
      <c r="C2475" s="44"/>
      <c r="D2475" s="45"/>
      <c r="E2475" s="46"/>
      <c r="F2475" s="45"/>
      <c r="G2475" s="47"/>
      <c r="H2475" s="70" t="s">
        <v>158</v>
      </c>
      <c r="I2475" s="45"/>
    </row>
    <row r="2476" customFormat="false" ht="45" hidden="false" customHeight="true" outlineLevel="0" collapsed="false">
      <c r="A2476" s="38" t="s">
        <v>1270</v>
      </c>
      <c r="B2476" s="44" t="s">
        <v>47</v>
      </c>
      <c r="C2476" s="44" t="s">
        <v>15</v>
      </c>
      <c r="D2476" s="45" t="s">
        <v>23</v>
      </c>
      <c r="E2476" s="46" t="s">
        <v>242</v>
      </c>
      <c r="F2476" s="45" t="s">
        <v>164</v>
      </c>
      <c r="G2476" s="47" t="s">
        <v>50</v>
      </c>
      <c r="H2476" s="40" t="s">
        <v>51</v>
      </c>
      <c r="I2476" s="45"/>
    </row>
    <row r="2477" customFormat="false" ht="15" hidden="false" customHeight="false" outlineLevel="0" collapsed="false">
      <c r="A2477" s="73" t="s">
        <v>1672</v>
      </c>
      <c r="B2477" s="44"/>
      <c r="C2477" s="44"/>
      <c r="D2477" s="45"/>
      <c r="E2477" s="46"/>
      <c r="F2477" s="45"/>
      <c r="G2477" s="47"/>
      <c r="H2477" s="70" t="s">
        <v>158</v>
      </c>
      <c r="I2477" s="45"/>
    </row>
    <row r="2478" customFormat="false" ht="30" hidden="false" customHeight="true" outlineLevel="0" collapsed="false">
      <c r="A2478" s="38" t="s">
        <v>1270</v>
      </c>
      <c r="B2478" s="44" t="s">
        <v>47</v>
      </c>
      <c r="C2478" s="44" t="s">
        <v>16</v>
      </c>
      <c r="D2478" s="45" t="s">
        <v>22</v>
      </c>
      <c r="E2478" s="46" t="s">
        <v>692</v>
      </c>
      <c r="F2478" s="45" t="s">
        <v>857</v>
      </c>
      <c r="G2478" s="47" t="s">
        <v>50</v>
      </c>
      <c r="H2478" s="40" t="s">
        <v>51</v>
      </c>
      <c r="I2478" s="45"/>
    </row>
    <row r="2479" customFormat="false" ht="15" hidden="false" customHeight="false" outlineLevel="0" collapsed="false">
      <c r="A2479" s="73" t="s">
        <v>1672</v>
      </c>
      <c r="B2479" s="44"/>
      <c r="C2479" s="44"/>
      <c r="D2479" s="45"/>
      <c r="E2479" s="46"/>
      <c r="F2479" s="45"/>
      <c r="G2479" s="47"/>
      <c r="H2479" s="70" t="s">
        <v>158</v>
      </c>
      <c r="I2479" s="45"/>
    </row>
    <row r="2480" customFormat="false" ht="30" hidden="false" customHeight="true" outlineLevel="0" collapsed="false">
      <c r="A2480" s="38" t="s">
        <v>1270</v>
      </c>
      <c r="B2480" s="44" t="s">
        <v>47</v>
      </c>
      <c r="C2480" s="44" t="s">
        <v>17</v>
      </c>
      <c r="D2480" s="45" t="s">
        <v>22</v>
      </c>
      <c r="E2480" s="46" t="s">
        <v>1148</v>
      </c>
      <c r="F2480" s="45" t="s">
        <v>857</v>
      </c>
      <c r="G2480" s="47" t="s">
        <v>50</v>
      </c>
      <c r="H2480" s="40" t="s">
        <v>51</v>
      </c>
      <c r="I2480" s="45"/>
    </row>
    <row r="2481" customFormat="false" ht="15" hidden="false" customHeight="false" outlineLevel="0" collapsed="false">
      <c r="A2481" s="73" t="s">
        <v>1672</v>
      </c>
      <c r="B2481" s="44"/>
      <c r="C2481" s="44"/>
      <c r="D2481" s="45"/>
      <c r="E2481" s="46"/>
      <c r="F2481" s="45"/>
      <c r="G2481" s="47"/>
      <c r="H2481" s="70" t="s">
        <v>158</v>
      </c>
      <c r="I2481" s="45"/>
    </row>
    <row r="2483" customFormat="false" ht="30" hidden="false" customHeight="true" outlineLevel="0" collapsed="false">
      <c r="A2483" s="38" t="s">
        <v>1271</v>
      </c>
      <c r="B2483" s="44" t="s">
        <v>47</v>
      </c>
      <c r="C2483" s="44" t="s">
        <v>16</v>
      </c>
      <c r="D2483" s="45" t="s">
        <v>22</v>
      </c>
      <c r="E2483" s="46" t="s">
        <v>1273</v>
      </c>
      <c r="F2483" s="45" t="s">
        <v>1274</v>
      </c>
      <c r="G2483" s="47" t="s">
        <v>50</v>
      </c>
      <c r="H2483" s="40" t="s">
        <v>51</v>
      </c>
      <c r="I2483" s="45"/>
    </row>
    <row r="2484" customFormat="false" ht="15" hidden="false" customHeight="false" outlineLevel="0" collapsed="false">
      <c r="A2484" s="73" t="s">
        <v>1673</v>
      </c>
      <c r="B2484" s="44"/>
      <c r="C2484" s="44"/>
      <c r="D2484" s="45"/>
      <c r="E2484" s="46"/>
      <c r="F2484" s="45"/>
      <c r="G2484" s="47"/>
      <c r="H2484" s="70" t="s">
        <v>158</v>
      </c>
      <c r="I2484" s="45"/>
    </row>
    <row r="2485" customFormat="false" ht="30" hidden="false" customHeight="true" outlineLevel="0" collapsed="false">
      <c r="A2485" s="38" t="s">
        <v>1271</v>
      </c>
      <c r="B2485" s="44" t="s">
        <v>47</v>
      </c>
      <c r="C2485" s="44" t="s">
        <v>15</v>
      </c>
      <c r="D2485" s="45" t="s">
        <v>23</v>
      </c>
      <c r="E2485" s="46" t="s">
        <v>1272</v>
      </c>
      <c r="F2485" s="45" t="s">
        <v>160</v>
      </c>
      <c r="G2485" s="47" t="s">
        <v>50</v>
      </c>
      <c r="H2485" s="40" t="s">
        <v>51</v>
      </c>
      <c r="I2485" s="45"/>
    </row>
    <row r="2486" customFormat="false" ht="15" hidden="false" customHeight="false" outlineLevel="0" collapsed="false">
      <c r="A2486" s="73" t="s">
        <v>1673</v>
      </c>
      <c r="B2486" s="44"/>
      <c r="C2486" s="44"/>
      <c r="D2486" s="45"/>
      <c r="E2486" s="46"/>
      <c r="F2486" s="45"/>
      <c r="G2486" s="47"/>
      <c r="H2486" s="70" t="s">
        <v>158</v>
      </c>
      <c r="I2486" s="45"/>
    </row>
    <row r="2487" customFormat="false" ht="30" hidden="false" customHeight="true" outlineLevel="0" collapsed="false">
      <c r="A2487" s="38" t="s">
        <v>1275</v>
      </c>
      <c r="B2487" s="44" t="s">
        <v>47</v>
      </c>
      <c r="C2487" s="44" t="s">
        <v>17</v>
      </c>
      <c r="D2487" s="45" t="s">
        <v>22</v>
      </c>
      <c r="E2487" s="46" t="s">
        <v>1277</v>
      </c>
      <c r="F2487" s="45" t="s">
        <v>1276</v>
      </c>
      <c r="G2487" s="47" t="s">
        <v>50</v>
      </c>
      <c r="H2487" s="40" t="s">
        <v>51</v>
      </c>
      <c r="I2487" s="45"/>
    </row>
    <row r="2488" customFormat="false" ht="15" hidden="false" customHeight="false" outlineLevel="0" collapsed="false">
      <c r="A2488" s="73" t="s">
        <v>1674</v>
      </c>
      <c r="B2488" s="44"/>
      <c r="C2488" s="44"/>
      <c r="D2488" s="45"/>
      <c r="E2488" s="46"/>
      <c r="F2488" s="45"/>
      <c r="G2488" s="47"/>
      <c r="H2488" s="70" t="s">
        <v>158</v>
      </c>
      <c r="I2488" s="45"/>
    </row>
    <row r="2489" customFormat="false" ht="30" hidden="false" customHeight="true" outlineLevel="0" collapsed="false">
      <c r="A2489" s="38" t="s">
        <v>1275</v>
      </c>
      <c r="B2489" s="44" t="s">
        <v>47</v>
      </c>
      <c r="C2489" s="44" t="s">
        <v>16</v>
      </c>
      <c r="D2489" s="45" t="s">
        <v>22</v>
      </c>
      <c r="E2489" s="46" t="s">
        <v>758</v>
      </c>
      <c r="F2489" s="45" t="s">
        <v>1276</v>
      </c>
      <c r="G2489" s="47" t="s">
        <v>50</v>
      </c>
      <c r="H2489" s="40" t="s">
        <v>51</v>
      </c>
      <c r="I2489" s="45"/>
    </row>
    <row r="2490" customFormat="false" ht="15" hidden="false" customHeight="false" outlineLevel="0" collapsed="false">
      <c r="A2490" s="73" t="s">
        <v>1674</v>
      </c>
      <c r="B2490" s="44"/>
      <c r="C2490" s="44"/>
      <c r="D2490" s="45"/>
      <c r="E2490" s="46"/>
      <c r="F2490" s="45"/>
      <c r="G2490" s="47"/>
      <c r="H2490" s="70" t="s">
        <v>158</v>
      </c>
      <c r="I2490" s="45"/>
    </row>
    <row r="2491" customFormat="false" ht="45" hidden="false" customHeight="true" outlineLevel="0" collapsed="false">
      <c r="A2491" s="38" t="s">
        <v>1275</v>
      </c>
      <c r="B2491" s="44" t="s">
        <v>47</v>
      </c>
      <c r="C2491" s="44" t="s">
        <v>15</v>
      </c>
      <c r="D2491" s="45" t="s">
        <v>23</v>
      </c>
      <c r="E2491" s="46" t="s">
        <v>1278</v>
      </c>
      <c r="F2491" s="45" t="s">
        <v>164</v>
      </c>
      <c r="G2491" s="47" t="s">
        <v>50</v>
      </c>
      <c r="H2491" s="40" t="s">
        <v>51</v>
      </c>
      <c r="I2491" s="45"/>
    </row>
    <row r="2492" customFormat="false" ht="15" hidden="false" customHeight="false" outlineLevel="0" collapsed="false">
      <c r="A2492" s="73" t="s">
        <v>1674</v>
      </c>
      <c r="B2492" s="44"/>
      <c r="C2492" s="44"/>
      <c r="D2492" s="45"/>
      <c r="E2492" s="46"/>
      <c r="F2492" s="45"/>
      <c r="G2492" s="47"/>
      <c r="H2492" s="70" t="s">
        <v>158</v>
      </c>
      <c r="I2492" s="45"/>
    </row>
    <row r="2493" customFormat="false" ht="30" hidden="false" customHeight="true" outlineLevel="0" collapsed="false">
      <c r="A2493" s="38" t="s">
        <v>1275</v>
      </c>
      <c r="B2493" s="44" t="s">
        <v>53</v>
      </c>
      <c r="C2493" s="44" t="s">
        <v>93</v>
      </c>
      <c r="D2493" s="45" t="s">
        <v>25</v>
      </c>
      <c r="E2493" s="46" t="s">
        <v>177</v>
      </c>
      <c r="F2493" s="45" t="s">
        <v>178</v>
      </c>
      <c r="G2493" s="47" t="s">
        <v>50</v>
      </c>
      <c r="H2493" s="40" t="s">
        <v>51</v>
      </c>
      <c r="I2493" s="45"/>
    </row>
    <row r="2494" customFormat="false" ht="15" hidden="false" customHeight="false" outlineLevel="0" collapsed="false">
      <c r="A2494" s="73" t="s">
        <v>1674</v>
      </c>
      <c r="B2494" s="44"/>
      <c r="C2494" s="44"/>
      <c r="D2494" s="45"/>
      <c r="E2494" s="46"/>
      <c r="F2494" s="45"/>
      <c r="G2494" s="47"/>
      <c r="H2494" s="70" t="s">
        <v>158</v>
      </c>
      <c r="I2494" s="45"/>
    </row>
    <row r="2496" customFormat="false" ht="30" hidden="false" customHeight="true" outlineLevel="0" collapsed="false">
      <c r="A2496" s="38" t="s">
        <v>1280</v>
      </c>
      <c r="B2496" s="44" t="s">
        <v>47</v>
      </c>
      <c r="C2496" s="44" t="s">
        <v>15</v>
      </c>
      <c r="D2496" s="45" t="s">
        <v>23</v>
      </c>
      <c r="E2496" s="46" t="s">
        <v>1281</v>
      </c>
      <c r="F2496" s="45" t="s">
        <v>160</v>
      </c>
      <c r="G2496" s="47" t="s">
        <v>50</v>
      </c>
      <c r="H2496" s="40" t="s">
        <v>51</v>
      </c>
      <c r="I2496" s="45"/>
    </row>
    <row r="2497" customFormat="false" ht="15" hidden="false" customHeight="false" outlineLevel="0" collapsed="false">
      <c r="A2497" s="73" t="s">
        <v>1675</v>
      </c>
      <c r="B2497" s="44"/>
      <c r="C2497" s="44"/>
      <c r="D2497" s="45"/>
      <c r="E2497" s="46"/>
      <c r="F2497" s="45"/>
      <c r="G2497" s="47"/>
      <c r="H2497" s="70" t="s">
        <v>158</v>
      </c>
      <c r="I2497" s="45"/>
    </row>
    <row r="2498" customFormat="false" ht="30" hidden="false" customHeight="true" outlineLevel="0" collapsed="false">
      <c r="A2498" s="38" t="s">
        <v>1279</v>
      </c>
      <c r="B2498" s="44" t="s">
        <v>47</v>
      </c>
      <c r="C2498" s="44" t="s">
        <v>17</v>
      </c>
      <c r="D2498" s="45" t="s">
        <v>22</v>
      </c>
      <c r="E2498" s="46" t="s">
        <v>136</v>
      </c>
      <c r="F2498" s="45" t="s">
        <v>857</v>
      </c>
      <c r="G2498" s="47" t="s">
        <v>50</v>
      </c>
      <c r="H2498" s="40" t="s">
        <v>51</v>
      </c>
      <c r="I2498" s="45"/>
    </row>
    <row r="2499" customFormat="false" ht="15" hidden="false" customHeight="false" outlineLevel="0" collapsed="false">
      <c r="A2499" s="73" t="s">
        <v>1676</v>
      </c>
      <c r="B2499" s="44"/>
      <c r="C2499" s="44"/>
      <c r="D2499" s="45"/>
      <c r="E2499" s="46"/>
      <c r="F2499" s="45"/>
      <c r="G2499" s="47"/>
      <c r="H2499" s="70" t="s">
        <v>158</v>
      </c>
      <c r="I2499" s="45"/>
    </row>
    <row r="2500" customFormat="false" ht="30" hidden="false" customHeight="true" outlineLevel="0" collapsed="false">
      <c r="A2500" s="38" t="s">
        <v>1279</v>
      </c>
      <c r="B2500" s="44" t="s">
        <v>47</v>
      </c>
      <c r="C2500" s="44" t="s">
        <v>16</v>
      </c>
      <c r="D2500" s="45" t="s">
        <v>22</v>
      </c>
      <c r="E2500" s="46" t="s">
        <v>170</v>
      </c>
      <c r="F2500" s="45" t="s">
        <v>857</v>
      </c>
      <c r="G2500" s="47" t="s">
        <v>50</v>
      </c>
      <c r="H2500" s="40" t="s">
        <v>51</v>
      </c>
      <c r="I2500" s="45"/>
    </row>
    <row r="2501" customFormat="false" ht="15" hidden="false" customHeight="false" outlineLevel="0" collapsed="false">
      <c r="A2501" s="73" t="s">
        <v>1676</v>
      </c>
      <c r="B2501" s="44"/>
      <c r="C2501" s="44"/>
      <c r="D2501" s="45"/>
      <c r="E2501" s="46"/>
      <c r="F2501" s="45"/>
      <c r="G2501" s="47"/>
      <c r="H2501" s="70" t="s">
        <v>158</v>
      </c>
      <c r="I2501" s="45"/>
    </row>
    <row r="2502" customFormat="false" ht="45" hidden="false" customHeight="true" outlineLevel="0" collapsed="false">
      <c r="A2502" s="38" t="s">
        <v>1279</v>
      </c>
      <c r="B2502" s="44" t="s">
        <v>53</v>
      </c>
      <c r="C2502" s="44" t="s">
        <v>15</v>
      </c>
      <c r="D2502" s="45" t="s">
        <v>23</v>
      </c>
      <c r="E2502" s="46" t="s">
        <v>279</v>
      </c>
      <c r="F2502" s="45" t="s">
        <v>164</v>
      </c>
      <c r="G2502" s="47" t="s">
        <v>50</v>
      </c>
      <c r="H2502" s="40" t="s">
        <v>51</v>
      </c>
      <c r="I2502" s="45"/>
    </row>
    <row r="2503" customFormat="false" ht="15" hidden="false" customHeight="false" outlineLevel="0" collapsed="false">
      <c r="A2503" s="73" t="s">
        <v>1676</v>
      </c>
      <c r="B2503" s="44"/>
      <c r="C2503" s="44"/>
      <c r="D2503" s="45"/>
      <c r="E2503" s="46"/>
      <c r="F2503" s="45"/>
      <c r="G2503" s="47"/>
      <c r="H2503" s="70" t="s">
        <v>158</v>
      </c>
      <c r="I2503" s="45"/>
    </row>
    <row r="2504" customFormat="false" ht="30" hidden="false" customHeight="true" outlineLevel="0" collapsed="false">
      <c r="A2504" s="38" t="s">
        <v>1279</v>
      </c>
      <c r="B2504" s="44" t="s">
        <v>53</v>
      </c>
      <c r="C2504" s="44" t="s">
        <v>93</v>
      </c>
      <c r="D2504" s="45" t="s">
        <v>25</v>
      </c>
      <c r="E2504" s="46" t="s">
        <v>177</v>
      </c>
      <c r="F2504" s="45" t="s">
        <v>178</v>
      </c>
      <c r="G2504" s="47" t="s">
        <v>50</v>
      </c>
      <c r="H2504" s="40" t="s">
        <v>51</v>
      </c>
      <c r="I2504" s="45"/>
    </row>
    <row r="2505" customFormat="false" ht="15" hidden="false" customHeight="false" outlineLevel="0" collapsed="false">
      <c r="A2505" s="73" t="s">
        <v>1676</v>
      </c>
      <c r="B2505" s="44"/>
      <c r="C2505" s="44"/>
      <c r="D2505" s="45"/>
      <c r="E2505" s="46"/>
      <c r="F2505" s="45"/>
      <c r="G2505" s="47"/>
      <c r="H2505" s="70" t="s">
        <v>158</v>
      </c>
      <c r="I2505" s="45"/>
    </row>
    <row r="2507" customFormat="false" ht="30" hidden="false" customHeight="true" outlineLevel="0" collapsed="false">
      <c r="A2507" s="38" t="s">
        <v>1282</v>
      </c>
      <c r="B2507" s="44" t="s">
        <v>47</v>
      </c>
      <c r="C2507" s="44" t="s">
        <v>16</v>
      </c>
      <c r="D2507" s="45" t="s">
        <v>22</v>
      </c>
      <c r="E2507" s="46" t="s">
        <v>943</v>
      </c>
      <c r="F2507" s="45" t="s">
        <v>857</v>
      </c>
      <c r="G2507" s="47" t="s">
        <v>50</v>
      </c>
      <c r="H2507" s="40" t="s">
        <v>51</v>
      </c>
      <c r="I2507" s="45"/>
    </row>
    <row r="2508" customFormat="false" ht="15" hidden="false" customHeight="false" outlineLevel="0" collapsed="false">
      <c r="A2508" s="73" t="s">
        <v>1677</v>
      </c>
      <c r="B2508" s="44"/>
      <c r="C2508" s="44"/>
      <c r="D2508" s="45"/>
      <c r="E2508" s="46"/>
      <c r="F2508" s="45"/>
      <c r="G2508" s="47"/>
      <c r="H2508" s="70" t="s">
        <v>158</v>
      </c>
      <c r="I2508" s="45"/>
    </row>
    <row r="2509" customFormat="false" ht="45" hidden="false" customHeight="true" outlineLevel="0" collapsed="false">
      <c r="A2509" s="38" t="s">
        <v>1282</v>
      </c>
      <c r="B2509" s="44" t="s">
        <v>53</v>
      </c>
      <c r="C2509" s="44" t="s">
        <v>15</v>
      </c>
      <c r="D2509" s="45" t="s">
        <v>23</v>
      </c>
      <c r="E2509" s="46" t="s">
        <v>1023</v>
      </c>
      <c r="F2509" s="45" t="s">
        <v>164</v>
      </c>
      <c r="G2509" s="47" t="s">
        <v>50</v>
      </c>
      <c r="H2509" s="40" t="s">
        <v>51</v>
      </c>
      <c r="I2509" s="45"/>
    </row>
    <row r="2510" customFormat="false" ht="15" hidden="false" customHeight="false" outlineLevel="0" collapsed="false">
      <c r="A2510" s="73" t="s">
        <v>1677</v>
      </c>
      <c r="B2510" s="44"/>
      <c r="C2510" s="44"/>
      <c r="D2510" s="45"/>
      <c r="E2510" s="46"/>
      <c r="F2510" s="45"/>
      <c r="G2510" s="47"/>
      <c r="H2510" s="70" t="s">
        <v>158</v>
      </c>
      <c r="I2510" s="45"/>
    </row>
    <row r="2511" customFormat="false" ht="30" hidden="false" customHeight="true" outlineLevel="0" collapsed="false">
      <c r="A2511" s="38" t="s">
        <v>1282</v>
      </c>
      <c r="B2511" s="44" t="s">
        <v>53</v>
      </c>
      <c r="C2511" s="44" t="s">
        <v>93</v>
      </c>
      <c r="D2511" s="45" t="s">
        <v>25</v>
      </c>
      <c r="E2511" s="46" t="s">
        <v>177</v>
      </c>
      <c r="F2511" s="45" t="s">
        <v>178</v>
      </c>
      <c r="G2511" s="47" t="s">
        <v>50</v>
      </c>
      <c r="H2511" s="40" t="s">
        <v>51</v>
      </c>
      <c r="I2511" s="45"/>
    </row>
    <row r="2512" customFormat="false" ht="15" hidden="false" customHeight="false" outlineLevel="0" collapsed="false">
      <c r="A2512" s="73" t="s">
        <v>1677</v>
      </c>
      <c r="B2512" s="44"/>
      <c r="C2512" s="44"/>
      <c r="D2512" s="45"/>
      <c r="E2512" s="46"/>
      <c r="F2512" s="45"/>
      <c r="G2512" s="47"/>
      <c r="H2512" s="70" t="s">
        <v>158</v>
      </c>
      <c r="I2512" s="45"/>
    </row>
    <row r="2513" customFormat="false" ht="45" hidden="false" customHeight="true" outlineLevel="0" collapsed="false">
      <c r="A2513" s="38" t="s">
        <v>1282</v>
      </c>
      <c r="B2513" s="44" t="s">
        <v>47</v>
      </c>
      <c r="C2513" s="44" t="s">
        <v>1678</v>
      </c>
      <c r="D2513" s="45" t="s">
        <v>39</v>
      </c>
      <c r="E2513" s="46" t="s">
        <v>480</v>
      </c>
      <c r="F2513" s="45" t="s">
        <v>1284</v>
      </c>
      <c r="G2513" s="47" t="s">
        <v>50</v>
      </c>
      <c r="H2513" s="40" t="s">
        <v>51</v>
      </c>
      <c r="I2513" s="45" t="s">
        <v>1285</v>
      </c>
    </row>
    <row r="2514" customFormat="false" ht="15" hidden="false" customHeight="false" outlineLevel="0" collapsed="false">
      <c r="A2514" s="73" t="s">
        <v>1677</v>
      </c>
      <c r="B2514" s="44"/>
      <c r="C2514" s="44"/>
      <c r="D2514" s="45"/>
      <c r="E2514" s="46"/>
      <c r="F2514" s="45"/>
      <c r="G2514" s="47"/>
      <c r="H2514" s="70" t="s">
        <v>158</v>
      </c>
      <c r="I2514" s="45"/>
    </row>
    <row r="2515" customFormat="false" ht="45" hidden="false" customHeight="true" outlineLevel="0" collapsed="false">
      <c r="A2515" s="38" t="s">
        <v>1282</v>
      </c>
      <c r="B2515" s="44" t="s">
        <v>1286</v>
      </c>
      <c r="C2515" s="44" t="s">
        <v>1678</v>
      </c>
      <c r="D2515" s="45" t="s">
        <v>29</v>
      </c>
      <c r="E2515" s="46" t="s">
        <v>480</v>
      </c>
      <c r="F2515" s="45" t="s">
        <v>1284</v>
      </c>
      <c r="G2515" s="47" t="s">
        <v>50</v>
      </c>
      <c r="H2515" s="40" t="s">
        <v>51</v>
      </c>
      <c r="I2515" s="45" t="s">
        <v>1285</v>
      </c>
    </row>
    <row r="2516" customFormat="false" ht="15" hidden="false" customHeight="false" outlineLevel="0" collapsed="false">
      <c r="A2516" s="73" t="s">
        <v>1677</v>
      </c>
      <c r="B2516" s="44"/>
      <c r="C2516" s="44"/>
      <c r="D2516" s="45"/>
      <c r="E2516" s="46"/>
      <c r="F2516" s="45"/>
      <c r="G2516" s="47"/>
      <c r="H2516" s="70" t="s">
        <v>158</v>
      </c>
      <c r="I2516" s="45"/>
    </row>
    <row r="2517" customFormat="false" ht="30" hidden="false" customHeight="true" outlineLevel="0" collapsed="false">
      <c r="A2517" s="38" t="s">
        <v>1282</v>
      </c>
      <c r="B2517" s="44" t="s">
        <v>47</v>
      </c>
      <c r="C2517" s="44" t="s">
        <v>17</v>
      </c>
      <c r="D2517" s="45" t="s">
        <v>22</v>
      </c>
      <c r="E2517" s="46" t="s">
        <v>1283</v>
      </c>
      <c r="F2517" s="45" t="s">
        <v>857</v>
      </c>
      <c r="G2517" s="47" t="s">
        <v>50</v>
      </c>
      <c r="H2517" s="40" t="s">
        <v>51</v>
      </c>
      <c r="I2517" s="45"/>
    </row>
    <row r="2518" customFormat="false" ht="15" hidden="false" customHeight="false" outlineLevel="0" collapsed="false">
      <c r="A2518" s="73" t="s">
        <v>1677</v>
      </c>
      <c r="B2518" s="44"/>
      <c r="C2518" s="44"/>
      <c r="D2518" s="45"/>
      <c r="E2518" s="46"/>
      <c r="F2518" s="45"/>
      <c r="G2518" s="47"/>
      <c r="H2518" s="70" t="s">
        <v>158</v>
      </c>
      <c r="I2518" s="45"/>
    </row>
    <row r="2519" customFormat="false" ht="45" hidden="false" customHeight="true" outlineLevel="0" collapsed="false">
      <c r="A2519" s="38" t="s">
        <v>1282</v>
      </c>
      <c r="B2519" s="44" t="s">
        <v>1286</v>
      </c>
      <c r="C2519" s="44" t="s">
        <v>1678</v>
      </c>
      <c r="D2519" s="45" t="s">
        <v>30</v>
      </c>
      <c r="E2519" s="46" t="s">
        <v>273</v>
      </c>
      <c r="F2519" s="45" t="s">
        <v>1284</v>
      </c>
      <c r="G2519" s="47" t="s">
        <v>50</v>
      </c>
      <c r="H2519" s="40" t="s">
        <v>51</v>
      </c>
      <c r="I2519" s="45" t="s">
        <v>1287</v>
      </c>
    </row>
    <row r="2520" customFormat="false" ht="15" hidden="false" customHeight="false" outlineLevel="0" collapsed="false">
      <c r="A2520" s="73" t="s">
        <v>1677</v>
      </c>
      <c r="B2520" s="44"/>
      <c r="C2520" s="44"/>
      <c r="D2520" s="45"/>
      <c r="E2520" s="46"/>
      <c r="F2520" s="45"/>
      <c r="G2520" s="47"/>
      <c r="H2520" s="70" t="s">
        <v>158</v>
      </c>
      <c r="I2520" s="45"/>
    </row>
    <row r="2522" customFormat="false" ht="30" hidden="false" customHeight="true" outlineLevel="0" collapsed="false">
      <c r="A2522" s="38" t="s">
        <v>1288</v>
      </c>
      <c r="B2522" s="44" t="s">
        <v>47</v>
      </c>
      <c r="C2522" s="44" t="s">
        <v>15</v>
      </c>
      <c r="D2522" s="45" t="s">
        <v>23</v>
      </c>
      <c r="E2522" s="46" t="s">
        <v>489</v>
      </c>
      <c r="F2522" s="45" t="s">
        <v>160</v>
      </c>
      <c r="G2522" s="47" t="s">
        <v>50</v>
      </c>
      <c r="H2522" s="40" t="s">
        <v>51</v>
      </c>
      <c r="I2522" s="45"/>
    </row>
    <row r="2523" customFormat="false" ht="15" hidden="false" customHeight="false" outlineLevel="0" collapsed="false">
      <c r="A2523" s="73" t="s">
        <v>1679</v>
      </c>
      <c r="B2523" s="44"/>
      <c r="C2523" s="44"/>
      <c r="D2523" s="45"/>
      <c r="E2523" s="46"/>
      <c r="F2523" s="45"/>
      <c r="G2523" s="47"/>
      <c r="H2523" s="70" t="s">
        <v>158</v>
      </c>
      <c r="I2523" s="45"/>
    </row>
    <row r="2524" customFormat="false" ht="30" hidden="false" customHeight="true" outlineLevel="0" collapsed="false">
      <c r="A2524" s="38" t="s">
        <v>1288</v>
      </c>
      <c r="B2524" s="44" t="s">
        <v>47</v>
      </c>
      <c r="C2524" s="44" t="s">
        <v>18</v>
      </c>
      <c r="D2524" s="45" t="s">
        <v>22</v>
      </c>
      <c r="E2524" s="46" t="s">
        <v>1289</v>
      </c>
      <c r="F2524" s="45" t="s">
        <v>294</v>
      </c>
      <c r="G2524" s="47" t="s">
        <v>50</v>
      </c>
      <c r="H2524" s="40" t="s">
        <v>51</v>
      </c>
      <c r="I2524" s="45"/>
    </row>
    <row r="2525" customFormat="false" ht="15" hidden="false" customHeight="false" outlineLevel="0" collapsed="false">
      <c r="A2525" s="73" t="s">
        <v>1679</v>
      </c>
      <c r="B2525" s="44"/>
      <c r="C2525" s="44"/>
      <c r="D2525" s="45"/>
      <c r="E2525" s="46"/>
      <c r="F2525" s="45"/>
      <c r="G2525" s="47"/>
      <c r="H2525" s="70" t="s">
        <v>158</v>
      </c>
      <c r="I2525" s="45"/>
    </row>
    <row r="2527" customFormat="false" ht="15" hidden="false" customHeight="true" outlineLevel="0" collapsed="false">
      <c r="A2527" s="38" t="s">
        <v>1293</v>
      </c>
      <c r="B2527" s="44" t="s">
        <v>47</v>
      </c>
      <c r="C2527" s="44" t="s">
        <v>18</v>
      </c>
      <c r="D2527" s="45" t="s">
        <v>22</v>
      </c>
      <c r="E2527" s="46" t="s">
        <v>476</v>
      </c>
      <c r="F2527" s="45" t="s">
        <v>1294</v>
      </c>
      <c r="G2527" s="47" t="s">
        <v>318</v>
      </c>
      <c r="H2527" s="40" t="s">
        <v>51</v>
      </c>
      <c r="I2527" s="45"/>
    </row>
    <row r="2528" customFormat="false" ht="15" hidden="false" customHeight="false" outlineLevel="0" collapsed="false">
      <c r="A2528" s="73" t="s">
        <v>1680</v>
      </c>
      <c r="B2528" s="44"/>
      <c r="C2528" s="44"/>
      <c r="D2528" s="45"/>
      <c r="E2528" s="46"/>
      <c r="F2528" s="45"/>
      <c r="G2528" s="47"/>
      <c r="H2528" s="70" t="s">
        <v>158</v>
      </c>
      <c r="I2528" s="45"/>
    </row>
    <row r="2529" customFormat="false" ht="15" hidden="false" customHeight="true" outlineLevel="0" collapsed="false">
      <c r="A2529" s="38" t="s">
        <v>1290</v>
      </c>
      <c r="B2529" s="44" t="s">
        <v>47</v>
      </c>
      <c r="C2529" s="44" t="s">
        <v>17</v>
      </c>
      <c r="D2529" s="45" t="s">
        <v>22</v>
      </c>
      <c r="E2529" s="46" t="s">
        <v>1291</v>
      </c>
      <c r="F2529" s="45"/>
      <c r="G2529" s="47" t="s">
        <v>1292</v>
      </c>
      <c r="H2529" s="40" t="s">
        <v>51</v>
      </c>
      <c r="I2529" s="45"/>
    </row>
    <row r="2530" customFormat="false" ht="15" hidden="false" customHeight="false" outlineLevel="0" collapsed="false">
      <c r="A2530" s="73" t="s">
        <v>1681</v>
      </c>
      <c r="B2530" s="44"/>
      <c r="C2530" s="44"/>
      <c r="D2530" s="45"/>
      <c r="E2530" s="46"/>
      <c r="F2530" s="45"/>
      <c r="G2530" s="47"/>
      <c r="H2530" s="70" t="s">
        <v>158</v>
      </c>
      <c r="I2530" s="45"/>
    </row>
  </sheetData>
  <mergeCells count="8131">
    <mergeCell ref="B4:B5"/>
    <mergeCell ref="C4:C5"/>
    <mergeCell ref="D4:D5"/>
    <mergeCell ref="E4:E5"/>
    <mergeCell ref="F4:F5"/>
    <mergeCell ref="I4:I5"/>
    <mergeCell ref="B6:B7"/>
    <mergeCell ref="C6:C7"/>
    <mergeCell ref="D6:D7"/>
    <mergeCell ref="E6:E7"/>
    <mergeCell ref="F6:F7"/>
    <mergeCell ref="G6:G7"/>
    <mergeCell ref="I6:I7"/>
    <mergeCell ref="B8:B9"/>
    <mergeCell ref="C8:C9"/>
    <mergeCell ref="D8:D9"/>
    <mergeCell ref="E8:E9"/>
    <mergeCell ref="F8:F9"/>
    <mergeCell ref="G8:G9"/>
    <mergeCell ref="I8:I9"/>
    <mergeCell ref="B10:B11"/>
    <mergeCell ref="C10:C11"/>
    <mergeCell ref="D10:D11"/>
    <mergeCell ref="E10:E11"/>
    <mergeCell ref="F10:F11"/>
    <mergeCell ref="G10:G11"/>
    <mergeCell ref="I10:I11"/>
    <mergeCell ref="B12:B13"/>
    <mergeCell ref="C12:C13"/>
    <mergeCell ref="D12:D13"/>
    <mergeCell ref="E12:E13"/>
    <mergeCell ref="F12:F13"/>
    <mergeCell ref="G12:G13"/>
    <mergeCell ref="I12:I13"/>
    <mergeCell ref="B14:B15"/>
    <mergeCell ref="C14:C15"/>
    <mergeCell ref="D14:D15"/>
    <mergeCell ref="E14:E15"/>
    <mergeCell ref="F14:F15"/>
    <mergeCell ref="G14:G15"/>
    <mergeCell ref="I14:I15"/>
    <mergeCell ref="B16:B17"/>
    <mergeCell ref="C16:C17"/>
    <mergeCell ref="D16:D17"/>
    <mergeCell ref="E16:E17"/>
    <mergeCell ref="F16:F17"/>
    <mergeCell ref="G16:G17"/>
    <mergeCell ref="I16:I17"/>
    <mergeCell ref="B18:B19"/>
    <mergeCell ref="C18:C19"/>
    <mergeCell ref="D18:D19"/>
    <mergeCell ref="E18:E19"/>
    <mergeCell ref="F18:F19"/>
    <mergeCell ref="G18:G19"/>
    <mergeCell ref="I18:I19"/>
    <mergeCell ref="B21:B22"/>
    <mergeCell ref="C21:C22"/>
    <mergeCell ref="D21:D22"/>
    <mergeCell ref="E21:E22"/>
    <mergeCell ref="F21:F22"/>
    <mergeCell ref="G21:G22"/>
    <mergeCell ref="I21:I22"/>
    <mergeCell ref="B23:B24"/>
    <mergeCell ref="C23:C24"/>
    <mergeCell ref="D23:D24"/>
    <mergeCell ref="E23:E24"/>
    <mergeCell ref="F23:F24"/>
    <mergeCell ref="G23:G24"/>
    <mergeCell ref="I23:I24"/>
    <mergeCell ref="B25:B26"/>
    <mergeCell ref="C25:C26"/>
    <mergeCell ref="D25:D26"/>
    <mergeCell ref="E25:E26"/>
    <mergeCell ref="F25:F26"/>
    <mergeCell ref="G25:G26"/>
    <mergeCell ref="I25:I26"/>
    <mergeCell ref="B27:B28"/>
    <mergeCell ref="C27:C28"/>
    <mergeCell ref="D27:D28"/>
    <mergeCell ref="E27:E28"/>
    <mergeCell ref="F27:F28"/>
    <mergeCell ref="G27:G28"/>
    <mergeCell ref="I27:I28"/>
    <mergeCell ref="B29:B30"/>
    <mergeCell ref="C29:C30"/>
    <mergeCell ref="D29:D30"/>
    <mergeCell ref="E29:E30"/>
    <mergeCell ref="F29:F30"/>
    <mergeCell ref="G29:G30"/>
    <mergeCell ref="I29:I30"/>
    <mergeCell ref="B31:B32"/>
    <mergeCell ref="C31:C32"/>
    <mergeCell ref="D31:D32"/>
    <mergeCell ref="E31:E32"/>
    <mergeCell ref="F31:F32"/>
    <mergeCell ref="G31:G32"/>
    <mergeCell ref="I31:I32"/>
    <mergeCell ref="B33:B34"/>
    <mergeCell ref="C33:C34"/>
    <mergeCell ref="D33:D34"/>
    <mergeCell ref="E33:E34"/>
    <mergeCell ref="F33:F34"/>
    <mergeCell ref="G33:G34"/>
    <mergeCell ref="I33:I34"/>
    <mergeCell ref="B35:B36"/>
    <mergeCell ref="C35:C36"/>
    <mergeCell ref="D35:D36"/>
    <mergeCell ref="E35:E36"/>
    <mergeCell ref="F35:F36"/>
    <mergeCell ref="G35:G36"/>
    <mergeCell ref="I35:I36"/>
    <mergeCell ref="B37:B38"/>
    <mergeCell ref="C37:C38"/>
    <mergeCell ref="D37:D38"/>
    <mergeCell ref="E37:E38"/>
    <mergeCell ref="F37:F38"/>
    <mergeCell ref="G37:G38"/>
    <mergeCell ref="I37:I38"/>
    <mergeCell ref="B39:B40"/>
    <mergeCell ref="C39:C40"/>
    <mergeCell ref="D39:D40"/>
    <mergeCell ref="E39:E40"/>
    <mergeCell ref="F39:F40"/>
    <mergeCell ref="G39:G40"/>
    <mergeCell ref="I39:I40"/>
    <mergeCell ref="B41:B42"/>
    <mergeCell ref="C41:C42"/>
    <mergeCell ref="D41:D42"/>
    <mergeCell ref="E41:E42"/>
    <mergeCell ref="F41:F42"/>
    <mergeCell ref="G41:G42"/>
    <mergeCell ref="I41:I42"/>
    <mergeCell ref="B43:B44"/>
    <mergeCell ref="C43:C44"/>
    <mergeCell ref="D43:D44"/>
    <mergeCell ref="E43:E44"/>
    <mergeCell ref="F43:F44"/>
    <mergeCell ref="G43:G44"/>
    <mergeCell ref="I43:I44"/>
    <mergeCell ref="B45:B46"/>
    <mergeCell ref="C45:C46"/>
    <mergeCell ref="D45:D46"/>
    <mergeCell ref="E45:E46"/>
    <mergeCell ref="F45:F46"/>
    <mergeCell ref="G45:G46"/>
    <mergeCell ref="I45:I46"/>
    <mergeCell ref="B47:B48"/>
    <mergeCell ref="C47:C48"/>
    <mergeCell ref="D47:D48"/>
    <mergeCell ref="E47:E48"/>
    <mergeCell ref="F47:F48"/>
    <mergeCell ref="G47:G48"/>
    <mergeCell ref="I47:I48"/>
    <mergeCell ref="B49:B50"/>
    <mergeCell ref="C49:C50"/>
    <mergeCell ref="D49:D50"/>
    <mergeCell ref="E49:E50"/>
    <mergeCell ref="F49:F50"/>
    <mergeCell ref="G49:G50"/>
    <mergeCell ref="I49:I50"/>
    <mergeCell ref="B51:B52"/>
    <mergeCell ref="C51:C52"/>
    <mergeCell ref="D51:D52"/>
    <mergeCell ref="E51:E52"/>
    <mergeCell ref="F51:F52"/>
    <mergeCell ref="G51:G52"/>
    <mergeCell ref="I51:I52"/>
    <mergeCell ref="B53:B54"/>
    <mergeCell ref="C53:C54"/>
    <mergeCell ref="D53:D54"/>
    <mergeCell ref="E53:E54"/>
    <mergeCell ref="F53:F54"/>
    <mergeCell ref="G53:G54"/>
    <mergeCell ref="I53:I54"/>
    <mergeCell ref="B55:B56"/>
    <mergeCell ref="C55:C56"/>
    <mergeCell ref="D55:D56"/>
    <mergeCell ref="E55:E56"/>
    <mergeCell ref="F55:F56"/>
    <mergeCell ref="G55:G56"/>
    <mergeCell ref="I55:I56"/>
    <mergeCell ref="B57:B58"/>
    <mergeCell ref="C57:C58"/>
    <mergeCell ref="D57:D58"/>
    <mergeCell ref="E57:E58"/>
    <mergeCell ref="F57:F58"/>
    <mergeCell ref="G57:G58"/>
    <mergeCell ref="I57:I58"/>
    <mergeCell ref="B59:B60"/>
    <mergeCell ref="C59:C60"/>
    <mergeCell ref="D59:D60"/>
    <mergeCell ref="E59:E60"/>
    <mergeCell ref="F59:F60"/>
    <mergeCell ref="G59:G60"/>
    <mergeCell ref="I59:I60"/>
    <mergeCell ref="B61:B62"/>
    <mergeCell ref="C61:C62"/>
    <mergeCell ref="D61:D62"/>
    <mergeCell ref="E61:E62"/>
    <mergeCell ref="F61:F62"/>
    <mergeCell ref="G61:G62"/>
    <mergeCell ref="I61:I62"/>
    <mergeCell ref="B63:B64"/>
    <mergeCell ref="C63:C64"/>
    <mergeCell ref="D63:D64"/>
    <mergeCell ref="E63:E64"/>
    <mergeCell ref="F63:F64"/>
    <mergeCell ref="G63:G64"/>
    <mergeCell ref="I63:I64"/>
    <mergeCell ref="B65:B66"/>
    <mergeCell ref="C65:C66"/>
    <mergeCell ref="D65:D66"/>
    <mergeCell ref="E65:E66"/>
    <mergeCell ref="F65:F66"/>
    <mergeCell ref="G65:G66"/>
    <mergeCell ref="I65:I66"/>
    <mergeCell ref="B67:B68"/>
    <mergeCell ref="C67:C68"/>
    <mergeCell ref="D67:D68"/>
    <mergeCell ref="E67:E68"/>
    <mergeCell ref="F67:F68"/>
    <mergeCell ref="G67:G68"/>
    <mergeCell ref="I67:I68"/>
    <mergeCell ref="B69:B70"/>
    <mergeCell ref="C69:C70"/>
    <mergeCell ref="D69:D70"/>
    <mergeCell ref="E69:E70"/>
    <mergeCell ref="F69:F70"/>
    <mergeCell ref="G69:G70"/>
    <mergeCell ref="I69:I70"/>
    <mergeCell ref="B71:B72"/>
    <mergeCell ref="C71:C72"/>
    <mergeCell ref="D71:D72"/>
    <mergeCell ref="E71:E72"/>
    <mergeCell ref="F71:F72"/>
    <mergeCell ref="G71:G72"/>
    <mergeCell ref="I71:I72"/>
    <mergeCell ref="B74:B75"/>
    <mergeCell ref="C74:C75"/>
    <mergeCell ref="D74:D75"/>
    <mergeCell ref="E74:E75"/>
    <mergeCell ref="F74:F75"/>
    <mergeCell ref="G74:G75"/>
    <mergeCell ref="I74:I75"/>
    <mergeCell ref="B76:B77"/>
    <mergeCell ref="C76:C77"/>
    <mergeCell ref="D76:D77"/>
    <mergeCell ref="E76:E77"/>
    <mergeCell ref="F76:F77"/>
    <mergeCell ref="G76:G77"/>
    <mergeCell ref="I76:I77"/>
    <mergeCell ref="B78:B79"/>
    <mergeCell ref="C78:C79"/>
    <mergeCell ref="D78:D79"/>
    <mergeCell ref="E78:E79"/>
    <mergeCell ref="F78:F79"/>
    <mergeCell ref="G78:G79"/>
    <mergeCell ref="I78:I79"/>
    <mergeCell ref="B80:B81"/>
    <mergeCell ref="C80:C81"/>
    <mergeCell ref="D80:D81"/>
    <mergeCell ref="E80:E81"/>
    <mergeCell ref="F80:F81"/>
    <mergeCell ref="G80:G81"/>
    <mergeCell ref="I80:I81"/>
    <mergeCell ref="B82:B83"/>
    <mergeCell ref="C82:C83"/>
    <mergeCell ref="D82:D83"/>
    <mergeCell ref="E82:E83"/>
    <mergeCell ref="F82:F83"/>
    <mergeCell ref="G82:G83"/>
    <mergeCell ref="I82:I83"/>
    <mergeCell ref="B84:B85"/>
    <mergeCell ref="C84:C85"/>
    <mergeCell ref="D84:D85"/>
    <mergeCell ref="E84:E85"/>
    <mergeCell ref="F84:F85"/>
    <mergeCell ref="G84:G85"/>
    <mergeCell ref="I84:I85"/>
    <mergeCell ref="B87:B88"/>
    <mergeCell ref="C87:C88"/>
    <mergeCell ref="D87:D88"/>
    <mergeCell ref="E87:E88"/>
    <mergeCell ref="F87:F88"/>
    <mergeCell ref="G87:G88"/>
    <mergeCell ref="I87:I88"/>
    <mergeCell ref="B89:B90"/>
    <mergeCell ref="C89:C90"/>
    <mergeCell ref="D89:D90"/>
    <mergeCell ref="E89:E90"/>
    <mergeCell ref="F89:F90"/>
    <mergeCell ref="G89:G90"/>
    <mergeCell ref="I89:I90"/>
    <mergeCell ref="B91:B92"/>
    <mergeCell ref="C91:C92"/>
    <mergeCell ref="D91:D92"/>
    <mergeCell ref="E91:E92"/>
    <mergeCell ref="F91:F92"/>
    <mergeCell ref="G91:G92"/>
    <mergeCell ref="I91:I92"/>
    <mergeCell ref="B93:B94"/>
    <mergeCell ref="C93:C94"/>
    <mergeCell ref="D93:D94"/>
    <mergeCell ref="E93:E94"/>
    <mergeCell ref="F93:F94"/>
    <mergeCell ref="G93:G94"/>
    <mergeCell ref="I93:I94"/>
    <mergeCell ref="B95:B96"/>
    <mergeCell ref="C95:C96"/>
    <mergeCell ref="D95:D96"/>
    <mergeCell ref="E95:E96"/>
    <mergeCell ref="F95:F96"/>
    <mergeCell ref="G95:G96"/>
    <mergeCell ref="I95:I96"/>
    <mergeCell ref="B97:B98"/>
    <mergeCell ref="C97:C98"/>
    <mergeCell ref="D97:D98"/>
    <mergeCell ref="E97:E98"/>
    <mergeCell ref="F97:F98"/>
    <mergeCell ref="G97:G98"/>
    <mergeCell ref="I97:I98"/>
    <mergeCell ref="B99:B100"/>
    <mergeCell ref="C99:C100"/>
    <mergeCell ref="D99:D100"/>
    <mergeCell ref="E99:E100"/>
    <mergeCell ref="F99:F100"/>
    <mergeCell ref="G99:G100"/>
    <mergeCell ref="I99:I100"/>
    <mergeCell ref="B101:B102"/>
    <mergeCell ref="C101:C102"/>
    <mergeCell ref="D101:D102"/>
    <mergeCell ref="E101:E102"/>
    <mergeCell ref="F101:F102"/>
    <mergeCell ref="G101:G102"/>
    <mergeCell ref="I101:I102"/>
    <mergeCell ref="B103:B104"/>
    <mergeCell ref="C103:C104"/>
    <mergeCell ref="D103:D104"/>
    <mergeCell ref="E103:E104"/>
    <mergeCell ref="F103:F104"/>
    <mergeCell ref="G103:G104"/>
    <mergeCell ref="I103:I104"/>
    <mergeCell ref="B105:B106"/>
    <mergeCell ref="C105:C106"/>
    <mergeCell ref="D105:D106"/>
    <mergeCell ref="E105:E106"/>
    <mergeCell ref="F105:F106"/>
    <mergeCell ref="G105:G106"/>
    <mergeCell ref="I105:I106"/>
    <mergeCell ref="B108:B109"/>
    <mergeCell ref="C108:C109"/>
    <mergeCell ref="D108:D109"/>
    <mergeCell ref="E108:E109"/>
    <mergeCell ref="F108:F109"/>
    <mergeCell ref="G108:G109"/>
    <mergeCell ref="I108:I109"/>
    <mergeCell ref="B110:B111"/>
    <mergeCell ref="C110:C111"/>
    <mergeCell ref="D110:D111"/>
    <mergeCell ref="E110:E111"/>
    <mergeCell ref="F110:F111"/>
    <mergeCell ref="G110:G111"/>
    <mergeCell ref="I110:I111"/>
    <mergeCell ref="B112:B113"/>
    <mergeCell ref="C112:C113"/>
    <mergeCell ref="D112:D113"/>
    <mergeCell ref="E112:E113"/>
    <mergeCell ref="F112:F113"/>
    <mergeCell ref="G112:G113"/>
    <mergeCell ref="I112:I113"/>
    <mergeCell ref="B114:B115"/>
    <mergeCell ref="C114:C115"/>
    <mergeCell ref="D114:D115"/>
    <mergeCell ref="E114:E115"/>
    <mergeCell ref="F114:F115"/>
    <mergeCell ref="G114:G115"/>
    <mergeCell ref="I114:I115"/>
    <mergeCell ref="B116:B117"/>
    <mergeCell ref="C116:C117"/>
    <mergeCell ref="D116:D117"/>
    <mergeCell ref="E116:E117"/>
    <mergeCell ref="F116:F117"/>
    <mergeCell ref="G116:G117"/>
    <mergeCell ref="I116:I117"/>
    <mergeCell ref="B118:B119"/>
    <mergeCell ref="C118:C119"/>
    <mergeCell ref="D118:D119"/>
    <mergeCell ref="E118:E119"/>
    <mergeCell ref="F118:F119"/>
    <mergeCell ref="G118:G119"/>
    <mergeCell ref="I118:I119"/>
    <mergeCell ref="B120:B121"/>
    <mergeCell ref="C120:C121"/>
    <mergeCell ref="D120:D121"/>
    <mergeCell ref="E120:E121"/>
    <mergeCell ref="F120:F121"/>
    <mergeCell ref="G120:G121"/>
    <mergeCell ref="I120:I121"/>
    <mergeCell ref="B122:B123"/>
    <mergeCell ref="C122:C123"/>
    <mergeCell ref="D122:D123"/>
    <mergeCell ref="E122:E123"/>
    <mergeCell ref="F122:F123"/>
    <mergeCell ref="G122:G123"/>
    <mergeCell ref="I122:I123"/>
    <mergeCell ref="B124:B125"/>
    <mergeCell ref="C124:C125"/>
    <mergeCell ref="D124:D125"/>
    <mergeCell ref="E124:E125"/>
    <mergeCell ref="F124:F125"/>
    <mergeCell ref="G124:G125"/>
    <mergeCell ref="I124:I125"/>
    <mergeCell ref="B126:B127"/>
    <mergeCell ref="C126:C127"/>
    <mergeCell ref="D126:D127"/>
    <mergeCell ref="E126:E127"/>
    <mergeCell ref="F126:F127"/>
    <mergeCell ref="G126:G127"/>
    <mergeCell ref="I126:I127"/>
    <mergeCell ref="B128:B129"/>
    <mergeCell ref="C128:C129"/>
    <mergeCell ref="D128:D129"/>
    <mergeCell ref="E128:E129"/>
    <mergeCell ref="F128:F129"/>
    <mergeCell ref="G128:G129"/>
    <mergeCell ref="I128:I129"/>
    <mergeCell ref="B130:B131"/>
    <mergeCell ref="C130:C131"/>
    <mergeCell ref="D130:D131"/>
    <mergeCell ref="E130:E131"/>
    <mergeCell ref="F130:F131"/>
    <mergeCell ref="G130:G131"/>
    <mergeCell ref="I130:I131"/>
    <mergeCell ref="B132:B133"/>
    <mergeCell ref="C132:C133"/>
    <mergeCell ref="D132:D133"/>
    <mergeCell ref="E132:E133"/>
    <mergeCell ref="F132:F133"/>
    <mergeCell ref="G132:G133"/>
    <mergeCell ref="I132:I133"/>
    <mergeCell ref="B134:B135"/>
    <mergeCell ref="C134:C135"/>
    <mergeCell ref="D134:D135"/>
    <mergeCell ref="E134:E135"/>
    <mergeCell ref="F134:F135"/>
    <mergeCell ref="G134:G135"/>
    <mergeCell ref="I134:I135"/>
    <mergeCell ref="B136:B137"/>
    <mergeCell ref="C136:C137"/>
    <mergeCell ref="D136:D137"/>
    <mergeCell ref="E136:E137"/>
    <mergeCell ref="F136:F137"/>
    <mergeCell ref="G136:G137"/>
    <mergeCell ref="I136:I137"/>
    <mergeCell ref="B138:B139"/>
    <mergeCell ref="C138:C139"/>
    <mergeCell ref="D138:D139"/>
    <mergeCell ref="E138:E139"/>
    <mergeCell ref="F138:F139"/>
    <mergeCell ref="G138:G139"/>
    <mergeCell ref="I138:I139"/>
    <mergeCell ref="B142:B143"/>
    <mergeCell ref="C142:C143"/>
    <mergeCell ref="D142:D143"/>
    <mergeCell ref="E142:E143"/>
    <mergeCell ref="F142:F143"/>
    <mergeCell ref="G142:G143"/>
    <mergeCell ref="I142:I143"/>
    <mergeCell ref="B144:B145"/>
    <mergeCell ref="C144:C145"/>
    <mergeCell ref="D144:D145"/>
    <mergeCell ref="E144:E145"/>
    <mergeCell ref="F144:F145"/>
    <mergeCell ref="G144:G145"/>
    <mergeCell ref="I144:I145"/>
    <mergeCell ref="B146:B147"/>
    <mergeCell ref="C146:C147"/>
    <mergeCell ref="D146:D147"/>
    <mergeCell ref="E146:E147"/>
    <mergeCell ref="F146:F147"/>
    <mergeCell ref="G146:G147"/>
    <mergeCell ref="I146:I147"/>
    <mergeCell ref="B148:B149"/>
    <mergeCell ref="C148:C149"/>
    <mergeCell ref="D148:D149"/>
    <mergeCell ref="E148:E149"/>
    <mergeCell ref="F148:F149"/>
    <mergeCell ref="G148:G149"/>
    <mergeCell ref="I148:I149"/>
    <mergeCell ref="B150:B151"/>
    <mergeCell ref="C150:C151"/>
    <mergeCell ref="D150:D151"/>
    <mergeCell ref="E150:E151"/>
    <mergeCell ref="F150:F151"/>
    <mergeCell ref="G150:G151"/>
    <mergeCell ref="I150:I151"/>
    <mergeCell ref="B152:B153"/>
    <mergeCell ref="C152:C153"/>
    <mergeCell ref="D152:D153"/>
    <mergeCell ref="E152:E153"/>
    <mergeCell ref="F152:F153"/>
    <mergeCell ref="G152:G153"/>
    <mergeCell ref="I152:I153"/>
    <mergeCell ref="B154:B155"/>
    <mergeCell ref="C154:C155"/>
    <mergeCell ref="D154:D155"/>
    <mergeCell ref="E154:E155"/>
    <mergeCell ref="F154:F155"/>
    <mergeCell ref="G154:G155"/>
    <mergeCell ref="I154:I155"/>
    <mergeCell ref="B156:B157"/>
    <mergeCell ref="C156:C157"/>
    <mergeCell ref="D156:D157"/>
    <mergeCell ref="E156:E157"/>
    <mergeCell ref="F156:F157"/>
    <mergeCell ref="G156:G157"/>
    <mergeCell ref="I156:I157"/>
    <mergeCell ref="B158:B159"/>
    <mergeCell ref="C158:C159"/>
    <mergeCell ref="D158:D159"/>
    <mergeCell ref="E158:E159"/>
    <mergeCell ref="F158:F159"/>
    <mergeCell ref="G158:G159"/>
    <mergeCell ref="I158:I159"/>
    <mergeCell ref="B160:B161"/>
    <mergeCell ref="C160:C161"/>
    <mergeCell ref="D160:D161"/>
    <mergeCell ref="E160:E161"/>
    <mergeCell ref="F160:F161"/>
    <mergeCell ref="G160:G161"/>
    <mergeCell ref="I160:I161"/>
    <mergeCell ref="B162:B163"/>
    <mergeCell ref="C162:C163"/>
    <mergeCell ref="D162:D163"/>
    <mergeCell ref="E162:E163"/>
    <mergeCell ref="F162:F163"/>
    <mergeCell ref="G162:G163"/>
    <mergeCell ref="I162:I163"/>
    <mergeCell ref="B164:B165"/>
    <mergeCell ref="C164:C165"/>
    <mergeCell ref="D164:D165"/>
    <mergeCell ref="E164:E165"/>
    <mergeCell ref="F164:F165"/>
    <mergeCell ref="G164:G165"/>
    <mergeCell ref="I164:I165"/>
    <mergeCell ref="B166:B167"/>
    <mergeCell ref="C166:C167"/>
    <mergeCell ref="D166:D167"/>
    <mergeCell ref="E166:E167"/>
    <mergeCell ref="F166:F167"/>
    <mergeCell ref="G166:G167"/>
    <mergeCell ref="I166:I167"/>
    <mergeCell ref="B168:B169"/>
    <mergeCell ref="C168:C169"/>
    <mergeCell ref="D168:D169"/>
    <mergeCell ref="E168:E169"/>
    <mergeCell ref="F168:F169"/>
    <mergeCell ref="G168:G169"/>
    <mergeCell ref="I168:I169"/>
    <mergeCell ref="B170:B171"/>
    <mergeCell ref="C170:C171"/>
    <mergeCell ref="D170:D171"/>
    <mergeCell ref="E170:E171"/>
    <mergeCell ref="F170:F171"/>
    <mergeCell ref="G170:G171"/>
    <mergeCell ref="I170:I171"/>
    <mergeCell ref="B172:B173"/>
    <mergeCell ref="C172:C173"/>
    <mergeCell ref="D172:D173"/>
    <mergeCell ref="E172:E173"/>
    <mergeCell ref="F172:F173"/>
    <mergeCell ref="G172:G173"/>
    <mergeCell ref="I172:I173"/>
    <mergeCell ref="B175:B176"/>
    <mergeCell ref="C175:C176"/>
    <mergeCell ref="D175:D176"/>
    <mergeCell ref="E175:E176"/>
    <mergeCell ref="F175:F176"/>
    <mergeCell ref="G175:G176"/>
    <mergeCell ref="I175:I176"/>
    <mergeCell ref="B177:B178"/>
    <mergeCell ref="C177:C178"/>
    <mergeCell ref="D177:D178"/>
    <mergeCell ref="E177:E178"/>
    <mergeCell ref="F177:F178"/>
    <mergeCell ref="G177:G178"/>
    <mergeCell ref="I177:I178"/>
    <mergeCell ref="B179:B180"/>
    <mergeCell ref="C179:C180"/>
    <mergeCell ref="D179:D180"/>
    <mergeCell ref="E179:E180"/>
    <mergeCell ref="F179:F180"/>
    <mergeCell ref="G179:G180"/>
    <mergeCell ref="I179:I180"/>
    <mergeCell ref="B181:B182"/>
    <mergeCell ref="C181:C182"/>
    <mergeCell ref="D181:D182"/>
    <mergeCell ref="E181:E182"/>
    <mergeCell ref="F181:F182"/>
    <mergeCell ref="G181:G182"/>
    <mergeCell ref="I181:I182"/>
    <mergeCell ref="B183:B184"/>
    <mergeCell ref="C183:C184"/>
    <mergeCell ref="D183:D184"/>
    <mergeCell ref="E183:E184"/>
    <mergeCell ref="F183:F184"/>
    <mergeCell ref="G183:G184"/>
    <mergeCell ref="I183:I184"/>
    <mergeCell ref="B185:B186"/>
    <mergeCell ref="C185:C186"/>
    <mergeCell ref="D185:D186"/>
    <mergeCell ref="E185:E186"/>
    <mergeCell ref="F185:F186"/>
    <mergeCell ref="G185:G186"/>
    <mergeCell ref="I185:I186"/>
    <mergeCell ref="B187:B188"/>
    <mergeCell ref="C187:C188"/>
    <mergeCell ref="D187:D188"/>
    <mergeCell ref="E187:E188"/>
    <mergeCell ref="F187:F188"/>
    <mergeCell ref="G187:G188"/>
    <mergeCell ref="I187:I188"/>
    <mergeCell ref="B189:B190"/>
    <mergeCell ref="C189:C190"/>
    <mergeCell ref="D189:D190"/>
    <mergeCell ref="E189:E190"/>
    <mergeCell ref="F189:F190"/>
    <mergeCell ref="G189:G190"/>
    <mergeCell ref="I189:I190"/>
    <mergeCell ref="B191:B192"/>
    <mergeCell ref="C191:C192"/>
    <mergeCell ref="D191:D192"/>
    <mergeCell ref="E191:E192"/>
    <mergeCell ref="F191:F192"/>
    <mergeCell ref="G191:G192"/>
    <mergeCell ref="I191:I192"/>
    <mergeCell ref="B193:B194"/>
    <mergeCell ref="C193:C194"/>
    <mergeCell ref="D193:D194"/>
    <mergeCell ref="E193:E194"/>
    <mergeCell ref="F193:F194"/>
    <mergeCell ref="G193:G194"/>
    <mergeCell ref="I193:I194"/>
    <mergeCell ref="B195:B196"/>
    <mergeCell ref="C195:C196"/>
    <mergeCell ref="D195:D196"/>
    <mergeCell ref="E195:E196"/>
    <mergeCell ref="F195:F196"/>
    <mergeCell ref="G195:G196"/>
    <mergeCell ref="I195:I196"/>
    <mergeCell ref="B197:B198"/>
    <mergeCell ref="C197:C198"/>
    <mergeCell ref="D197:D198"/>
    <mergeCell ref="E197:E198"/>
    <mergeCell ref="F197:F198"/>
    <mergeCell ref="G197:G198"/>
    <mergeCell ref="I197:I198"/>
    <mergeCell ref="B199:B200"/>
    <mergeCell ref="C199:C200"/>
    <mergeCell ref="D199:D200"/>
    <mergeCell ref="E199:E200"/>
    <mergeCell ref="F199:F200"/>
    <mergeCell ref="G199:G200"/>
    <mergeCell ref="I199:I200"/>
    <mergeCell ref="B201:B202"/>
    <mergeCell ref="C201:C202"/>
    <mergeCell ref="D201:D202"/>
    <mergeCell ref="E201:E202"/>
    <mergeCell ref="F201:F202"/>
    <mergeCell ref="G201:G202"/>
    <mergeCell ref="I201:I202"/>
    <mergeCell ref="B203:B204"/>
    <mergeCell ref="C203:C204"/>
    <mergeCell ref="D203:D204"/>
    <mergeCell ref="E203:E204"/>
    <mergeCell ref="F203:F204"/>
    <mergeCell ref="G203:G204"/>
    <mergeCell ref="I203:I204"/>
    <mergeCell ref="B205:B206"/>
    <mergeCell ref="C205:C206"/>
    <mergeCell ref="D205:D206"/>
    <mergeCell ref="E205:E206"/>
    <mergeCell ref="F205:F206"/>
    <mergeCell ref="G205:G206"/>
    <mergeCell ref="I205:I206"/>
    <mergeCell ref="B207:B208"/>
    <mergeCell ref="C207:C208"/>
    <mergeCell ref="D207:D208"/>
    <mergeCell ref="E207:E208"/>
    <mergeCell ref="F207:F208"/>
    <mergeCell ref="G207:G208"/>
    <mergeCell ref="I207:I208"/>
    <mergeCell ref="B209:B210"/>
    <mergeCell ref="C209:C210"/>
    <mergeCell ref="D209:D210"/>
    <mergeCell ref="E209:E210"/>
    <mergeCell ref="F209:F210"/>
    <mergeCell ref="G209:G210"/>
    <mergeCell ref="I209:I210"/>
    <mergeCell ref="B214:B215"/>
    <mergeCell ref="C214:C215"/>
    <mergeCell ref="D214:D215"/>
    <mergeCell ref="E214:E215"/>
    <mergeCell ref="F214:F215"/>
    <mergeCell ref="G214:G215"/>
    <mergeCell ref="I214:I215"/>
    <mergeCell ref="B216:B217"/>
    <mergeCell ref="C216:C217"/>
    <mergeCell ref="D216:D217"/>
    <mergeCell ref="E216:E217"/>
    <mergeCell ref="F216:F217"/>
    <mergeCell ref="G216:G217"/>
    <mergeCell ref="I216:I217"/>
    <mergeCell ref="B218:B219"/>
    <mergeCell ref="C218:C219"/>
    <mergeCell ref="D218:D219"/>
    <mergeCell ref="E218:E219"/>
    <mergeCell ref="F218:F219"/>
    <mergeCell ref="G218:G219"/>
    <mergeCell ref="I218:I219"/>
    <mergeCell ref="B220:B221"/>
    <mergeCell ref="C220:C221"/>
    <mergeCell ref="D220:D221"/>
    <mergeCell ref="E220:E221"/>
    <mergeCell ref="F220:F221"/>
    <mergeCell ref="G220:G221"/>
    <mergeCell ref="I220:I221"/>
    <mergeCell ref="B222:B223"/>
    <mergeCell ref="C222:C223"/>
    <mergeCell ref="D222:D223"/>
    <mergeCell ref="E222:E223"/>
    <mergeCell ref="F222:F223"/>
    <mergeCell ref="G222:G223"/>
    <mergeCell ref="I222:I223"/>
    <mergeCell ref="B224:B225"/>
    <mergeCell ref="C224:C225"/>
    <mergeCell ref="D224:D225"/>
    <mergeCell ref="E224:E225"/>
    <mergeCell ref="F224:F225"/>
    <mergeCell ref="G224:G225"/>
    <mergeCell ref="I224:I225"/>
    <mergeCell ref="B226:B227"/>
    <mergeCell ref="C226:C227"/>
    <mergeCell ref="D226:D227"/>
    <mergeCell ref="E226:E227"/>
    <mergeCell ref="F226:F227"/>
    <mergeCell ref="G226:G227"/>
    <mergeCell ref="I226:I227"/>
    <mergeCell ref="B228:B229"/>
    <mergeCell ref="C228:C229"/>
    <mergeCell ref="D228:D229"/>
    <mergeCell ref="E228:E229"/>
    <mergeCell ref="F228:F229"/>
    <mergeCell ref="G228:G229"/>
    <mergeCell ref="I228:I229"/>
    <mergeCell ref="B231:B232"/>
    <mergeCell ref="C231:C232"/>
    <mergeCell ref="D231:D232"/>
    <mergeCell ref="E231:E232"/>
    <mergeCell ref="F231:F232"/>
    <mergeCell ref="G231:G232"/>
    <mergeCell ref="I231:I232"/>
    <mergeCell ref="B233:B234"/>
    <mergeCell ref="C233:C234"/>
    <mergeCell ref="D233:D234"/>
    <mergeCell ref="E233:E234"/>
    <mergeCell ref="F233:F234"/>
    <mergeCell ref="G233:G234"/>
    <mergeCell ref="I233:I234"/>
    <mergeCell ref="B235:B236"/>
    <mergeCell ref="C235:C236"/>
    <mergeCell ref="D235:D236"/>
    <mergeCell ref="E235:E236"/>
    <mergeCell ref="F235:F236"/>
    <mergeCell ref="G235:G236"/>
    <mergeCell ref="I235:I236"/>
    <mergeCell ref="B237:B238"/>
    <mergeCell ref="C237:C238"/>
    <mergeCell ref="D237:D238"/>
    <mergeCell ref="E237:E238"/>
    <mergeCell ref="F237:F238"/>
    <mergeCell ref="G237:G238"/>
    <mergeCell ref="I237:I238"/>
    <mergeCell ref="B239:B240"/>
    <mergeCell ref="C239:C240"/>
    <mergeCell ref="D239:D240"/>
    <mergeCell ref="E239:E240"/>
    <mergeCell ref="F239:F240"/>
    <mergeCell ref="G239:G240"/>
    <mergeCell ref="I239:I240"/>
    <mergeCell ref="B241:B242"/>
    <mergeCell ref="C241:C242"/>
    <mergeCell ref="D241:D242"/>
    <mergeCell ref="E241:E242"/>
    <mergeCell ref="F241:F242"/>
    <mergeCell ref="G241:G242"/>
    <mergeCell ref="I241:I242"/>
    <mergeCell ref="B245:B246"/>
    <mergeCell ref="C245:C246"/>
    <mergeCell ref="D245:D246"/>
    <mergeCell ref="E245:E246"/>
    <mergeCell ref="F245:F246"/>
    <mergeCell ref="G245:G246"/>
    <mergeCell ref="I245:I246"/>
    <mergeCell ref="B247:B248"/>
    <mergeCell ref="C247:C248"/>
    <mergeCell ref="D247:D248"/>
    <mergeCell ref="E247:E248"/>
    <mergeCell ref="F247:F248"/>
    <mergeCell ref="G247:G248"/>
    <mergeCell ref="I247:I248"/>
    <mergeCell ref="B249:B250"/>
    <mergeCell ref="C249:C250"/>
    <mergeCell ref="D249:D250"/>
    <mergeCell ref="E249:E250"/>
    <mergeCell ref="F249:F250"/>
    <mergeCell ref="G249:G250"/>
    <mergeCell ref="I249:I250"/>
    <mergeCell ref="B251:B252"/>
    <mergeCell ref="C251:C252"/>
    <mergeCell ref="D251:D252"/>
    <mergeCell ref="E251:E252"/>
    <mergeCell ref="F251:F252"/>
    <mergeCell ref="G251:G252"/>
    <mergeCell ref="I251:I252"/>
    <mergeCell ref="B253:B254"/>
    <mergeCell ref="C253:C254"/>
    <mergeCell ref="D253:D254"/>
    <mergeCell ref="E253:E254"/>
    <mergeCell ref="F253:F254"/>
    <mergeCell ref="G253:G254"/>
    <mergeCell ref="I253:I254"/>
    <mergeCell ref="B255:B256"/>
    <mergeCell ref="C255:C256"/>
    <mergeCell ref="D255:D256"/>
    <mergeCell ref="E255:E256"/>
    <mergeCell ref="F255:F256"/>
    <mergeCell ref="G255:G256"/>
    <mergeCell ref="I255:I256"/>
    <mergeCell ref="B257:B258"/>
    <mergeCell ref="C257:C258"/>
    <mergeCell ref="D257:D258"/>
    <mergeCell ref="E257:E258"/>
    <mergeCell ref="F257:F258"/>
    <mergeCell ref="G257:G258"/>
    <mergeCell ref="I257:I258"/>
    <mergeCell ref="B259:B260"/>
    <mergeCell ref="C259:C260"/>
    <mergeCell ref="D259:D260"/>
    <mergeCell ref="E259:E260"/>
    <mergeCell ref="F259:F260"/>
    <mergeCell ref="G259:G260"/>
    <mergeCell ref="I259:I260"/>
    <mergeCell ref="B261:B262"/>
    <mergeCell ref="C261:C262"/>
    <mergeCell ref="D261:D262"/>
    <mergeCell ref="E261:E262"/>
    <mergeCell ref="F261:F262"/>
    <mergeCell ref="G261:G262"/>
    <mergeCell ref="I261:I262"/>
    <mergeCell ref="B263:B264"/>
    <mergeCell ref="C263:C264"/>
    <mergeCell ref="D263:D264"/>
    <mergeCell ref="E263:E264"/>
    <mergeCell ref="F263:F264"/>
    <mergeCell ref="G263:G264"/>
    <mergeCell ref="I263:I264"/>
    <mergeCell ref="B265:B266"/>
    <mergeCell ref="C265:C266"/>
    <mergeCell ref="D265:D266"/>
    <mergeCell ref="E265:E266"/>
    <mergeCell ref="F265:F266"/>
    <mergeCell ref="G265:G266"/>
    <mergeCell ref="I265:I266"/>
    <mergeCell ref="B267:B268"/>
    <mergeCell ref="C267:C268"/>
    <mergeCell ref="D267:D268"/>
    <mergeCell ref="E267:E268"/>
    <mergeCell ref="F267:F268"/>
    <mergeCell ref="G267:G268"/>
    <mergeCell ref="I267:I268"/>
    <mergeCell ref="B269:B270"/>
    <mergeCell ref="C269:C270"/>
    <mergeCell ref="D269:D270"/>
    <mergeCell ref="E269:E270"/>
    <mergeCell ref="F269:F270"/>
    <mergeCell ref="G269:G270"/>
    <mergeCell ref="I269:I270"/>
    <mergeCell ref="B271:B272"/>
    <mergeCell ref="C271:C272"/>
    <mergeCell ref="D271:D272"/>
    <mergeCell ref="E271:E272"/>
    <mergeCell ref="F271:F272"/>
    <mergeCell ref="G271:G272"/>
    <mergeCell ref="I271:I272"/>
    <mergeCell ref="B273:B274"/>
    <mergeCell ref="C273:C274"/>
    <mergeCell ref="D273:D274"/>
    <mergeCell ref="E273:E274"/>
    <mergeCell ref="F273:F274"/>
    <mergeCell ref="G273:G274"/>
    <mergeCell ref="I273:I274"/>
    <mergeCell ref="B275:B276"/>
    <mergeCell ref="C275:C276"/>
    <mergeCell ref="D275:D276"/>
    <mergeCell ref="E275:E276"/>
    <mergeCell ref="F275:F276"/>
    <mergeCell ref="G275:G276"/>
    <mergeCell ref="I275:I276"/>
    <mergeCell ref="B277:B278"/>
    <mergeCell ref="C277:C278"/>
    <mergeCell ref="D277:D278"/>
    <mergeCell ref="E277:E278"/>
    <mergeCell ref="F277:F278"/>
    <mergeCell ref="G277:G278"/>
    <mergeCell ref="I277:I278"/>
    <mergeCell ref="B279:B280"/>
    <mergeCell ref="C279:C280"/>
    <mergeCell ref="D279:D280"/>
    <mergeCell ref="E279:E280"/>
    <mergeCell ref="F279:F280"/>
    <mergeCell ref="G279:G280"/>
    <mergeCell ref="I279:I280"/>
    <mergeCell ref="B281:B282"/>
    <mergeCell ref="C281:C282"/>
    <mergeCell ref="D281:D282"/>
    <mergeCell ref="E281:E282"/>
    <mergeCell ref="F281:F282"/>
    <mergeCell ref="G281:G282"/>
    <mergeCell ref="I281:I282"/>
    <mergeCell ref="B283:B284"/>
    <mergeCell ref="C283:C284"/>
    <mergeCell ref="D283:D284"/>
    <mergeCell ref="E283:E284"/>
    <mergeCell ref="F283:F284"/>
    <mergeCell ref="G283:G284"/>
    <mergeCell ref="I283:I284"/>
    <mergeCell ref="B285:B286"/>
    <mergeCell ref="C285:C286"/>
    <mergeCell ref="D285:D286"/>
    <mergeCell ref="E285:E286"/>
    <mergeCell ref="F285:F286"/>
    <mergeCell ref="G285:G286"/>
    <mergeCell ref="I285:I286"/>
    <mergeCell ref="B287:B288"/>
    <mergeCell ref="C287:C288"/>
    <mergeCell ref="D287:D288"/>
    <mergeCell ref="E287:E288"/>
    <mergeCell ref="F287:F288"/>
    <mergeCell ref="G287:G288"/>
    <mergeCell ref="I287:I288"/>
    <mergeCell ref="B289:B290"/>
    <mergeCell ref="C289:C290"/>
    <mergeCell ref="D289:D290"/>
    <mergeCell ref="E289:E290"/>
    <mergeCell ref="F289:F290"/>
    <mergeCell ref="G289:G290"/>
    <mergeCell ref="I289:I290"/>
    <mergeCell ref="B291:B292"/>
    <mergeCell ref="C291:C292"/>
    <mergeCell ref="D291:D292"/>
    <mergeCell ref="E291:E292"/>
    <mergeCell ref="F291:F292"/>
    <mergeCell ref="G291:G292"/>
    <mergeCell ref="I291:I292"/>
    <mergeCell ref="B293:B294"/>
    <mergeCell ref="C293:C294"/>
    <mergeCell ref="D293:D294"/>
    <mergeCell ref="E293:E294"/>
    <mergeCell ref="F293:F294"/>
    <mergeCell ref="G293:G294"/>
    <mergeCell ref="I293:I294"/>
    <mergeCell ref="B295:B296"/>
    <mergeCell ref="C295:C296"/>
    <mergeCell ref="D295:D296"/>
    <mergeCell ref="E295:E296"/>
    <mergeCell ref="F295:F296"/>
    <mergeCell ref="G295:G296"/>
    <mergeCell ref="I295:I296"/>
    <mergeCell ref="B297:B298"/>
    <mergeCell ref="C297:C298"/>
    <mergeCell ref="D297:D298"/>
    <mergeCell ref="E297:E298"/>
    <mergeCell ref="F297:F298"/>
    <mergeCell ref="G297:G298"/>
    <mergeCell ref="I297:I298"/>
    <mergeCell ref="B299:B300"/>
    <mergeCell ref="C299:C300"/>
    <mergeCell ref="D299:D300"/>
    <mergeCell ref="E299:E300"/>
    <mergeCell ref="F299:F300"/>
    <mergeCell ref="G299:G300"/>
    <mergeCell ref="I299:I300"/>
    <mergeCell ref="B301:B302"/>
    <mergeCell ref="C301:C302"/>
    <mergeCell ref="D301:D302"/>
    <mergeCell ref="E301:E302"/>
    <mergeCell ref="F301:F302"/>
    <mergeCell ref="G301:G302"/>
    <mergeCell ref="I301:I302"/>
    <mergeCell ref="B303:B304"/>
    <mergeCell ref="C303:C304"/>
    <mergeCell ref="D303:D304"/>
    <mergeCell ref="E303:E304"/>
    <mergeCell ref="F303:F304"/>
    <mergeCell ref="G303:G304"/>
    <mergeCell ref="I303:I304"/>
    <mergeCell ref="B305:B306"/>
    <mergeCell ref="C305:C306"/>
    <mergeCell ref="D305:D306"/>
    <mergeCell ref="E305:E306"/>
    <mergeCell ref="F305:F306"/>
    <mergeCell ref="G305:G306"/>
    <mergeCell ref="I305:I306"/>
    <mergeCell ref="B307:B308"/>
    <mergeCell ref="C307:C308"/>
    <mergeCell ref="D307:D308"/>
    <mergeCell ref="E307:E308"/>
    <mergeCell ref="F307:F308"/>
    <mergeCell ref="G307:G308"/>
    <mergeCell ref="I307:I308"/>
    <mergeCell ref="B309:B310"/>
    <mergeCell ref="C309:C310"/>
    <mergeCell ref="D309:D310"/>
    <mergeCell ref="E309:E310"/>
    <mergeCell ref="F309:F310"/>
    <mergeCell ref="G309:G310"/>
    <mergeCell ref="I309:I310"/>
    <mergeCell ref="B312:B313"/>
    <mergeCell ref="C312:C313"/>
    <mergeCell ref="D312:D313"/>
    <mergeCell ref="E312:E313"/>
    <mergeCell ref="F312:F313"/>
    <mergeCell ref="G312:G313"/>
    <mergeCell ref="I312:I313"/>
    <mergeCell ref="B314:B315"/>
    <mergeCell ref="C314:C315"/>
    <mergeCell ref="D314:D315"/>
    <mergeCell ref="E314:E315"/>
    <mergeCell ref="F314:F315"/>
    <mergeCell ref="G314:G315"/>
    <mergeCell ref="I314:I315"/>
    <mergeCell ref="B316:B317"/>
    <mergeCell ref="C316:C317"/>
    <mergeCell ref="D316:D317"/>
    <mergeCell ref="E316:E317"/>
    <mergeCell ref="F316:F317"/>
    <mergeCell ref="G316:G317"/>
    <mergeCell ref="I316:I317"/>
    <mergeCell ref="B318:B319"/>
    <mergeCell ref="C318:C319"/>
    <mergeCell ref="D318:D319"/>
    <mergeCell ref="E318:E319"/>
    <mergeCell ref="F318:F319"/>
    <mergeCell ref="G318:G319"/>
    <mergeCell ref="I318:I319"/>
    <mergeCell ref="B320:B321"/>
    <mergeCell ref="C320:C321"/>
    <mergeCell ref="D320:D321"/>
    <mergeCell ref="E320:E321"/>
    <mergeCell ref="F320:F321"/>
    <mergeCell ref="G320:G321"/>
    <mergeCell ref="I320:I321"/>
    <mergeCell ref="B322:B323"/>
    <mergeCell ref="C322:C323"/>
    <mergeCell ref="D322:D323"/>
    <mergeCell ref="E322:E323"/>
    <mergeCell ref="F322:F323"/>
    <mergeCell ref="G322:G323"/>
    <mergeCell ref="I322:I323"/>
    <mergeCell ref="B324:B325"/>
    <mergeCell ref="C324:C325"/>
    <mergeCell ref="D324:D325"/>
    <mergeCell ref="E324:E325"/>
    <mergeCell ref="F324:F325"/>
    <mergeCell ref="G324:G325"/>
    <mergeCell ref="I324:I325"/>
    <mergeCell ref="B326:B327"/>
    <mergeCell ref="C326:C327"/>
    <mergeCell ref="D326:D327"/>
    <mergeCell ref="E326:E327"/>
    <mergeCell ref="F326:F327"/>
    <mergeCell ref="G326:G327"/>
    <mergeCell ref="I326:I327"/>
    <mergeCell ref="B328:B329"/>
    <mergeCell ref="C328:C329"/>
    <mergeCell ref="D328:D329"/>
    <mergeCell ref="E328:E329"/>
    <mergeCell ref="F328:F329"/>
    <mergeCell ref="G328:G329"/>
    <mergeCell ref="I328:I329"/>
    <mergeCell ref="B330:B331"/>
    <mergeCell ref="C330:C331"/>
    <mergeCell ref="D330:D331"/>
    <mergeCell ref="E330:E331"/>
    <mergeCell ref="F330:F331"/>
    <mergeCell ref="G330:G331"/>
    <mergeCell ref="I330:I331"/>
    <mergeCell ref="B332:B333"/>
    <mergeCell ref="C332:C333"/>
    <mergeCell ref="D332:D333"/>
    <mergeCell ref="E332:E333"/>
    <mergeCell ref="F332:F333"/>
    <mergeCell ref="G332:G333"/>
    <mergeCell ref="I332:I333"/>
    <mergeCell ref="B334:B335"/>
    <mergeCell ref="C334:C335"/>
    <mergeCell ref="D334:D335"/>
    <mergeCell ref="E334:E335"/>
    <mergeCell ref="F334:F335"/>
    <mergeCell ref="G334:G335"/>
    <mergeCell ref="I334:I335"/>
    <mergeCell ref="B336:B337"/>
    <mergeCell ref="C336:C337"/>
    <mergeCell ref="D336:D337"/>
    <mergeCell ref="E336:E337"/>
    <mergeCell ref="F336:F337"/>
    <mergeCell ref="G336:G337"/>
    <mergeCell ref="I336:I337"/>
    <mergeCell ref="B338:B339"/>
    <mergeCell ref="C338:C339"/>
    <mergeCell ref="D338:D339"/>
    <mergeCell ref="E338:E339"/>
    <mergeCell ref="F338:F339"/>
    <mergeCell ref="G338:G339"/>
    <mergeCell ref="I338:I339"/>
    <mergeCell ref="B340:B341"/>
    <mergeCell ref="C340:C341"/>
    <mergeCell ref="D340:D341"/>
    <mergeCell ref="E340:E341"/>
    <mergeCell ref="F340:F341"/>
    <mergeCell ref="G340:G341"/>
    <mergeCell ref="I340:I341"/>
    <mergeCell ref="B342:B343"/>
    <mergeCell ref="C342:C343"/>
    <mergeCell ref="D342:D343"/>
    <mergeCell ref="E342:E343"/>
    <mergeCell ref="F342:F343"/>
    <mergeCell ref="G342:G343"/>
    <mergeCell ref="I342:I343"/>
    <mergeCell ref="B344:B345"/>
    <mergeCell ref="C344:C345"/>
    <mergeCell ref="D344:D345"/>
    <mergeCell ref="E344:E345"/>
    <mergeCell ref="F344:F345"/>
    <mergeCell ref="G344:G345"/>
    <mergeCell ref="I344:I345"/>
    <mergeCell ref="B346:B347"/>
    <mergeCell ref="C346:C347"/>
    <mergeCell ref="D346:D347"/>
    <mergeCell ref="E346:E347"/>
    <mergeCell ref="F346:F347"/>
    <mergeCell ref="G346:G347"/>
    <mergeCell ref="I346:I347"/>
    <mergeCell ref="B348:B349"/>
    <mergeCell ref="C348:C349"/>
    <mergeCell ref="D348:D349"/>
    <mergeCell ref="E348:E349"/>
    <mergeCell ref="F348:F349"/>
    <mergeCell ref="G348:G349"/>
    <mergeCell ref="I348:I349"/>
    <mergeCell ref="B350:B351"/>
    <mergeCell ref="C350:C351"/>
    <mergeCell ref="D350:D351"/>
    <mergeCell ref="E350:E351"/>
    <mergeCell ref="F350:F351"/>
    <mergeCell ref="G350:G351"/>
    <mergeCell ref="I350:I351"/>
    <mergeCell ref="B352:B353"/>
    <mergeCell ref="C352:C353"/>
    <mergeCell ref="D352:D353"/>
    <mergeCell ref="E352:E353"/>
    <mergeCell ref="F352:F353"/>
    <mergeCell ref="G352:G353"/>
    <mergeCell ref="I352:I353"/>
    <mergeCell ref="B354:B355"/>
    <mergeCell ref="C354:C355"/>
    <mergeCell ref="D354:D355"/>
    <mergeCell ref="E354:E355"/>
    <mergeCell ref="F354:F355"/>
    <mergeCell ref="G354:G355"/>
    <mergeCell ref="I354:I355"/>
    <mergeCell ref="B356:B357"/>
    <mergeCell ref="C356:C357"/>
    <mergeCell ref="D356:D357"/>
    <mergeCell ref="E356:E357"/>
    <mergeCell ref="F356:F357"/>
    <mergeCell ref="G356:G357"/>
    <mergeCell ref="I356:I357"/>
    <mergeCell ref="B358:B359"/>
    <mergeCell ref="C358:C359"/>
    <mergeCell ref="D358:D359"/>
    <mergeCell ref="E358:E359"/>
    <mergeCell ref="F358:F359"/>
    <mergeCell ref="G358:G359"/>
    <mergeCell ref="I358:I359"/>
    <mergeCell ref="B360:B361"/>
    <mergeCell ref="C360:C361"/>
    <mergeCell ref="D360:D361"/>
    <mergeCell ref="E360:E361"/>
    <mergeCell ref="F360:F361"/>
    <mergeCell ref="G360:G361"/>
    <mergeCell ref="I360:I361"/>
    <mergeCell ref="B363:B364"/>
    <mergeCell ref="C363:C364"/>
    <mergeCell ref="D363:D364"/>
    <mergeCell ref="E363:E364"/>
    <mergeCell ref="F363:F364"/>
    <mergeCell ref="G363:G364"/>
    <mergeCell ref="I363:I364"/>
    <mergeCell ref="B365:B366"/>
    <mergeCell ref="C365:C366"/>
    <mergeCell ref="D365:D366"/>
    <mergeCell ref="E365:E366"/>
    <mergeCell ref="F365:F366"/>
    <mergeCell ref="G365:G366"/>
    <mergeCell ref="I365:I366"/>
    <mergeCell ref="B367:B368"/>
    <mergeCell ref="C367:C368"/>
    <mergeCell ref="D367:D368"/>
    <mergeCell ref="E367:E368"/>
    <mergeCell ref="F367:F368"/>
    <mergeCell ref="G367:G368"/>
    <mergeCell ref="I367:I368"/>
    <mergeCell ref="B369:B370"/>
    <mergeCell ref="C369:C370"/>
    <mergeCell ref="D369:D370"/>
    <mergeCell ref="E369:E370"/>
    <mergeCell ref="F369:F370"/>
    <mergeCell ref="G369:G370"/>
    <mergeCell ref="I369:I370"/>
    <mergeCell ref="B371:B372"/>
    <mergeCell ref="C371:C372"/>
    <mergeCell ref="D371:D372"/>
    <mergeCell ref="E371:E372"/>
    <mergeCell ref="F371:F372"/>
    <mergeCell ref="G371:G372"/>
    <mergeCell ref="I371:I372"/>
    <mergeCell ref="B373:B374"/>
    <mergeCell ref="C373:C374"/>
    <mergeCell ref="D373:D374"/>
    <mergeCell ref="E373:E374"/>
    <mergeCell ref="F373:F374"/>
    <mergeCell ref="G373:G374"/>
    <mergeCell ref="I373:I374"/>
    <mergeCell ref="B376:B377"/>
    <mergeCell ref="C376:C377"/>
    <mergeCell ref="D376:D377"/>
    <mergeCell ref="E376:E377"/>
    <mergeCell ref="F376:F377"/>
    <mergeCell ref="G376:G377"/>
    <mergeCell ref="I376:I377"/>
    <mergeCell ref="B378:B379"/>
    <mergeCell ref="C378:C379"/>
    <mergeCell ref="D378:D379"/>
    <mergeCell ref="E378:E379"/>
    <mergeCell ref="F378:F379"/>
    <mergeCell ref="G378:G379"/>
    <mergeCell ref="I378:I379"/>
    <mergeCell ref="B381:B382"/>
    <mergeCell ref="C381:C382"/>
    <mergeCell ref="D381:D382"/>
    <mergeCell ref="E381:E382"/>
    <mergeCell ref="F381:F382"/>
    <mergeCell ref="G381:G382"/>
    <mergeCell ref="I381:I382"/>
    <mergeCell ref="B383:B384"/>
    <mergeCell ref="C383:C384"/>
    <mergeCell ref="D383:D384"/>
    <mergeCell ref="E383:E384"/>
    <mergeCell ref="F383:F384"/>
    <mergeCell ref="G383:G384"/>
    <mergeCell ref="I383:I384"/>
    <mergeCell ref="B385:B386"/>
    <mergeCell ref="C385:C386"/>
    <mergeCell ref="D385:D386"/>
    <mergeCell ref="E385:E386"/>
    <mergeCell ref="F385:F386"/>
    <mergeCell ref="G385:G386"/>
    <mergeCell ref="I385:I386"/>
    <mergeCell ref="B387:B388"/>
    <mergeCell ref="C387:C388"/>
    <mergeCell ref="D387:D388"/>
    <mergeCell ref="E387:E388"/>
    <mergeCell ref="F387:F388"/>
    <mergeCell ref="G387:G388"/>
    <mergeCell ref="I387:I388"/>
    <mergeCell ref="B389:B390"/>
    <mergeCell ref="C389:C390"/>
    <mergeCell ref="D389:D390"/>
    <mergeCell ref="E389:E390"/>
    <mergeCell ref="F389:F390"/>
    <mergeCell ref="G389:G390"/>
    <mergeCell ref="I389:I390"/>
    <mergeCell ref="B391:B392"/>
    <mergeCell ref="C391:C392"/>
    <mergeCell ref="D391:D392"/>
    <mergeCell ref="E391:E392"/>
    <mergeCell ref="F391:F392"/>
    <mergeCell ref="G391:G392"/>
    <mergeCell ref="I391:I392"/>
    <mergeCell ref="B393:B394"/>
    <mergeCell ref="C393:C394"/>
    <mergeCell ref="D393:D394"/>
    <mergeCell ref="E393:E394"/>
    <mergeCell ref="F393:F394"/>
    <mergeCell ref="G393:G394"/>
    <mergeCell ref="I393:I394"/>
    <mergeCell ref="B395:B396"/>
    <mergeCell ref="C395:C396"/>
    <mergeCell ref="D395:D396"/>
    <mergeCell ref="E395:E396"/>
    <mergeCell ref="F395:F396"/>
    <mergeCell ref="G395:G396"/>
    <mergeCell ref="I395:I396"/>
    <mergeCell ref="B397:B398"/>
    <mergeCell ref="C397:C398"/>
    <mergeCell ref="D397:D398"/>
    <mergeCell ref="E397:E398"/>
    <mergeCell ref="F397:F398"/>
    <mergeCell ref="G397:G398"/>
    <mergeCell ref="I397:I398"/>
    <mergeCell ref="B399:B400"/>
    <mergeCell ref="C399:C400"/>
    <mergeCell ref="D399:D400"/>
    <mergeCell ref="E399:E400"/>
    <mergeCell ref="F399:F400"/>
    <mergeCell ref="G399:G400"/>
    <mergeCell ref="I399:I400"/>
    <mergeCell ref="B401:B402"/>
    <mergeCell ref="C401:C402"/>
    <mergeCell ref="D401:D402"/>
    <mergeCell ref="E401:E402"/>
    <mergeCell ref="F401:F402"/>
    <mergeCell ref="G401:G402"/>
    <mergeCell ref="I401:I402"/>
    <mergeCell ref="B403:B404"/>
    <mergeCell ref="C403:C404"/>
    <mergeCell ref="D403:D404"/>
    <mergeCell ref="E403:E404"/>
    <mergeCell ref="F403:F404"/>
    <mergeCell ref="G403:G404"/>
    <mergeCell ref="I403:I404"/>
    <mergeCell ref="B405:B406"/>
    <mergeCell ref="C405:C406"/>
    <mergeCell ref="D405:D406"/>
    <mergeCell ref="E405:E406"/>
    <mergeCell ref="F405:F406"/>
    <mergeCell ref="G405:G406"/>
    <mergeCell ref="I405:I406"/>
    <mergeCell ref="B407:B408"/>
    <mergeCell ref="C407:C408"/>
    <mergeCell ref="D407:D408"/>
    <mergeCell ref="E407:E408"/>
    <mergeCell ref="F407:F408"/>
    <mergeCell ref="G407:G408"/>
    <mergeCell ref="I407:I408"/>
    <mergeCell ref="B410:B411"/>
    <mergeCell ref="C410:C411"/>
    <mergeCell ref="D410:D411"/>
    <mergeCell ref="E410:E411"/>
    <mergeCell ref="F410:F411"/>
    <mergeCell ref="G410:G411"/>
    <mergeCell ref="I410:I411"/>
    <mergeCell ref="B412:B413"/>
    <mergeCell ref="C412:C413"/>
    <mergeCell ref="D412:D413"/>
    <mergeCell ref="E412:E413"/>
    <mergeCell ref="F412:F413"/>
    <mergeCell ref="G412:G413"/>
    <mergeCell ref="I412:I413"/>
    <mergeCell ref="B414:B415"/>
    <mergeCell ref="C414:C415"/>
    <mergeCell ref="D414:D415"/>
    <mergeCell ref="E414:E415"/>
    <mergeCell ref="F414:F415"/>
    <mergeCell ref="G414:G415"/>
    <mergeCell ref="I414:I415"/>
    <mergeCell ref="B416:B417"/>
    <mergeCell ref="C416:C417"/>
    <mergeCell ref="D416:D417"/>
    <mergeCell ref="E416:E417"/>
    <mergeCell ref="F416:F417"/>
    <mergeCell ref="G416:G417"/>
    <mergeCell ref="I416:I417"/>
    <mergeCell ref="B418:B419"/>
    <mergeCell ref="C418:C419"/>
    <mergeCell ref="D418:D419"/>
    <mergeCell ref="E418:E419"/>
    <mergeCell ref="F418:F419"/>
    <mergeCell ref="G418:G419"/>
    <mergeCell ref="I418:I419"/>
    <mergeCell ref="B420:B421"/>
    <mergeCell ref="C420:C421"/>
    <mergeCell ref="D420:D421"/>
    <mergeCell ref="E420:E421"/>
    <mergeCell ref="F420:F421"/>
    <mergeCell ref="G420:G421"/>
    <mergeCell ref="I420:I421"/>
    <mergeCell ref="B422:B423"/>
    <mergeCell ref="C422:C423"/>
    <mergeCell ref="D422:D423"/>
    <mergeCell ref="E422:E423"/>
    <mergeCell ref="F422:F423"/>
    <mergeCell ref="G422:G423"/>
    <mergeCell ref="I422:I423"/>
    <mergeCell ref="B424:B425"/>
    <mergeCell ref="C424:C425"/>
    <mergeCell ref="D424:D425"/>
    <mergeCell ref="E424:E425"/>
    <mergeCell ref="F424:F425"/>
    <mergeCell ref="G424:G425"/>
    <mergeCell ref="I424:I425"/>
    <mergeCell ref="B426:B427"/>
    <mergeCell ref="C426:C427"/>
    <mergeCell ref="D426:D427"/>
    <mergeCell ref="E426:E427"/>
    <mergeCell ref="F426:F427"/>
    <mergeCell ref="G426:G427"/>
    <mergeCell ref="I426:I427"/>
    <mergeCell ref="B428:B429"/>
    <mergeCell ref="C428:C429"/>
    <mergeCell ref="D428:D429"/>
    <mergeCell ref="E428:E429"/>
    <mergeCell ref="F428:F429"/>
    <mergeCell ref="G428:G429"/>
    <mergeCell ref="I428:I429"/>
    <mergeCell ref="B430:B431"/>
    <mergeCell ref="C430:C431"/>
    <mergeCell ref="D430:D431"/>
    <mergeCell ref="E430:E431"/>
    <mergeCell ref="F430:F431"/>
    <mergeCell ref="G430:G431"/>
    <mergeCell ref="I430:I431"/>
    <mergeCell ref="B432:B433"/>
    <mergeCell ref="C432:C433"/>
    <mergeCell ref="D432:D433"/>
    <mergeCell ref="E432:E433"/>
    <mergeCell ref="F432:F433"/>
    <mergeCell ref="G432:G433"/>
    <mergeCell ref="I432:I433"/>
    <mergeCell ref="B434:B435"/>
    <mergeCell ref="C434:C435"/>
    <mergeCell ref="D434:D435"/>
    <mergeCell ref="E434:E435"/>
    <mergeCell ref="F434:F435"/>
    <mergeCell ref="G434:G435"/>
    <mergeCell ref="I434:I435"/>
    <mergeCell ref="B436:B437"/>
    <mergeCell ref="C436:C437"/>
    <mergeCell ref="D436:D437"/>
    <mergeCell ref="E436:E437"/>
    <mergeCell ref="F436:F437"/>
    <mergeCell ref="G436:G437"/>
    <mergeCell ref="I436:I437"/>
    <mergeCell ref="B438:B439"/>
    <mergeCell ref="C438:C439"/>
    <mergeCell ref="D438:D439"/>
    <mergeCell ref="E438:E439"/>
    <mergeCell ref="F438:F439"/>
    <mergeCell ref="G438:G439"/>
    <mergeCell ref="I438:I439"/>
    <mergeCell ref="B440:B441"/>
    <mergeCell ref="C440:C441"/>
    <mergeCell ref="D440:D441"/>
    <mergeCell ref="E440:E441"/>
    <mergeCell ref="F440:F441"/>
    <mergeCell ref="G440:G441"/>
    <mergeCell ref="I440:I441"/>
    <mergeCell ref="B442:B443"/>
    <mergeCell ref="C442:C443"/>
    <mergeCell ref="D442:D443"/>
    <mergeCell ref="E442:E443"/>
    <mergeCell ref="F442:F443"/>
    <mergeCell ref="G442:G443"/>
    <mergeCell ref="I442:I443"/>
    <mergeCell ref="A445:A446"/>
    <mergeCell ref="B445:B446"/>
    <mergeCell ref="C445:C446"/>
    <mergeCell ref="D445:D446"/>
    <mergeCell ref="E445:E446"/>
    <mergeCell ref="F445:F446"/>
    <mergeCell ref="G445:G446"/>
    <mergeCell ref="I445:I446"/>
    <mergeCell ref="A447:A448"/>
    <mergeCell ref="B447:B448"/>
    <mergeCell ref="C447:C448"/>
    <mergeCell ref="D447:D448"/>
    <mergeCell ref="E447:E448"/>
    <mergeCell ref="F447:F448"/>
    <mergeCell ref="G447:G448"/>
    <mergeCell ref="I447:I448"/>
    <mergeCell ref="B449:B450"/>
    <mergeCell ref="C449:C450"/>
    <mergeCell ref="D449:D450"/>
    <mergeCell ref="E449:E450"/>
    <mergeCell ref="F449:F450"/>
    <mergeCell ref="G449:G450"/>
    <mergeCell ref="I449:I450"/>
    <mergeCell ref="B451:B452"/>
    <mergeCell ref="C451:C452"/>
    <mergeCell ref="D451:D452"/>
    <mergeCell ref="E451:E452"/>
    <mergeCell ref="F451:F452"/>
    <mergeCell ref="G451:G452"/>
    <mergeCell ref="I451:I452"/>
    <mergeCell ref="B453:B454"/>
    <mergeCell ref="C453:C454"/>
    <mergeCell ref="D453:D454"/>
    <mergeCell ref="E453:E454"/>
    <mergeCell ref="F453:F454"/>
    <mergeCell ref="G453:G454"/>
    <mergeCell ref="I453:I454"/>
    <mergeCell ref="B455:B456"/>
    <mergeCell ref="C455:C456"/>
    <mergeCell ref="D455:D456"/>
    <mergeCell ref="E455:E456"/>
    <mergeCell ref="F455:F456"/>
    <mergeCell ref="G455:G456"/>
    <mergeCell ref="I455:I456"/>
    <mergeCell ref="B458:B459"/>
    <mergeCell ref="C458:C459"/>
    <mergeCell ref="D458:D459"/>
    <mergeCell ref="E458:E459"/>
    <mergeCell ref="F458:F459"/>
    <mergeCell ref="G458:G459"/>
    <mergeCell ref="I458:I459"/>
    <mergeCell ref="B460:B461"/>
    <mergeCell ref="C460:C461"/>
    <mergeCell ref="D460:D461"/>
    <mergeCell ref="E460:E461"/>
    <mergeCell ref="F460:F461"/>
    <mergeCell ref="G460:G461"/>
    <mergeCell ref="I460:I461"/>
    <mergeCell ref="B462:B463"/>
    <mergeCell ref="C462:C463"/>
    <mergeCell ref="D462:D463"/>
    <mergeCell ref="E462:E463"/>
    <mergeCell ref="F462:F463"/>
    <mergeCell ref="G462:G463"/>
    <mergeCell ref="I462:I463"/>
    <mergeCell ref="B464:B465"/>
    <mergeCell ref="C464:C465"/>
    <mergeCell ref="D464:D465"/>
    <mergeCell ref="E464:E465"/>
    <mergeCell ref="F464:F465"/>
    <mergeCell ref="G464:G465"/>
    <mergeCell ref="I464:I465"/>
    <mergeCell ref="B466:B467"/>
    <mergeCell ref="C466:C467"/>
    <mergeCell ref="D466:D467"/>
    <mergeCell ref="E466:E467"/>
    <mergeCell ref="F466:F467"/>
    <mergeCell ref="G466:G467"/>
    <mergeCell ref="I466:I467"/>
    <mergeCell ref="B468:B469"/>
    <mergeCell ref="C468:C469"/>
    <mergeCell ref="D468:D469"/>
    <mergeCell ref="E468:E469"/>
    <mergeCell ref="F468:F469"/>
    <mergeCell ref="G468:G469"/>
    <mergeCell ref="I468:I469"/>
    <mergeCell ref="B470:B471"/>
    <mergeCell ref="C470:C471"/>
    <mergeCell ref="D470:D471"/>
    <mergeCell ref="E470:E471"/>
    <mergeCell ref="F470:F471"/>
    <mergeCell ref="G470:G471"/>
    <mergeCell ref="I470:I471"/>
    <mergeCell ref="B472:B473"/>
    <mergeCell ref="C472:C473"/>
    <mergeCell ref="D472:D473"/>
    <mergeCell ref="E472:E473"/>
    <mergeCell ref="F472:F473"/>
    <mergeCell ref="G472:G473"/>
    <mergeCell ref="I472:I473"/>
    <mergeCell ref="B474:B475"/>
    <mergeCell ref="C474:C475"/>
    <mergeCell ref="D474:D475"/>
    <mergeCell ref="E474:E475"/>
    <mergeCell ref="F474:F475"/>
    <mergeCell ref="G474:G475"/>
    <mergeCell ref="I474:I475"/>
    <mergeCell ref="B476:B477"/>
    <mergeCell ref="C476:C477"/>
    <mergeCell ref="D476:D477"/>
    <mergeCell ref="E476:E477"/>
    <mergeCell ref="F476:F477"/>
    <mergeCell ref="G476:G477"/>
    <mergeCell ref="I476:I477"/>
    <mergeCell ref="B478:B479"/>
    <mergeCell ref="C478:C479"/>
    <mergeCell ref="D478:D479"/>
    <mergeCell ref="E478:E479"/>
    <mergeCell ref="F478:F479"/>
    <mergeCell ref="G478:G479"/>
    <mergeCell ref="I478:I479"/>
    <mergeCell ref="B480:B481"/>
    <mergeCell ref="C480:C481"/>
    <mergeCell ref="D480:D481"/>
    <mergeCell ref="E480:E481"/>
    <mergeCell ref="F480:F481"/>
    <mergeCell ref="G480:G481"/>
    <mergeCell ref="I480:I481"/>
    <mergeCell ref="B482:B483"/>
    <mergeCell ref="C482:C483"/>
    <mergeCell ref="D482:D483"/>
    <mergeCell ref="E482:E483"/>
    <mergeCell ref="F482:F483"/>
    <mergeCell ref="G482:G483"/>
    <mergeCell ref="I482:I483"/>
    <mergeCell ref="B484:B485"/>
    <mergeCell ref="C484:C485"/>
    <mergeCell ref="D484:D485"/>
    <mergeCell ref="E484:E485"/>
    <mergeCell ref="F484:F485"/>
    <mergeCell ref="G484:G485"/>
    <mergeCell ref="I484:I485"/>
    <mergeCell ref="B487:B488"/>
    <mergeCell ref="C487:C488"/>
    <mergeCell ref="D487:D488"/>
    <mergeCell ref="E487:E488"/>
    <mergeCell ref="F487:F488"/>
    <mergeCell ref="G487:G488"/>
    <mergeCell ref="I487:I488"/>
    <mergeCell ref="B489:B490"/>
    <mergeCell ref="C489:C490"/>
    <mergeCell ref="D489:D490"/>
    <mergeCell ref="E489:E490"/>
    <mergeCell ref="F489:F490"/>
    <mergeCell ref="G489:G490"/>
    <mergeCell ref="I489:I490"/>
    <mergeCell ref="B491:B492"/>
    <mergeCell ref="C491:C492"/>
    <mergeCell ref="D491:D492"/>
    <mergeCell ref="E491:E492"/>
    <mergeCell ref="F491:F492"/>
    <mergeCell ref="G491:G492"/>
    <mergeCell ref="I491:I492"/>
    <mergeCell ref="B493:B494"/>
    <mergeCell ref="C493:C494"/>
    <mergeCell ref="D493:D494"/>
    <mergeCell ref="E493:E494"/>
    <mergeCell ref="F493:F494"/>
    <mergeCell ref="G493:G494"/>
    <mergeCell ref="B496:B497"/>
    <mergeCell ref="C496:C497"/>
    <mergeCell ref="D496:D497"/>
    <mergeCell ref="E496:E497"/>
    <mergeCell ref="F496:F497"/>
    <mergeCell ref="G496:G497"/>
    <mergeCell ref="I496:I497"/>
    <mergeCell ref="B498:B499"/>
    <mergeCell ref="C498:C499"/>
    <mergeCell ref="D498:D499"/>
    <mergeCell ref="E498:E499"/>
    <mergeCell ref="F498:F499"/>
    <mergeCell ref="G498:G499"/>
    <mergeCell ref="I498:I499"/>
    <mergeCell ref="B500:B501"/>
    <mergeCell ref="C500:C501"/>
    <mergeCell ref="D500:D501"/>
    <mergeCell ref="E500:E501"/>
    <mergeCell ref="F500:F501"/>
    <mergeCell ref="G500:G501"/>
    <mergeCell ref="I500:I501"/>
    <mergeCell ref="A503:A504"/>
    <mergeCell ref="B503:B504"/>
    <mergeCell ref="C503:C504"/>
    <mergeCell ref="D503:D504"/>
    <mergeCell ref="E503:E504"/>
    <mergeCell ref="F503:F504"/>
    <mergeCell ref="G503:G504"/>
    <mergeCell ref="I503:I504"/>
    <mergeCell ref="A505:A506"/>
    <mergeCell ref="B505:B506"/>
    <mergeCell ref="C505:C506"/>
    <mergeCell ref="D505:D506"/>
    <mergeCell ref="E505:E506"/>
    <mergeCell ref="F505:F506"/>
    <mergeCell ref="G505:G506"/>
    <mergeCell ref="I505:I506"/>
    <mergeCell ref="B507:B508"/>
    <mergeCell ref="C507:C508"/>
    <mergeCell ref="D507:D508"/>
    <mergeCell ref="E507:E508"/>
    <mergeCell ref="F507:F508"/>
    <mergeCell ref="G507:G508"/>
    <mergeCell ref="I507:I508"/>
    <mergeCell ref="B509:B510"/>
    <mergeCell ref="C509:C510"/>
    <mergeCell ref="D509:D510"/>
    <mergeCell ref="E509:E510"/>
    <mergeCell ref="F509:F510"/>
    <mergeCell ref="G509:G510"/>
    <mergeCell ref="I509:I510"/>
    <mergeCell ref="B511:B512"/>
    <mergeCell ref="C511:C512"/>
    <mergeCell ref="D511:D512"/>
    <mergeCell ref="E511:E512"/>
    <mergeCell ref="F511:F512"/>
    <mergeCell ref="G511:G512"/>
    <mergeCell ref="I511:I512"/>
    <mergeCell ref="B513:B514"/>
    <mergeCell ref="C513:C514"/>
    <mergeCell ref="D513:D514"/>
    <mergeCell ref="E513:E514"/>
    <mergeCell ref="F513:F514"/>
    <mergeCell ref="G513:G514"/>
    <mergeCell ref="I513:I514"/>
    <mergeCell ref="B515:B516"/>
    <mergeCell ref="C515:C516"/>
    <mergeCell ref="D515:D516"/>
    <mergeCell ref="E515:E516"/>
    <mergeCell ref="F515:F516"/>
    <mergeCell ref="G515:G516"/>
    <mergeCell ref="I515:I516"/>
    <mergeCell ref="B517:B518"/>
    <mergeCell ref="C517:C518"/>
    <mergeCell ref="D517:D518"/>
    <mergeCell ref="E517:E518"/>
    <mergeCell ref="F517:F518"/>
    <mergeCell ref="G517:G518"/>
    <mergeCell ref="I517:I518"/>
    <mergeCell ref="B519:B520"/>
    <mergeCell ref="C519:C520"/>
    <mergeCell ref="D519:D520"/>
    <mergeCell ref="E519:E520"/>
    <mergeCell ref="F519:F520"/>
    <mergeCell ref="G519:G520"/>
    <mergeCell ref="I519:I520"/>
    <mergeCell ref="B521:B522"/>
    <mergeCell ref="C521:C522"/>
    <mergeCell ref="D521:D522"/>
    <mergeCell ref="E521:E522"/>
    <mergeCell ref="F521:F522"/>
    <mergeCell ref="G521:G522"/>
    <mergeCell ref="I521:I522"/>
    <mergeCell ref="B523:B524"/>
    <mergeCell ref="C523:C524"/>
    <mergeCell ref="D523:D524"/>
    <mergeCell ref="E523:E524"/>
    <mergeCell ref="F523:F524"/>
    <mergeCell ref="G523:G524"/>
    <mergeCell ref="I523:I524"/>
    <mergeCell ref="B525:B526"/>
    <mergeCell ref="C525:C526"/>
    <mergeCell ref="D525:D526"/>
    <mergeCell ref="E525:E526"/>
    <mergeCell ref="F525:F526"/>
    <mergeCell ref="G525:G526"/>
    <mergeCell ref="I525:I526"/>
    <mergeCell ref="B527:B528"/>
    <mergeCell ref="C527:C528"/>
    <mergeCell ref="D527:D528"/>
    <mergeCell ref="E527:E528"/>
    <mergeCell ref="F527:F528"/>
    <mergeCell ref="G527:G528"/>
    <mergeCell ref="I527:I528"/>
    <mergeCell ref="B529:B530"/>
    <mergeCell ref="C529:C530"/>
    <mergeCell ref="D529:D530"/>
    <mergeCell ref="E529:E530"/>
    <mergeCell ref="F529:F530"/>
    <mergeCell ref="G529:G530"/>
    <mergeCell ref="I529:I530"/>
    <mergeCell ref="B532:B533"/>
    <mergeCell ref="C532:C533"/>
    <mergeCell ref="D532:D533"/>
    <mergeCell ref="E532:E533"/>
    <mergeCell ref="F532:F533"/>
    <mergeCell ref="G532:G533"/>
    <mergeCell ref="I532:I533"/>
    <mergeCell ref="B534:B535"/>
    <mergeCell ref="C534:C535"/>
    <mergeCell ref="D534:D535"/>
    <mergeCell ref="E534:E535"/>
    <mergeCell ref="F534:F535"/>
    <mergeCell ref="G534:G535"/>
    <mergeCell ref="I534:I535"/>
    <mergeCell ref="B536:B537"/>
    <mergeCell ref="C536:C537"/>
    <mergeCell ref="D536:D537"/>
    <mergeCell ref="E536:E537"/>
    <mergeCell ref="F536:F537"/>
    <mergeCell ref="G536:G537"/>
    <mergeCell ref="I536:I537"/>
    <mergeCell ref="B539:B540"/>
    <mergeCell ref="C539:C540"/>
    <mergeCell ref="D539:D540"/>
    <mergeCell ref="E539:E540"/>
    <mergeCell ref="F539:F540"/>
    <mergeCell ref="G539:G540"/>
    <mergeCell ref="I539:I540"/>
    <mergeCell ref="B541:B542"/>
    <mergeCell ref="C541:C542"/>
    <mergeCell ref="D541:D542"/>
    <mergeCell ref="E541:E542"/>
    <mergeCell ref="F541:F542"/>
    <mergeCell ref="G541:G542"/>
    <mergeCell ref="I541:I542"/>
    <mergeCell ref="B543:B544"/>
    <mergeCell ref="C543:C544"/>
    <mergeCell ref="D543:D544"/>
    <mergeCell ref="E543:E544"/>
    <mergeCell ref="F543:F544"/>
    <mergeCell ref="G543:G544"/>
    <mergeCell ref="I543:I544"/>
    <mergeCell ref="B546:B547"/>
    <mergeCell ref="C546:C547"/>
    <mergeCell ref="D546:D547"/>
    <mergeCell ref="E546:E547"/>
    <mergeCell ref="F546:F547"/>
    <mergeCell ref="G546:G547"/>
    <mergeCell ref="I546:I547"/>
    <mergeCell ref="B548:B549"/>
    <mergeCell ref="C548:C549"/>
    <mergeCell ref="D548:D549"/>
    <mergeCell ref="E548:E549"/>
    <mergeCell ref="F548:F549"/>
    <mergeCell ref="G548:G549"/>
    <mergeCell ref="I548:I549"/>
    <mergeCell ref="B550:B551"/>
    <mergeCell ref="C550:C551"/>
    <mergeCell ref="D550:D551"/>
    <mergeCell ref="E550:E551"/>
    <mergeCell ref="F550:F551"/>
    <mergeCell ref="G550:G551"/>
    <mergeCell ref="I550:I551"/>
    <mergeCell ref="B552:B553"/>
    <mergeCell ref="C552:C553"/>
    <mergeCell ref="D552:D553"/>
    <mergeCell ref="E552:E553"/>
    <mergeCell ref="F552:F553"/>
    <mergeCell ref="G552:G553"/>
    <mergeCell ref="I552:I553"/>
    <mergeCell ref="B554:B555"/>
    <mergeCell ref="C554:C555"/>
    <mergeCell ref="D554:D555"/>
    <mergeCell ref="E554:E555"/>
    <mergeCell ref="F554:F555"/>
    <mergeCell ref="G554:G555"/>
    <mergeCell ref="I554:I555"/>
    <mergeCell ref="B556:B557"/>
    <mergeCell ref="C556:C557"/>
    <mergeCell ref="D556:D557"/>
    <mergeCell ref="E556:E557"/>
    <mergeCell ref="F556:F557"/>
    <mergeCell ref="G556:G557"/>
    <mergeCell ref="I556:I557"/>
    <mergeCell ref="B558:B559"/>
    <mergeCell ref="C558:C559"/>
    <mergeCell ref="D558:D559"/>
    <mergeCell ref="E558:E559"/>
    <mergeCell ref="F558:F559"/>
    <mergeCell ref="G558:G559"/>
    <mergeCell ref="I558:I559"/>
    <mergeCell ref="B560:B561"/>
    <mergeCell ref="C560:C561"/>
    <mergeCell ref="D560:D561"/>
    <mergeCell ref="E560:E561"/>
    <mergeCell ref="F560:F561"/>
    <mergeCell ref="G560:G561"/>
    <mergeCell ref="I560:I561"/>
    <mergeCell ref="B562:B563"/>
    <mergeCell ref="C562:C563"/>
    <mergeCell ref="D562:D563"/>
    <mergeCell ref="E562:E563"/>
    <mergeCell ref="F562:F563"/>
    <mergeCell ref="G562:G563"/>
    <mergeCell ref="I562:I563"/>
    <mergeCell ref="B564:B565"/>
    <mergeCell ref="C564:C565"/>
    <mergeCell ref="D564:D565"/>
    <mergeCell ref="E564:E565"/>
    <mergeCell ref="F564:F565"/>
    <mergeCell ref="G564:G565"/>
    <mergeCell ref="I564:I565"/>
    <mergeCell ref="B566:B567"/>
    <mergeCell ref="C566:C567"/>
    <mergeCell ref="D566:D567"/>
    <mergeCell ref="E566:E567"/>
    <mergeCell ref="F566:F567"/>
    <mergeCell ref="G566:G567"/>
    <mergeCell ref="I566:I567"/>
    <mergeCell ref="B568:B569"/>
    <mergeCell ref="C568:C569"/>
    <mergeCell ref="D568:D569"/>
    <mergeCell ref="E568:E569"/>
    <mergeCell ref="F568:F569"/>
    <mergeCell ref="G568:G569"/>
    <mergeCell ref="I568:I569"/>
    <mergeCell ref="B570:B571"/>
    <mergeCell ref="C570:C571"/>
    <mergeCell ref="D570:D571"/>
    <mergeCell ref="E570:E571"/>
    <mergeCell ref="F570:F571"/>
    <mergeCell ref="G570:G571"/>
    <mergeCell ref="I570:I571"/>
    <mergeCell ref="B572:B573"/>
    <mergeCell ref="C572:C573"/>
    <mergeCell ref="D572:D573"/>
    <mergeCell ref="E572:E573"/>
    <mergeCell ref="F572:F573"/>
    <mergeCell ref="G572:G573"/>
    <mergeCell ref="I572:I573"/>
    <mergeCell ref="B574:B575"/>
    <mergeCell ref="C574:C575"/>
    <mergeCell ref="D574:D575"/>
    <mergeCell ref="E574:E575"/>
    <mergeCell ref="F574:F575"/>
    <mergeCell ref="G574:G575"/>
    <mergeCell ref="I574:I575"/>
    <mergeCell ref="B576:B577"/>
    <mergeCell ref="C576:C577"/>
    <mergeCell ref="D576:D577"/>
    <mergeCell ref="E576:E577"/>
    <mergeCell ref="F576:F577"/>
    <mergeCell ref="G576:G577"/>
    <mergeCell ref="I576:I577"/>
    <mergeCell ref="B578:B579"/>
    <mergeCell ref="C578:C579"/>
    <mergeCell ref="D578:D579"/>
    <mergeCell ref="E578:E579"/>
    <mergeCell ref="F578:F579"/>
    <mergeCell ref="G578:G579"/>
    <mergeCell ref="I578:I579"/>
    <mergeCell ref="B580:B581"/>
    <mergeCell ref="C580:C581"/>
    <mergeCell ref="D580:D581"/>
    <mergeCell ref="E580:E581"/>
    <mergeCell ref="F580:F581"/>
    <mergeCell ref="G580:G581"/>
    <mergeCell ref="I580:I581"/>
    <mergeCell ref="B582:B583"/>
    <mergeCell ref="C582:C583"/>
    <mergeCell ref="D582:D583"/>
    <mergeCell ref="E582:E583"/>
    <mergeCell ref="F582:F583"/>
    <mergeCell ref="G582:G583"/>
    <mergeCell ref="I582:I583"/>
    <mergeCell ref="A585:A586"/>
    <mergeCell ref="B585:B586"/>
    <mergeCell ref="C585:C586"/>
    <mergeCell ref="D585:D586"/>
    <mergeCell ref="E585:E586"/>
    <mergeCell ref="F585:F586"/>
    <mergeCell ref="G585:G586"/>
    <mergeCell ref="I585:I586"/>
    <mergeCell ref="B587:B588"/>
    <mergeCell ref="C587:C588"/>
    <mergeCell ref="D587:D588"/>
    <mergeCell ref="E587:E588"/>
    <mergeCell ref="F587:F588"/>
    <mergeCell ref="G587:G588"/>
    <mergeCell ref="I587:I588"/>
    <mergeCell ref="B590:B591"/>
    <mergeCell ref="C590:C591"/>
    <mergeCell ref="D590:D591"/>
    <mergeCell ref="E590:E591"/>
    <mergeCell ref="F590:F591"/>
    <mergeCell ref="G590:G591"/>
    <mergeCell ref="I590:I591"/>
    <mergeCell ref="B592:B593"/>
    <mergeCell ref="C592:C593"/>
    <mergeCell ref="D592:D593"/>
    <mergeCell ref="E592:E593"/>
    <mergeCell ref="F592:F593"/>
    <mergeCell ref="G592:G593"/>
    <mergeCell ref="I592:I593"/>
    <mergeCell ref="B594:B595"/>
    <mergeCell ref="C594:C595"/>
    <mergeCell ref="D594:D595"/>
    <mergeCell ref="E594:E595"/>
    <mergeCell ref="F594:F595"/>
    <mergeCell ref="G594:G595"/>
    <mergeCell ref="I594:I595"/>
    <mergeCell ref="B596:B597"/>
    <mergeCell ref="C596:C597"/>
    <mergeCell ref="D596:D597"/>
    <mergeCell ref="E596:E597"/>
    <mergeCell ref="F596:F597"/>
    <mergeCell ref="G596:G597"/>
    <mergeCell ref="I596:I597"/>
    <mergeCell ref="B598:B599"/>
    <mergeCell ref="C598:C599"/>
    <mergeCell ref="D598:D599"/>
    <mergeCell ref="E598:E599"/>
    <mergeCell ref="F598:F599"/>
    <mergeCell ref="G598:G599"/>
    <mergeCell ref="I598:I599"/>
    <mergeCell ref="B600:B601"/>
    <mergeCell ref="C600:C601"/>
    <mergeCell ref="D600:D601"/>
    <mergeCell ref="E600:E601"/>
    <mergeCell ref="F600:F601"/>
    <mergeCell ref="G600:G601"/>
    <mergeCell ref="I600:I601"/>
    <mergeCell ref="B603:B604"/>
    <mergeCell ref="C603:C604"/>
    <mergeCell ref="D603:D604"/>
    <mergeCell ref="E603:E604"/>
    <mergeCell ref="F603:F604"/>
    <mergeCell ref="G603:G604"/>
    <mergeCell ref="I603:I604"/>
    <mergeCell ref="B605:B606"/>
    <mergeCell ref="C605:C606"/>
    <mergeCell ref="D605:D606"/>
    <mergeCell ref="E605:E606"/>
    <mergeCell ref="F605:F606"/>
    <mergeCell ref="G605:G606"/>
    <mergeCell ref="I605:I606"/>
    <mergeCell ref="B607:B608"/>
    <mergeCell ref="C607:C608"/>
    <mergeCell ref="D607:D608"/>
    <mergeCell ref="E607:E608"/>
    <mergeCell ref="F607:F608"/>
    <mergeCell ref="G607:G608"/>
    <mergeCell ref="I607:I608"/>
    <mergeCell ref="B609:B610"/>
    <mergeCell ref="C609:C610"/>
    <mergeCell ref="D609:D610"/>
    <mergeCell ref="E609:E610"/>
    <mergeCell ref="F609:F610"/>
    <mergeCell ref="G609:G610"/>
    <mergeCell ref="I609:I610"/>
    <mergeCell ref="B612:B613"/>
    <mergeCell ref="C612:C613"/>
    <mergeCell ref="D612:D613"/>
    <mergeCell ref="E612:E613"/>
    <mergeCell ref="F612:F613"/>
    <mergeCell ref="G612:G613"/>
    <mergeCell ref="I612:I613"/>
    <mergeCell ref="B614:B615"/>
    <mergeCell ref="C614:C615"/>
    <mergeCell ref="D614:D615"/>
    <mergeCell ref="E614:E615"/>
    <mergeCell ref="F614:F615"/>
    <mergeCell ref="G614:G615"/>
    <mergeCell ref="I614:I615"/>
    <mergeCell ref="B616:B617"/>
    <mergeCell ref="C616:C617"/>
    <mergeCell ref="D616:D617"/>
    <mergeCell ref="E616:E617"/>
    <mergeCell ref="F616:F617"/>
    <mergeCell ref="G616:G617"/>
    <mergeCell ref="I616:I617"/>
    <mergeCell ref="B618:B619"/>
    <mergeCell ref="C618:C619"/>
    <mergeCell ref="D618:D619"/>
    <mergeCell ref="E618:E619"/>
    <mergeCell ref="F618:F619"/>
    <mergeCell ref="G618:G619"/>
    <mergeCell ref="I618:I619"/>
    <mergeCell ref="B622:B623"/>
    <mergeCell ref="C622:C623"/>
    <mergeCell ref="D622:D623"/>
    <mergeCell ref="E622:E623"/>
    <mergeCell ref="F622:F623"/>
    <mergeCell ref="G622:G623"/>
    <mergeCell ref="I622:I623"/>
    <mergeCell ref="B624:B625"/>
    <mergeCell ref="C624:C625"/>
    <mergeCell ref="D624:D625"/>
    <mergeCell ref="E624:E625"/>
    <mergeCell ref="F624:F625"/>
    <mergeCell ref="G624:G625"/>
    <mergeCell ref="I624:I625"/>
    <mergeCell ref="B626:B627"/>
    <mergeCell ref="C626:C627"/>
    <mergeCell ref="D626:D627"/>
    <mergeCell ref="E626:E627"/>
    <mergeCell ref="F626:F627"/>
    <mergeCell ref="G626:G627"/>
    <mergeCell ref="I626:I627"/>
    <mergeCell ref="B628:B629"/>
    <mergeCell ref="C628:C629"/>
    <mergeCell ref="D628:D629"/>
    <mergeCell ref="E628:E629"/>
    <mergeCell ref="F628:F629"/>
    <mergeCell ref="G628:G629"/>
    <mergeCell ref="I628:I629"/>
    <mergeCell ref="B631:B632"/>
    <mergeCell ref="C631:C632"/>
    <mergeCell ref="D631:D632"/>
    <mergeCell ref="E631:E632"/>
    <mergeCell ref="F631:F632"/>
    <mergeCell ref="G631:G632"/>
    <mergeCell ref="I631:I632"/>
    <mergeCell ref="B633:B634"/>
    <mergeCell ref="C633:C634"/>
    <mergeCell ref="D633:D634"/>
    <mergeCell ref="E633:E634"/>
    <mergeCell ref="F633:F634"/>
    <mergeCell ref="G633:G634"/>
    <mergeCell ref="I633:I634"/>
    <mergeCell ref="B635:B636"/>
    <mergeCell ref="C635:C636"/>
    <mergeCell ref="D635:D636"/>
    <mergeCell ref="E635:E636"/>
    <mergeCell ref="F635:F636"/>
    <mergeCell ref="G635:G636"/>
    <mergeCell ref="I635:I636"/>
    <mergeCell ref="B637:B638"/>
    <mergeCell ref="C637:C638"/>
    <mergeCell ref="D637:D638"/>
    <mergeCell ref="E637:E638"/>
    <mergeCell ref="F637:F638"/>
    <mergeCell ref="G637:G638"/>
    <mergeCell ref="I637:I638"/>
    <mergeCell ref="B639:B640"/>
    <mergeCell ref="C639:C640"/>
    <mergeCell ref="D639:D640"/>
    <mergeCell ref="E639:E640"/>
    <mergeCell ref="F639:F640"/>
    <mergeCell ref="G639:G640"/>
    <mergeCell ref="I639:I640"/>
    <mergeCell ref="B641:B642"/>
    <mergeCell ref="C641:C642"/>
    <mergeCell ref="D641:D642"/>
    <mergeCell ref="E641:E642"/>
    <mergeCell ref="F641:F642"/>
    <mergeCell ref="G641:G642"/>
    <mergeCell ref="I641:I642"/>
    <mergeCell ref="B643:B644"/>
    <mergeCell ref="C643:C644"/>
    <mergeCell ref="D643:D644"/>
    <mergeCell ref="E643:E644"/>
    <mergeCell ref="F643:F644"/>
    <mergeCell ref="G643:G644"/>
    <mergeCell ref="I643:I644"/>
    <mergeCell ref="B645:B646"/>
    <mergeCell ref="C645:C646"/>
    <mergeCell ref="D645:D646"/>
    <mergeCell ref="E645:E646"/>
    <mergeCell ref="F645:F646"/>
    <mergeCell ref="G645:G646"/>
    <mergeCell ref="I645:I646"/>
    <mergeCell ref="B647:B648"/>
    <mergeCell ref="C647:C648"/>
    <mergeCell ref="D647:D648"/>
    <mergeCell ref="E647:E648"/>
    <mergeCell ref="F647:F648"/>
    <mergeCell ref="G647:G648"/>
    <mergeCell ref="I647:I648"/>
    <mergeCell ref="B649:B650"/>
    <mergeCell ref="C649:C650"/>
    <mergeCell ref="D649:D650"/>
    <mergeCell ref="E649:E650"/>
    <mergeCell ref="F649:F650"/>
    <mergeCell ref="G649:G650"/>
    <mergeCell ref="I649:I650"/>
    <mergeCell ref="B651:B652"/>
    <mergeCell ref="C651:C652"/>
    <mergeCell ref="D651:D652"/>
    <mergeCell ref="E651:E652"/>
    <mergeCell ref="F651:F652"/>
    <mergeCell ref="G651:G652"/>
    <mergeCell ref="I651:I652"/>
    <mergeCell ref="B653:B654"/>
    <mergeCell ref="C653:C654"/>
    <mergeCell ref="D653:D654"/>
    <mergeCell ref="E653:E654"/>
    <mergeCell ref="F653:F654"/>
    <mergeCell ref="G653:G654"/>
    <mergeCell ref="I653:I654"/>
    <mergeCell ref="B655:B656"/>
    <mergeCell ref="C655:C656"/>
    <mergeCell ref="D655:D656"/>
    <mergeCell ref="E655:E656"/>
    <mergeCell ref="F655:F656"/>
    <mergeCell ref="G655:G656"/>
    <mergeCell ref="I655:I656"/>
    <mergeCell ref="B657:B658"/>
    <mergeCell ref="C657:C658"/>
    <mergeCell ref="D657:D658"/>
    <mergeCell ref="E657:E658"/>
    <mergeCell ref="F657:F658"/>
    <mergeCell ref="G657:G658"/>
    <mergeCell ref="I657:I658"/>
    <mergeCell ref="B659:B660"/>
    <mergeCell ref="C659:C660"/>
    <mergeCell ref="D659:D660"/>
    <mergeCell ref="E659:E660"/>
    <mergeCell ref="F659:F660"/>
    <mergeCell ref="G659:G660"/>
    <mergeCell ref="I659:I660"/>
    <mergeCell ref="B661:B662"/>
    <mergeCell ref="C661:C662"/>
    <mergeCell ref="D661:D662"/>
    <mergeCell ref="E661:E662"/>
    <mergeCell ref="F661:F662"/>
    <mergeCell ref="G661:G662"/>
    <mergeCell ref="I661:I662"/>
    <mergeCell ref="B663:B664"/>
    <mergeCell ref="C663:C664"/>
    <mergeCell ref="D663:D664"/>
    <mergeCell ref="E663:E664"/>
    <mergeCell ref="F663:F664"/>
    <mergeCell ref="G663:G664"/>
    <mergeCell ref="I663:I664"/>
    <mergeCell ref="B665:B666"/>
    <mergeCell ref="C665:C666"/>
    <mergeCell ref="D665:D666"/>
    <mergeCell ref="E665:E666"/>
    <mergeCell ref="F665:F666"/>
    <mergeCell ref="G665:G666"/>
    <mergeCell ref="I665:I666"/>
    <mergeCell ref="B667:B668"/>
    <mergeCell ref="C667:C668"/>
    <mergeCell ref="D667:D668"/>
    <mergeCell ref="E667:E668"/>
    <mergeCell ref="F667:F668"/>
    <mergeCell ref="G667:G668"/>
    <mergeCell ref="I667:I668"/>
    <mergeCell ref="B669:B670"/>
    <mergeCell ref="C669:C670"/>
    <mergeCell ref="D669:D670"/>
    <mergeCell ref="E669:E670"/>
    <mergeCell ref="F669:F670"/>
    <mergeCell ref="G669:G670"/>
    <mergeCell ref="I669:I670"/>
    <mergeCell ref="B671:B672"/>
    <mergeCell ref="C671:C672"/>
    <mergeCell ref="D671:D672"/>
    <mergeCell ref="E671:E672"/>
    <mergeCell ref="F671:F672"/>
    <mergeCell ref="G671:G672"/>
    <mergeCell ref="I671:I672"/>
    <mergeCell ref="B673:B674"/>
    <mergeCell ref="C673:C674"/>
    <mergeCell ref="D673:D674"/>
    <mergeCell ref="E673:E674"/>
    <mergeCell ref="F673:F674"/>
    <mergeCell ref="G673:G674"/>
    <mergeCell ref="I673:I674"/>
    <mergeCell ref="B675:B676"/>
    <mergeCell ref="C675:C676"/>
    <mergeCell ref="D675:D676"/>
    <mergeCell ref="E675:E676"/>
    <mergeCell ref="F675:F676"/>
    <mergeCell ref="G675:G676"/>
    <mergeCell ref="I675:I676"/>
    <mergeCell ref="B677:B678"/>
    <mergeCell ref="C677:C678"/>
    <mergeCell ref="D677:D678"/>
    <mergeCell ref="E677:E678"/>
    <mergeCell ref="F677:F678"/>
    <mergeCell ref="G677:G678"/>
    <mergeCell ref="I677:I678"/>
    <mergeCell ref="B679:B680"/>
    <mergeCell ref="C679:C680"/>
    <mergeCell ref="D679:D680"/>
    <mergeCell ref="E679:E680"/>
    <mergeCell ref="F679:F680"/>
    <mergeCell ref="G679:G680"/>
    <mergeCell ref="I679:I680"/>
    <mergeCell ref="B681:B682"/>
    <mergeCell ref="C681:C682"/>
    <mergeCell ref="D681:D682"/>
    <mergeCell ref="E681:E682"/>
    <mergeCell ref="F681:F682"/>
    <mergeCell ref="G681:G682"/>
    <mergeCell ref="I681:I682"/>
    <mergeCell ref="B683:B684"/>
    <mergeCell ref="C683:C684"/>
    <mergeCell ref="D683:D684"/>
    <mergeCell ref="E683:E684"/>
    <mergeCell ref="F683:F684"/>
    <mergeCell ref="G683:G684"/>
    <mergeCell ref="I683:I684"/>
    <mergeCell ref="B685:B686"/>
    <mergeCell ref="C685:C686"/>
    <mergeCell ref="D685:D686"/>
    <mergeCell ref="E685:E686"/>
    <mergeCell ref="F685:F686"/>
    <mergeCell ref="G685:G686"/>
    <mergeCell ref="I685:I686"/>
    <mergeCell ref="B687:B688"/>
    <mergeCell ref="C687:C688"/>
    <mergeCell ref="D687:D688"/>
    <mergeCell ref="E687:E688"/>
    <mergeCell ref="F687:F688"/>
    <mergeCell ref="G687:G688"/>
    <mergeCell ref="I687:I688"/>
    <mergeCell ref="B689:B690"/>
    <mergeCell ref="C689:C690"/>
    <mergeCell ref="D689:D690"/>
    <mergeCell ref="E689:E690"/>
    <mergeCell ref="F689:F690"/>
    <mergeCell ref="G689:G690"/>
    <mergeCell ref="I689:I690"/>
    <mergeCell ref="B691:B692"/>
    <mergeCell ref="C691:C692"/>
    <mergeCell ref="D691:D692"/>
    <mergeCell ref="E691:E692"/>
    <mergeCell ref="F691:F692"/>
    <mergeCell ref="G691:G692"/>
    <mergeCell ref="I691:I692"/>
    <mergeCell ref="B693:B694"/>
    <mergeCell ref="C693:C694"/>
    <mergeCell ref="D693:D694"/>
    <mergeCell ref="E693:E694"/>
    <mergeCell ref="F693:F694"/>
    <mergeCell ref="G693:G694"/>
    <mergeCell ref="I693:I694"/>
    <mergeCell ref="B695:B696"/>
    <mergeCell ref="C695:C696"/>
    <mergeCell ref="D695:D696"/>
    <mergeCell ref="E695:E696"/>
    <mergeCell ref="F695:F696"/>
    <mergeCell ref="G695:G696"/>
    <mergeCell ref="I695:I696"/>
    <mergeCell ref="B697:B698"/>
    <mergeCell ref="C697:C698"/>
    <mergeCell ref="D697:D698"/>
    <mergeCell ref="E697:E698"/>
    <mergeCell ref="F697:F698"/>
    <mergeCell ref="G697:G698"/>
    <mergeCell ref="I697:I698"/>
    <mergeCell ref="B699:B700"/>
    <mergeCell ref="C699:C700"/>
    <mergeCell ref="D699:D700"/>
    <mergeCell ref="E699:E700"/>
    <mergeCell ref="F699:F700"/>
    <mergeCell ref="G699:G700"/>
    <mergeCell ref="I699:I700"/>
    <mergeCell ref="B701:B702"/>
    <mergeCell ref="C701:C702"/>
    <mergeCell ref="D701:D702"/>
    <mergeCell ref="E701:E702"/>
    <mergeCell ref="F701:F702"/>
    <mergeCell ref="G701:G702"/>
    <mergeCell ref="I701:I702"/>
    <mergeCell ref="B703:B704"/>
    <mergeCell ref="C703:C704"/>
    <mergeCell ref="D703:D704"/>
    <mergeCell ref="E703:E704"/>
    <mergeCell ref="F703:F704"/>
    <mergeCell ref="G703:G704"/>
    <mergeCell ref="I703:I704"/>
    <mergeCell ref="B705:B706"/>
    <mergeCell ref="C705:C706"/>
    <mergeCell ref="D705:D706"/>
    <mergeCell ref="E705:E706"/>
    <mergeCell ref="F705:F706"/>
    <mergeCell ref="G705:G706"/>
    <mergeCell ref="I705:I706"/>
    <mergeCell ref="B707:B708"/>
    <mergeCell ref="C707:C708"/>
    <mergeCell ref="D707:D708"/>
    <mergeCell ref="E707:E708"/>
    <mergeCell ref="F707:F708"/>
    <mergeCell ref="G707:G708"/>
    <mergeCell ref="I707:I708"/>
    <mergeCell ref="B709:B710"/>
    <mergeCell ref="C709:C710"/>
    <mergeCell ref="D709:D710"/>
    <mergeCell ref="E709:E710"/>
    <mergeCell ref="F709:F710"/>
    <mergeCell ref="G709:G710"/>
    <mergeCell ref="I709:I710"/>
    <mergeCell ref="B711:B712"/>
    <mergeCell ref="C711:C712"/>
    <mergeCell ref="D711:D712"/>
    <mergeCell ref="E711:E712"/>
    <mergeCell ref="F711:F712"/>
    <mergeCell ref="G711:G712"/>
    <mergeCell ref="I711:I712"/>
    <mergeCell ref="B713:B714"/>
    <mergeCell ref="C713:C714"/>
    <mergeCell ref="D713:D714"/>
    <mergeCell ref="E713:E714"/>
    <mergeCell ref="F713:F714"/>
    <mergeCell ref="G713:G714"/>
    <mergeCell ref="I713:I714"/>
    <mergeCell ref="B715:B716"/>
    <mergeCell ref="C715:C716"/>
    <mergeCell ref="D715:D716"/>
    <mergeCell ref="E715:E716"/>
    <mergeCell ref="F715:F716"/>
    <mergeCell ref="G715:G716"/>
    <mergeCell ref="I715:I716"/>
    <mergeCell ref="B718:B719"/>
    <mergeCell ref="C718:C719"/>
    <mergeCell ref="D718:D719"/>
    <mergeCell ref="E718:E719"/>
    <mergeCell ref="F718:F719"/>
    <mergeCell ref="G718:G719"/>
    <mergeCell ref="I718:I719"/>
    <mergeCell ref="B720:B721"/>
    <mergeCell ref="C720:C721"/>
    <mergeCell ref="D720:D721"/>
    <mergeCell ref="E720:E721"/>
    <mergeCell ref="F720:F721"/>
    <mergeCell ref="G720:G721"/>
    <mergeCell ref="I720:I721"/>
    <mergeCell ref="B722:B723"/>
    <mergeCell ref="C722:C723"/>
    <mergeCell ref="D722:D723"/>
    <mergeCell ref="E722:E723"/>
    <mergeCell ref="F722:F723"/>
    <mergeCell ref="G722:G723"/>
    <mergeCell ref="I722:I723"/>
    <mergeCell ref="B724:B725"/>
    <mergeCell ref="C724:C725"/>
    <mergeCell ref="D724:D725"/>
    <mergeCell ref="E724:E725"/>
    <mergeCell ref="F724:F725"/>
    <mergeCell ref="G724:G725"/>
    <mergeCell ref="I724:I725"/>
    <mergeCell ref="B727:B728"/>
    <mergeCell ref="C727:C728"/>
    <mergeCell ref="D727:D728"/>
    <mergeCell ref="E727:E728"/>
    <mergeCell ref="F727:F728"/>
    <mergeCell ref="G727:G728"/>
    <mergeCell ref="I727:I728"/>
    <mergeCell ref="B729:B730"/>
    <mergeCell ref="C729:C730"/>
    <mergeCell ref="D729:D730"/>
    <mergeCell ref="E729:E730"/>
    <mergeCell ref="F729:F730"/>
    <mergeCell ref="G729:G730"/>
    <mergeCell ref="I729:I730"/>
    <mergeCell ref="B731:B732"/>
    <mergeCell ref="C731:C732"/>
    <mergeCell ref="D731:D732"/>
    <mergeCell ref="E731:E732"/>
    <mergeCell ref="F731:F732"/>
    <mergeCell ref="G731:G732"/>
    <mergeCell ref="I731:I732"/>
    <mergeCell ref="B734:B735"/>
    <mergeCell ref="C734:C735"/>
    <mergeCell ref="D734:D735"/>
    <mergeCell ref="E734:E735"/>
    <mergeCell ref="F734:F735"/>
    <mergeCell ref="G734:G735"/>
    <mergeCell ref="I734:I735"/>
    <mergeCell ref="B736:B737"/>
    <mergeCell ref="C736:C737"/>
    <mergeCell ref="D736:D737"/>
    <mergeCell ref="E736:E737"/>
    <mergeCell ref="F736:F737"/>
    <mergeCell ref="G736:G737"/>
    <mergeCell ref="I736:I737"/>
    <mergeCell ref="B738:B739"/>
    <mergeCell ref="C738:C739"/>
    <mergeCell ref="D738:D739"/>
    <mergeCell ref="E738:E739"/>
    <mergeCell ref="F738:F739"/>
    <mergeCell ref="G738:G739"/>
    <mergeCell ref="I738:I739"/>
    <mergeCell ref="B740:B741"/>
    <mergeCell ref="C740:C741"/>
    <mergeCell ref="D740:D741"/>
    <mergeCell ref="E740:E741"/>
    <mergeCell ref="F740:F741"/>
    <mergeCell ref="G740:G741"/>
    <mergeCell ref="I740:I741"/>
    <mergeCell ref="B742:B743"/>
    <mergeCell ref="C742:C743"/>
    <mergeCell ref="D742:D743"/>
    <mergeCell ref="E742:E743"/>
    <mergeCell ref="F742:F743"/>
    <mergeCell ref="G742:G743"/>
    <mergeCell ref="I742:I743"/>
    <mergeCell ref="B744:B745"/>
    <mergeCell ref="C744:C745"/>
    <mergeCell ref="D744:D745"/>
    <mergeCell ref="E744:E745"/>
    <mergeCell ref="F744:F745"/>
    <mergeCell ref="G744:G745"/>
    <mergeCell ref="I744:I745"/>
    <mergeCell ref="B746:B747"/>
    <mergeCell ref="C746:C747"/>
    <mergeCell ref="D746:D747"/>
    <mergeCell ref="E746:E747"/>
    <mergeCell ref="F746:F747"/>
    <mergeCell ref="G746:G747"/>
    <mergeCell ref="I746:I747"/>
    <mergeCell ref="B749:B750"/>
    <mergeCell ref="C749:C750"/>
    <mergeCell ref="D749:D750"/>
    <mergeCell ref="E749:E750"/>
    <mergeCell ref="F749:F750"/>
    <mergeCell ref="G749:G750"/>
    <mergeCell ref="I749:I750"/>
    <mergeCell ref="B751:B752"/>
    <mergeCell ref="C751:C752"/>
    <mergeCell ref="D751:D752"/>
    <mergeCell ref="E751:E752"/>
    <mergeCell ref="F751:F752"/>
    <mergeCell ref="G751:G752"/>
    <mergeCell ref="I751:I752"/>
    <mergeCell ref="B753:B754"/>
    <mergeCell ref="C753:C754"/>
    <mergeCell ref="D753:D754"/>
    <mergeCell ref="E753:E754"/>
    <mergeCell ref="F753:F754"/>
    <mergeCell ref="G753:G754"/>
    <mergeCell ref="I753:I754"/>
    <mergeCell ref="B755:B756"/>
    <mergeCell ref="C755:C756"/>
    <mergeCell ref="D755:D756"/>
    <mergeCell ref="E755:E756"/>
    <mergeCell ref="F755:F756"/>
    <mergeCell ref="G755:G756"/>
    <mergeCell ref="I755:I756"/>
    <mergeCell ref="B757:B758"/>
    <mergeCell ref="C757:C758"/>
    <mergeCell ref="D757:D758"/>
    <mergeCell ref="E757:E758"/>
    <mergeCell ref="F757:F758"/>
    <mergeCell ref="G757:G758"/>
    <mergeCell ref="I757:I758"/>
    <mergeCell ref="B759:B760"/>
    <mergeCell ref="C759:C760"/>
    <mergeCell ref="D759:D760"/>
    <mergeCell ref="E759:E760"/>
    <mergeCell ref="F759:F760"/>
    <mergeCell ref="G759:G760"/>
    <mergeCell ref="I759:I760"/>
    <mergeCell ref="B761:B762"/>
    <mergeCell ref="C761:C762"/>
    <mergeCell ref="D761:D762"/>
    <mergeCell ref="E761:E762"/>
    <mergeCell ref="F761:F762"/>
    <mergeCell ref="G761:G762"/>
    <mergeCell ref="I761:I762"/>
    <mergeCell ref="B763:B764"/>
    <mergeCell ref="C763:C764"/>
    <mergeCell ref="D763:D764"/>
    <mergeCell ref="E763:E764"/>
    <mergeCell ref="F763:F764"/>
    <mergeCell ref="G763:G764"/>
    <mergeCell ref="I763:I764"/>
    <mergeCell ref="B765:B766"/>
    <mergeCell ref="C765:C766"/>
    <mergeCell ref="D765:D766"/>
    <mergeCell ref="E765:E766"/>
    <mergeCell ref="F765:F766"/>
    <mergeCell ref="G765:G766"/>
    <mergeCell ref="I765:I766"/>
    <mergeCell ref="B770:B771"/>
    <mergeCell ref="C770:C771"/>
    <mergeCell ref="D770:D771"/>
    <mergeCell ref="E770:E771"/>
    <mergeCell ref="F770:F771"/>
    <mergeCell ref="G770:G771"/>
    <mergeCell ref="I770:I771"/>
    <mergeCell ref="B772:B773"/>
    <mergeCell ref="C772:C773"/>
    <mergeCell ref="D772:D773"/>
    <mergeCell ref="E772:E773"/>
    <mergeCell ref="F772:F773"/>
    <mergeCell ref="G772:G773"/>
    <mergeCell ref="I772:I773"/>
    <mergeCell ref="B774:B775"/>
    <mergeCell ref="C774:C775"/>
    <mergeCell ref="D774:D775"/>
    <mergeCell ref="E774:E775"/>
    <mergeCell ref="F774:F775"/>
    <mergeCell ref="G774:G775"/>
    <mergeCell ref="I774:I775"/>
    <mergeCell ref="B776:B777"/>
    <mergeCell ref="C776:C777"/>
    <mergeCell ref="D776:D777"/>
    <mergeCell ref="E776:E777"/>
    <mergeCell ref="F776:F777"/>
    <mergeCell ref="G776:G777"/>
    <mergeCell ref="I776:I777"/>
    <mergeCell ref="B778:B779"/>
    <mergeCell ref="C778:C779"/>
    <mergeCell ref="D778:D779"/>
    <mergeCell ref="E778:E779"/>
    <mergeCell ref="F778:F779"/>
    <mergeCell ref="G778:G779"/>
    <mergeCell ref="I778:I779"/>
    <mergeCell ref="B781:B782"/>
    <mergeCell ref="C781:C782"/>
    <mergeCell ref="D781:D782"/>
    <mergeCell ref="E781:E782"/>
    <mergeCell ref="F781:F782"/>
    <mergeCell ref="G781:G782"/>
    <mergeCell ref="I781:I782"/>
    <mergeCell ref="B783:B784"/>
    <mergeCell ref="C783:C784"/>
    <mergeCell ref="D783:D784"/>
    <mergeCell ref="E783:E784"/>
    <mergeCell ref="F783:F784"/>
    <mergeCell ref="G783:G784"/>
    <mergeCell ref="I783:I784"/>
    <mergeCell ref="B785:B786"/>
    <mergeCell ref="C785:C786"/>
    <mergeCell ref="D785:D786"/>
    <mergeCell ref="E785:E786"/>
    <mergeCell ref="F785:F786"/>
    <mergeCell ref="G785:G786"/>
    <mergeCell ref="I785:I786"/>
    <mergeCell ref="B790:B791"/>
    <mergeCell ref="C790:C791"/>
    <mergeCell ref="D790:D791"/>
    <mergeCell ref="E790:E791"/>
    <mergeCell ref="F790:F791"/>
    <mergeCell ref="G790:G791"/>
    <mergeCell ref="I790:I791"/>
    <mergeCell ref="B792:B793"/>
    <mergeCell ref="C792:C793"/>
    <mergeCell ref="D792:D793"/>
    <mergeCell ref="E792:E793"/>
    <mergeCell ref="F792:F793"/>
    <mergeCell ref="G792:G793"/>
    <mergeCell ref="I792:I793"/>
    <mergeCell ref="B794:B795"/>
    <mergeCell ref="C794:C795"/>
    <mergeCell ref="D794:D795"/>
    <mergeCell ref="E794:E795"/>
    <mergeCell ref="F794:F795"/>
    <mergeCell ref="G794:G795"/>
    <mergeCell ref="I794:I795"/>
    <mergeCell ref="B796:B797"/>
    <mergeCell ref="C796:C797"/>
    <mergeCell ref="D796:D797"/>
    <mergeCell ref="E796:E797"/>
    <mergeCell ref="F796:F797"/>
    <mergeCell ref="G796:G797"/>
    <mergeCell ref="I796:I797"/>
    <mergeCell ref="B799:B800"/>
    <mergeCell ref="C799:C800"/>
    <mergeCell ref="D799:D800"/>
    <mergeCell ref="E799:E800"/>
    <mergeCell ref="F799:F800"/>
    <mergeCell ref="G799:G800"/>
    <mergeCell ref="I799:I800"/>
    <mergeCell ref="B801:B802"/>
    <mergeCell ref="C801:C802"/>
    <mergeCell ref="D801:D802"/>
    <mergeCell ref="E801:E802"/>
    <mergeCell ref="F801:F802"/>
    <mergeCell ref="G801:G802"/>
    <mergeCell ref="I801:I802"/>
    <mergeCell ref="B803:B804"/>
    <mergeCell ref="C803:C804"/>
    <mergeCell ref="D803:D804"/>
    <mergeCell ref="E803:E804"/>
    <mergeCell ref="F803:F804"/>
    <mergeCell ref="G803:G804"/>
    <mergeCell ref="I803:I804"/>
    <mergeCell ref="B805:B806"/>
    <mergeCell ref="C805:C806"/>
    <mergeCell ref="D805:D806"/>
    <mergeCell ref="E805:E806"/>
    <mergeCell ref="F805:F806"/>
    <mergeCell ref="G805:G806"/>
    <mergeCell ref="I805:I806"/>
    <mergeCell ref="B807:B808"/>
    <mergeCell ref="C807:C808"/>
    <mergeCell ref="D807:D808"/>
    <mergeCell ref="E807:E808"/>
    <mergeCell ref="F807:F808"/>
    <mergeCell ref="G807:G808"/>
    <mergeCell ref="I807:I808"/>
    <mergeCell ref="B809:B810"/>
    <mergeCell ref="C809:C810"/>
    <mergeCell ref="D809:D810"/>
    <mergeCell ref="E809:E810"/>
    <mergeCell ref="F809:F810"/>
    <mergeCell ref="G809:G810"/>
    <mergeCell ref="I809:I810"/>
    <mergeCell ref="B811:B812"/>
    <mergeCell ref="C811:C812"/>
    <mergeCell ref="D811:D812"/>
    <mergeCell ref="E811:E812"/>
    <mergeCell ref="F811:F812"/>
    <mergeCell ref="G811:G812"/>
    <mergeCell ref="I811:I812"/>
    <mergeCell ref="B813:B814"/>
    <mergeCell ref="C813:C814"/>
    <mergeCell ref="D813:D814"/>
    <mergeCell ref="E813:E814"/>
    <mergeCell ref="F813:F814"/>
    <mergeCell ref="G813:G814"/>
    <mergeCell ref="I813:I814"/>
    <mergeCell ref="B815:B816"/>
    <mergeCell ref="C815:C816"/>
    <mergeCell ref="D815:D816"/>
    <mergeCell ref="E815:E816"/>
    <mergeCell ref="F815:F816"/>
    <mergeCell ref="G815:G816"/>
    <mergeCell ref="I815:I816"/>
    <mergeCell ref="B817:B818"/>
    <mergeCell ref="C817:C818"/>
    <mergeCell ref="D817:D818"/>
    <mergeCell ref="E817:E818"/>
    <mergeCell ref="F817:F818"/>
    <mergeCell ref="G817:G818"/>
    <mergeCell ref="I817:I818"/>
    <mergeCell ref="B819:B820"/>
    <mergeCell ref="C819:C820"/>
    <mergeCell ref="D819:D820"/>
    <mergeCell ref="E819:E820"/>
    <mergeCell ref="F819:F820"/>
    <mergeCell ref="G819:G820"/>
    <mergeCell ref="I819:I820"/>
    <mergeCell ref="B821:B822"/>
    <mergeCell ref="C821:C822"/>
    <mergeCell ref="D821:D822"/>
    <mergeCell ref="E821:E822"/>
    <mergeCell ref="F821:F822"/>
    <mergeCell ref="G821:G822"/>
    <mergeCell ref="I821:I822"/>
    <mergeCell ref="B823:B824"/>
    <mergeCell ref="C823:C824"/>
    <mergeCell ref="D823:D824"/>
    <mergeCell ref="E823:E824"/>
    <mergeCell ref="F823:F824"/>
    <mergeCell ref="G823:G824"/>
    <mergeCell ref="I823:I824"/>
    <mergeCell ref="B829:B830"/>
    <mergeCell ref="C829:C830"/>
    <mergeCell ref="D829:D830"/>
    <mergeCell ref="E829:E830"/>
    <mergeCell ref="F829:F830"/>
    <mergeCell ref="G829:G830"/>
    <mergeCell ref="I829:I830"/>
    <mergeCell ref="B831:B832"/>
    <mergeCell ref="C831:C832"/>
    <mergeCell ref="D831:D832"/>
    <mergeCell ref="E831:E832"/>
    <mergeCell ref="F831:F832"/>
    <mergeCell ref="G831:G832"/>
    <mergeCell ref="I831:I832"/>
    <mergeCell ref="B833:B834"/>
    <mergeCell ref="C833:C834"/>
    <mergeCell ref="D833:D834"/>
    <mergeCell ref="E833:E834"/>
    <mergeCell ref="F833:F834"/>
    <mergeCell ref="G833:G834"/>
    <mergeCell ref="I833:I834"/>
    <mergeCell ref="B835:B836"/>
    <mergeCell ref="C835:C836"/>
    <mergeCell ref="D835:D836"/>
    <mergeCell ref="E835:E836"/>
    <mergeCell ref="F835:F836"/>
    <mergeCell ref="G835:G836"/>
    <mergeCell ref="I835:I836"/>
    <mergeCell ref="B837:B838"/>
    <mergeCell ref="C837:C838"/>
    <mergeCell ref="D837:D838"/>
    <mergeCell ref="E837:E838"/>
    <mergeCell ref="F837:F838"/>
    <mergeCell ref="G837:G838"/>
    <mergeCell ref="I837:I838"/>
    <mergeCell ref="B839:B840"/>
    <mergeCell ref="C839:C840"/>
    <mergeCell ref="D839:D840"/>
    <mergeCell ref="E839:E840"/>
    <mergeCell ref="F839:F840"/>
    <mergeCell ref="G839:G840"/>
    <mergeCell ref="I839:I840"/>
    <mergeCell ref="B841:B842"/>
    <mergeCell ref="C841:C842"/>
    <mergeCell ref="D841:D842"/>
    <mergeCell ref="E841:E842"/>
    <mergeCell ref="F841:F842"/>
    <mergeCell ref="G841:G842"/>
    <mergeCell ref="I841:I842"/>
    <mergeCell ref="B843:B844"/>
    <mergeCell ref="C843:C844"/>
    <mergeCell ref="D843:D844"/>
    <mergeCell ref="E843:E844"/>
    <mergeCell ref="F843:F844"/>
    <mergeCell ref="G843:G844"/>
    <mergeCell ref="I843:I844"/>
    <mergeCell ref="B845:B846"/>
    <mergeCell ref="C845:C846"/>
    <mergeCell ref="D845:D846"/>
    <mergeCell ref="E845:E846"/>
    <mergeCell ref="F845:F846"/>
    <mergeCell ref="G845:G846"/>
    <mergeCell ref="I845:I846"/>
    <mergeCell ref="B847:B848"/>
    <mergeCell ref="C847:C848"/>
    <mergeCell ref="D847:D848"/>
    <mergeCell ref="E847:E848"/>
    <mergeCell ref="F847:F848"/>
    <mergeCell ref="G847:G848"/>
    <mergeCell ref="I847:I848"/>
    <mergeCell ref="B849:B850"/>
    <mergeCell ref="C849:C850"/>
    <mergeCell ref="D849:D850"/>
    <mergeCell ref="E849:E850"/>
    <mergeCell ref="F849:F850"/>
    <mergeCell ref="G849:G850"/>
    <mergeCell ref="I849:I850"/>
    <mergeCell ref="B851:B852"/>
    <mergeCell ref="C851:C852"/>
    <mergeCell ref="D851:D852"/>
    <mergeCell ref="E851:E852"/>
    <mergeCell ref="F851:F852"/>
    <mergeCell ref="G851:G852"/>
    <mergeCell ref="I851:I852"/>
    <mergeCell ref="B853:B854"/>
    <mergeCell ref="C853:C854"/>
    <mergeCell ref="D853:D854"/>
    <mergeCell ref="E853:E854"/>
    <mergeCell ref="F853:F854"/>
    <mergeCell ref="G853:G854"/>
    <mergeCell ref="I853:I854"/>
    <mergeCell ref="B855:B856"/>
    <mergeCell ref="C855:C856"/>
    <mergeCell ref="D855:D856"/>
    <mergeCell ref="E855:E856"/>
    <mergeCell ref="F855:F856"/>
    <mergeCell ref="G855:G856"/>
    <mergeCell ref="I855:I856"/>
    <mergeCell ref="B858:B859"/>
    <mergeCell ref="C858:C859"/>
    <mergeCell ref="D858:D859"/>
    <mergeCell ref="E858:E859"/>
    <mergeCell ref="F858:F859"/>
    <mergeCell ref="G858:G859"/>
    <mergeCell ref="I858:I859"/>
    <mergeCell ref="B860:B861"/>
    <mergeCell ref="C860:C861"/>
    <mergeCell ref="D860:D861"/>
    <mergeCell ref="E860:E861"/>
    <mergeCell ref="F860:F861"/>
    <mergeCell ref="G860:G861"/>
    <mergeCell ref="I860:I861"/>
    <mergeCell ref="B862:B863"/>
    <mergeCell ref="C862:C863"/>
    <mergeCell ref="D862:D863"/>
    <mergeCell ref="E862:E863"/>
    <mergeCell ref="F862:F863"/>
    <mergeCell ref="G862:G863"/>
    <mergeCell ref="I862:I863"/>
    <mergeCell ref="B864:B865"/>
    <mergeCell ref="C864:C865"/>
    <mergeCell ref="D864:D865"/>
    <mergeCell ref="E864:E865"/>
    <mergeCell ref="F864:F865"/>
    <mergeCell ref="G864:G865"/>
    <mergeCell ref="I864:I865"/>
    <mergeCell ref="B866:B867"/>
    <mergeCell ref="C866:C867"/>
    <mergeCell ref="D866:D867"/>
    <mergeCell ref="E866:E867"/>
    <mergeCell ref="F866:F867"/>
    <mergeCell ref="G866:G867"/>
    <mergeCell ref="I866:I867"/>
    <mergeCell ref="B868:B869"/>
    <mergeCell ref="C868:C869"/>
    <mergeCell ref="D868:D869"/>
    <mergeCell ref="E868:E869"/>
    <mergeCell ref="F868:F869"/>
    <mergeCell ref="G868:G869"/>
    <mergeCell ref="I868:I869"/>
    <mergeCell ref="B870:B871"/>
    <mergeCell ref="C870:C871"/>
    <mergeCell ref="D870:D871"/>
    <mergeCell ref="E870:E871"/>
    <mergeCell ref="F870:F871"/>
    <mergeCell ref="G870:G871"/>
    <mergeCell ref="I870:I871"/>
    <mergeCell ref="B872:B873"/>
    <mergeCell ref="C872:C873"/>
    <mergeCell ref="D872:D873"/>
    <mergeCell ref="E872:E873"/>
    <mergeCell ref="F872:F873"/>
    <mergeCell ref="G872:G873"/>
    <mergeCell ref="I872:I873"/>
    <mergeCell ref="B874:B875"/>
    <mergeCell ref="C874:C875"/>
    <mergeCell ref="D874:D875"/>
    <mergeCell ref="E874:E875"/>
    <mergeCell ref="F874:F875"/>
    <mergeCell ref="G874:G875"/>
    <mergeCell ref="I874:I875"/>
    <mergeCell ref="B876:B877"/>
    <mergeCell ref="C876:C877"/>
    <mergeCell ref="D876:D877"/>
    <mergeCell ref="E876:E877"/>
    <mergeCell ref="F876:F877"/>
    <mergeCell ref="G876:G877"/>
    <mergeCell ref="I876:I877"/>
    <mergeCell ref="B881:B882"/>
    <mergeCell ref="C881:C882"/>
    <mergeCell ref="D881:D882"/>
    <mergeCell ref="E881:E882"/>
    <mergeCell ref="F881:F882"/>
    <mergeCell ref="G881:G882"/>
    <mergeCell ref="I881:I882"/>
    <mergeCell ref="B883:B884"/>
    <mergeCell ref="C883:C884"/>
    <mergeCell ref="D883:D884"/>
    <mergeCell ref="E883:E884"/>
    <mergeCell ref="F883:F884"/>
    <mergeCell ref="G883:G884"/>
    <mergeCell ref="I883:I884"/>
    <mergeCell ref="B885:B886"/>
    <mergeCell ref="C885:C886"/>
    <mergeCell ref="D885:D886"/>
    <mergeCell ref="E885:E886"/>
    <mergeCell ref="F885:F886"/>
    <mergeCell ref="G885:G886"/>
    <mergeCell ref="I885:I886"/>
    <mergeCell ref="B887:B888"/>
    <mergeCell ref="C887:C888"/>
    <mergeCell ref="D887:D888"/>
    <mergeCell ref="E887:E888"/>
    <mergeCell ref="F887:F888"/>
    <mergeCell ref="G887:G888"/>
    <mergeCell ref="I887:I888"/>
    <mergeCell ref="B889:B890"/>
    <mergeCell ref="C889:C890"/>
    <mergeCell ref="D889:D890"/>
    <mergeCell ref="E889:E890"/>
    <mergeCell ref="F889:F890"/>
    <mergeCell ref="G889:G890"/>
    <mergeCell ref="I889:I890"/>
    <mergeCell ref="B891:B892"/>
    <mergeCell ref="C891:C892"/>
    <mergeCell ref="D891:D892"/>
    <mergeCell ref="E891:E892"/>
    <mergeCell ref="F891:F892"/>
    <mergeCell ref="G891:G892"/>
    <mergeCell ref="I891:I892"/>
    <mergeCell ref="B893:B894"/>
    <mergeCell ref="C893:C894"/>
    <mergeCell ref="D893:D894"/>
    <mergeCell ref="E893:E894"/>
    <mergeCell ref="F893:F894"/>
    <mergeCell ref="G893:G894"/>
    <mergeCell ref="I893:I894"/>
    <mergeCell ref="B895:B896"/>
    <mergeCell ref="C895:C896"/>
    <mergeCell ref="D895:D896"/>
    <mergeCell ref="E895:E896"/>
    <mergeCell ref="F895:F896"/>
    <mergeCell ref="G895:G896"/>
    <mergeCell ref="I895:I896"/>
    <mergeCell ref="B897:B898"/>
    <mergeCell ref="C897:C898"/>
    <mergeCell ref="D897:D898"/>
    <mergeCell ref="E897:E898"/>
    <mergeCell ref="F897:F898"/>
    <mergeCell ref="G897:G898"/>
    <mergeCell ref="I897:I898"/>
    <mergeCell ref="B899:B900"/>
    <mergeCell ref="C899:C900"/>
    <mergeCell ref="D899:D900"/>
    <mergeCell ref="E899:E900"/>
    <mergeCell ref="F899:F900"/>
    <mergeCell ref="G899:G900"/>
    <mergeCell ref="I899:I900"/>
    <mergeCell ref="B902:B903"/>
    <mergeCell ref="C902:C903"/>
    <mergeCell ref="D902:D903"/>
    <mergeCell ref="E902:E903"/>
    <mergeCell ref="F902:F903"/>
    <mergeCell ref="G902:G903"/>
    <mergeCell ref="I902:I903"/>
    <mergeCell ref="B904:B905"/>
    <mergeCell ref="C904:C905"/>
    <mergeCell ref="D904:D905"/>
    <mergeCell ref="E904:E905"/>
    <mergeCell ref="F904:F905"/>
    <mergeCell ref="G904:G905"/>
    <mergeCell ref="I904:I905"/>
    <mergeCell ref="B906:B907"/>
    <mergeCell ref="C906:C907"/>
    <mergeCell ref="D906:D907"/>
    <mergeCell ref="E906:E907"/>
    <mergeCell ref="F906:F907"/>
    <mergeCell ref="G906:G907"/>
    <mergeCell ref="I906:I907"/>
    <mergeCell ref="B908:B909"/>
    <mergeCell ref="C908:C909"/>
    <mergeCell ref="D908:D909"/>
    <mergeCell ref="E908:E909"/>
    <mergeCell ref="F908:F909"/>
    <mergeCell ref="G908:G909"/>
    <mergeCell ref="I908:I909"/>
    <mergeCell ref="B911:B912"/>
    <mergeCell ref="C911:C912"/>
    <mergeCell ref="D911:D912"/>
    <mergeCell ref="E911:E912"/>
    <mergeCell ref="F911:F912"/>
    <mergeCell ref="G911:G912"/>
    <mergeCell ref="I911:I912"/>
    <mergeCell ref="B913:B914"/>
    <mergeCell ref="C913:C914"/>
    <mergeCell ref="D913:D914"/>
    <mergeCell ref="E913:E914"/>
    <mergeCell ref="F913:F914"/>
    <mergeCell ref="G913:G914"/>
    <mergeCell ref="I913:I914"/>
    <mergeCell ref="B915:B916"/>
    <mergeCell ref="C915:C916"/>
    <mergeCell ref="D915:D916"/>
    <mergeCell ref="E915:E916"/>
    <mergeCell ref="F915:F916"/>
    <mergeCell ref="G915:G916"/>
    <mergeCell ref="H915:H916"/>
    <mergeCell ref="I915:I916"/>
    <mergeCell ref="B917:B918"/>
    <mergeCell ref="C917:C918"/>
    <mergeCell ref="D917:D918"/>
    <mergeCell ref="E917:E918"/>
    <mergeCell ref="F917:F918"/>
    <mergeCell ref="G917:G918"/>
    <mergeCell ref="I917:I918"/>
    <mergeCell ref="B919:B920"/>
    <mergeCell ref="C919:C920"/>
    <mergeCell ref="D919:D920"/>
    <mergeCell ref="E919:E920"/>
    <mergeCell ref="F919:F920"/>
    <mergeCell ref="G919:G920"/>
    <mergeCell ref="I919:I920"/>
    <mergeCell ref="B922:B923"/>
    <mergeCell ref="C922:C923"/>
    <mergeCell ref="D922:D923"/>
    <mergeCell ref="E922:E923"/>
    <mergeCell ref="F922:F923"/>
    <mergeCell ref="G922:G923"/>
    <mergeCell ref="I922:I923"/>
    <mergeCell ref="B924:B925"/>
    <mergeCell ref="C924:C925"/>
    <mergeCell ref="D924:D925"/>
    <mergeCell ref="E924:E925"/>
    <mergeCell ref="F924:F925"/>
    <mergeCell ref="G924:G925"/>
    <mergeCell ref="I924:I925"/>
    <mergeCell ref="B926:B927"/>
    <mergeCell ref="C926:C927"/>
    <mergeCell ref="D926:D927"/>
    <mergeCell ref="E926:E927"/>
    <mergeCell ref="F926:F927"/>
    <mergeCell ref="G926:G927"/>
    <mergeCell ref="I926:I927"/>
    <mergeCell ref="B928:B929"/>
    <mergeCell ref="C928:C929"/>
    <mergeCell ref="D928:D929"/>
    <mergeCell ref="E928:E929"/>
    <mergeCell ref="F928:F929"/>
    <mergeCell ref="G928:G929"/>
    <mergeCell ref="I928:I929"/>
    <mergeCell ref="B932:B933"/>
    <mergeCell ref="C932:C933"/>
    <mergeCell ref="D932:D933"/>
    <mergeCell ref="E932:E933"/>
    <mergeCell ref="F932:F933"/>
    <mergeCell ref="G932:G933"/>
    <mergeCell ref="I932:I933"/>
    <mergeCell ref="B934:B935"/>
    <mergeCell ref="C934:C935"/>
    <mergeCell ref="D934:D935"/>
    <mergeCell ref="E934:E935"/>
    <mergeCell ref="F934:F935"/>
    <mergeCell ref="G934:G935"/>
    <mergeCell ref="I934:I935"/>
    <mergeCell ref="B936:B937"/>
    <mergeCell ref="C936:C937"/>
    <mergeCell ref="D936:D937"/>
    <mergeCell ref="E936:E937"/>
    <mergeCell ref="F936:F937"/>
    <mergeCell ref="G936:G937"/>
    <mergeCell ref="I936:I937"/>
    <mergeCell ref="B938:B939"/>
    <mergeCell ref="C938:C939"/>
    <mergeCell ref="D938:D939"/>
    <mergeCell ref="E938:E939"/>
    <mergeCell ref="F938:F939"/>
    <mergeCell ref="G938:G939"/>
    <mergeCell ref="I938:I939"/>
    <mergeCell ref="B940:B941"/>
    <mergeCell ref="C940:C941"/>
    <mergeCell ref="D940:D941"/>
    <mergeCell ref="E940:E941"/>
    <mergeCell ref="F940:F941"/>
    <mergeCell ref="G940:G941"/>
    <mergeCell ref="I940:I941"/>
    <mergeCell ref="B942:B943"/>
    <mergeCell ref="C942:C943"/>
    <mergeCell ref="D942:D943"/>
    <mergeCell ref="E942:E943"/>
    <mergeCell ref="F942:F943"/>
    <mergeCell ref="G942:G943"/>
    <mergeCell ref="I942:I943"/>
    <mergeCell ref="B944:B945"/>
    <mergeCell ref="C944:C945"/>
    <mergeCell ref="D944:D945"/>
    <mergeCell ref="E944:E945"/>
    <mergeCell ref="F944:F945"/>
    <mergeCell ref="G944:G945"/>
    <mergeCell ref="I944:I945"/>
    <mergeCell ref="B946:B947"/>
    <mergeCell ref="C946:C947"/>
    <mergeCell ref="D946:D947"/>
    <mergeCell ref="E946:E947"/>
    <mergeCell ref="F946:F947"/>
    <mergeCell ref="G946:G947"/>
    <mergeCell ref="I946:I947"/>
    <mergeCell ref="B948:B949"/>
    <mergeCell ref="C948:C949"/>
    <mergeCell ref="D948:D949"/>
    <mergeCell ref="E948:E949"/>
    <mergeCell ref="F948:F949"/>
    <mergeCell ref="G948:G949"/>
    <mergeCell ref="I948:I949"/>
    <mergeCell ref="B951:B952"/>
    <mergeCell ref="C951:C952"/>
    <mergeCell ref="D951:D952"/>
    <mergeCell ref="E951:E952"/>
    <mergeCell ref="F951:F952"/>
    <mergeCell ref="G951:G952"/>
    <mergeCell ref="I951:I952"/>
    <mergeCell ref="B953:B954"/>
    <mergeCell ref="C953:C954"/>
    <mergeCell ref="D953:D954"/>
    <mergeCell ref="E953:E954"/>
    <mergeCell ref="F953:F954"/>
    <mergeCell ref="G953:G954"/>
    <mergeCell ref="I953:I954"/>
    <mergeCell ref="B955:B956"/>
    <mergeCell ref="C955:C956"/>
    <mergeCell ref="D955:D956"/>
    <mergeCell ref="E955:E956"/>
    <mergeCell ref="F955:F956"/>
    <mergeCell ref="G955:G956"/>
    <mergeCell ref="I955:I956"/>
    <mergeCell ref="B957:B958"/>
    <mergeCell ref="C957:C958"/>
    <mergeCell ref="D957:D958"/>
    <mergeCell ref="E957:E958"/>
    <mergeCell ref="F957:F958"/>
    <mergeCell ref="G957:G958"/>
    <mergeCell ref="I957:I958"/>
    <mergeCell ref="B959:B960"/>
    <mergeCell ref="C959:C960"/>
    <mergeCell ref="D959:D960"/>
    <mergeCell ref="E959:E960"/>
    <mergeCell ref="F959:F960"/>
    <mergeCell ref="G959:G960"/>
    <mergeCell ref="I959:I960"/>
    <mergeCell ref="B961:B962"/>
    <mergeCell ref="C961:C962"/>
    <mergeCell ref="D961:D962"/>
    <mergeCell ref="E961:E962"/>
    <mergeCell ref="F961:F962"/>
    <mergeCell ref="G961:G962"/>
    <mergeCell ref="I961:I962"/>
    <mergeCell ref="B963:B964"/>
    <mergeCell ref="C963:C964"/>
    <mergeCell ref="D963:D964"/>
    <mergeCell ref="E963:E964"/>
    <mergeCell ref="F963:F964"/>
    <mergeCell ref="G963:G964"/>
    <mergeCell ref="I963:I964"/>
    <mergeCell ref="B965:B966"/>
    <mergeCell ref="C965:C966"/>
    <mergeCell ref="D965:D966"/>
    <mergeCell ref="E965:E966"/>
    <mergeCell ref="F965:F966"/>
    <mergeCell ref="G965:G966"/>
    <mergeCell ref="I965:I966"/>
    <mergeCell ref="B967:B968"/>
    <mergeCell ref="C967:C968"/>
    <mergeCell ref="D967:D968"/>
    <mergeCell ref="E967:E968"/>
    <mergeCell ref="F967:F968"/>
    <mergeCell ref="G967:G968"/>
    <mergeCell ref="I967:I968"/>
    <mergeCell ref="B970:B971"/>
    <mergeCell ref="C970:C971"/>
    <mergeCell ref="D970:D971"/>
    <mergeCell ref="E970:E971"/>
    <mergeCell ref="F970:F971"/>
    <mergeCell ref="G970:G971"/>
    <mergeCell ref="I970:I971"/>
    <mergeCell ref="B972:B973"/>
    <mergeCell ref="C972:C973"/>
    <mergeCell ref="D972:D973"/>
    <mergeCell ref="E972:E973"/>
    <mergeCell ref="F972:F973"/>
    <mergeCell ref="G972:G973"/>
    <mergeCell ref="I972:I973"/>
    <mergeCell ref="B974:B975"/>
    <mergeCell ref="C974:C975"/>
    <mergeCell ref="D974:D975"/>
    <mergeCell ref="E974:E975"/>
    <mergeCell ref="F974:F975"/>
    <mergeCell ref="G974:G975"/>
    <mergeCell ref="I974:I975"/>
    <mergeCell ref="B976:B977"/>
    <mergeCell ref="C976:C977"/>
    <mergeCell ref="D976:D977"/>
    <mergeCell ref="E976:E977"/>
    <mergeCell ref="F976:F977"/>
    <mergeCell ref="G976:G977"/>
    <mergeCell ref="I976:I977"/>
    <mergeCell ref="B978:B979"/>
    <mergeCell ref="C978:C979"/>
    <mergeCell ref="D978:D979"/>
    <mergeCell ref="E978:E979"/>
    <mergeCell ref="F978:F979"/>
    <mergeCell ref="G978:G979"/>
    <mergeCell ref="I978:I979"/>
    <mergeCell ref="B982:B983"/>
    <mergeCell ref="C982:C983"/>
    <mergeCell ref="D982:D983"/>
    <mergeCell ref="E982:E983"/>
    <mergeCell ref="F982:F983"/>
    <mergeCell ref="G982:G983"/>
    <mergeCell ref="I982:I983"/>
    <mergeCell ref="B984:B985"/>
    <mergeCell ref="C984:C985"/>
    <mergeCell ref="D984:D985"/>
    <mergeCell ref="E984:E985"/>
    <mergeCell ref="F984:F985"/>
    <mergeCell ref="G984:G985"/>
    <mergeCell ref="I984:I985"/>
    <mergeCell ref="B986:B987"/>
    <mergeCell ref="C986:C987"/>
    <mergeCell ref="D986:D987"/>
    <mergeCell ref="E986:E987"/>
    <mergeCell ref="F986:F987"/>
    <mergeCell ref="G986:G987"/>
    <mergeCell ref="I986:I987"/>
    <mergeCell ref="B988:B989"/>
    <mergeCell ref="C988:C989"/>
    <mergeCell ref="D988:D989"/>
    <mergeCell ref="E988:E989"/>
    <mergeCell ref="F988:F989"/>
    <mergeCell ref="G988:G989"/>
    <mergeCell ref="I988:I989"/>
    <mergeCell ref="B990:B991"/>
    <mergeCell ref="C990:C991"/>
    <mergeCell ref="D990:D991"/>
    <mergeCell ref="E990:E991"/>
    <mergeCell ref="F990:F991"/>
    <mergeCell ref="G990:G991"/>
    <mergeCell ref="I990:I991"/>
    <mergeCell ref="B992:B993"/>
    <mergeCell ref="C992:C993"/>
    <mergeCell ref="D992:D993"/>
    <mergeCell ref="E992:E993"/>
    <mergeCell ref="F992:F993"/>
    <mergeCell ref="G992:G993"/>
    <mergeCell ref="I992:I993"/>
    <mergeCell ref="B994:B995"/>
    <mergeCell ref="C994:C995"/>
    <mergeCell ref="D994:D995"/>
    <mergeCell ref="E994:E995"/>
    <mergeCell ref="F994:F995"/>
    <mergeCell ref="G994:G995"/>
    <mergeCell ref="I994:I995"/>
    <mergeCell ref="B996:B997"/>
    <mergeCell ref="C996:C997"/>
    <mergeCell ref="D996:D997"/>
    <mergeCell ref="E996:E997"/>
    <mergeCell ref="F996:F997"/>
    <mergeCell ref="G996:G997"/>
    <mergeCell ref="I996:I997"/>
    <mergeCell ref="B998:B999"/>
    <mergeCell ref="C998:C999"/>
    <mergeCell ref="D998:D999"/>
    <mergeCell ref="E998:E999"/>
    <mergeCell ref="F998:F999"/>
    <mergeCell ref="G998:G999"/>
    <mergeCell ref="I998:I999"/>
    <mergeCell ref="B1000:B1001"/>
    <mergeCell ref="C1000:C1001"/>
    <mergeCell ref="D1000:D1001"/>
    <mergeCell ref="E1000:E1001"/>
    <mergeCell ref="F1000:F1001"/>
    <mergeCell ref="G1000:G1001"/>
    <mergeCell ref="I1000:I1001"/>
    <mergeCell ref="B1002:B1003"/>
    <mergeCell ref="C1002:C1003"/>
    <mergeCell ref="D1002:D1003"/>
    <mergeCell ref="E1002:E1003"/>
    <mergeCell ref="F1002:F1003"/>
    <mergeCell ref="G1002:G1003"/>
    <mergeCell ref="I1002:I1003"/>
    <mergeCell ref="B1004:B1005"/>
    <mergeCell ref="C1004:C1005"/>
    <mergeCell ref="D1004:D1005"/>
    <mergeCell ref="E1004:E1005"/>
    <mergeCell ref="F1004:F1005"/>
    <mergeCell ref="G1004:G1005"/>
    <mergeCell ref="I1004:I1005"/>
    <mergeCell ref="B1006:B1007"/>
    <mergeCell ref="C1006:C1007"/>
    <mergeCell ref="D1006:D1007"/>
    <mergeCell ref="E1006:E1007"/>
    <mergeCell ref="F1006:F1007"/>
    <mergeCell ref="G1006:G1007"/>
    <mergeCell ref="I1006:I1007"/>
    <mergeCell ref="B1008:B1009"/>
    <mergeCell ref="C1008:C1009"/>
    <mergeCell ref="D1008:D1009"/>
    <mergeCell ref="E1008:E1009"/>
    <mergeCell ref="F1008:F1009"/>
    <mergeCell ref="G1008:G1009"/>
    <mergeCell ref="I1008:I1009"/>
    <mergeCell ref="B1010:B1011"/>
    <mergeCell ref="C1010:C1011"/>
    <mergeCell ref="D1010:D1011"/>
    <mergeCell ref="E1010:E1011"/>
    <mergeCell ref="F1010:F1011"/>
    <mergeCell ref="G1010:G1011"/>
    <mergeCell ref="I1010:I1011"/>
    <mergeCell ref="B1012:B1013"/>
    <mergeCell ref="C1012:C1013"/>
    <mergeCell ref="D1012:D1013"/>
    <mergeCell ref="E1012:E1013"/>
    <mergeCell ref="F1012:F1013"/>
    <mergeCell ref="G1012:G1013"/>
    <mergeCell ref="I1012:I1013"/>
    <mergeCell ref="B1015:B1016"/>
    <mergeCell ref="C1015:C1016"/>
    <mergeCell ref="D1015:D1016"/>
    <mergeCell ref="E1015:E1016"/>
    <mergeCell ref="F1015:F1016"/>
    <mergeCell ref="G1015:G1016"/>
    <mergeCell ref="I1015:I1016"/>
    <mergeCell ref="B1017:B1018"/>
    <mergeCell ref="C1017:C1018"/>
    <mergeCell ref="D1017:D1018"/>
    <mergeCell ref="E1017:E1018"/>
    <mergeCell ref="F1017:F1018"/>
    <mergeCell ref="G1017:G1018"/>
    <mergeCell ref="I1017:I1018"/>
    <mergeCell ref="B1019:B1020"/>
    <mergeCell ref="C1019:C1020"/>
    <mergeCell ref="D1019:D1020"/>
    <mergeCell ref="E1019:E1020"/>
    <mergeCell ref="F1019:F1020"/>
    <mergeCell ref="G1019:G1020"/>
    <mergeCell ref="I1019:I1020"/>
    <mergeCell ref="B1021:B1022"/>
    <mergeCell ref="C1021:C1022"/>
    <mergeCell ref="D1021:D1022"/>
    <mergeCell ref="E1021:E1022"/>
    <mergeCell ref="F1021:F1022"/>
    <mergeCell ref="G1021:G1022"/>
    <mergeCell ref="I1021:I1022"/>
    <mergeCell ref="B1023:B1024"/>
    <mergeCell ref="C1023:C1024"/>
    <mergeCell ref="D1023:D1024"/>
    <mergeCell ref="E1023:E1024"/>
    <mergeCell ref="F1023:F1024"/>
    <mergeCell ref="G1023:G1024"/>
    <mergeCell ref="I1023:I1024"/>
    <mergeCell ref="B1025:B1026"/>
    <mergeCell ref="C1025:C1026"/>
    <mergeCell ref="D1025:D1026"/>
    <mergeCell ref="E1025:E1026"/>
    <mergeCell ref="F1025:F1026"/>
    <mergeCell ref="G1025:G1026"/>
    <mergeCell ref="I1025:I1026"/>
    <mergeCell ref="B1028:B1029"/>
    <mergeCell ref="C1028:C1029"/>
    <mergeCell ref="D1028:D1029"/>
    <mergeCell ref="E1028:E1029"/>
    <mergeCell ref="F1028:F1029"/>
    <mergeCell ref="G1028:G1029"/>
    <mergeCell ref="I1028:I1029"/>
    <mergeCell ref="B1030:B1031"/>
    <mergeCell ref="C1030:C1031"/>
    <mergeCell ref="D1030:D1031"/>
    <mergeCell ref="E1030:E1031"/>
    <mergeCell ref="F1030:F1031"/>
    <mergeCell ref="G1030:G1031"/>
    <mergeCell ref="I1030:I1031"/>
    <mergeCell ref="B1032:B1033"/>
    <mergeCell ref="C1032:C1033"/>
    <mergeCell ref="D1032:D1033"/>
    <mergeCell ref="E1032:E1033"/>
    <mergeCell ref="F1032:F1033"/>
    <mergeCell ref="G1032:G1033"/>
    <mergeCell ref="I1032:I1033"/>
    <mergeCell ref="B1034:B1035"/>
    <mergeCell ref="C1034:C1035"/>
    <mergeCell ref="D1034:D1035"/>
    <mergeCell ref="E1034:E1035"/>
    <mergeCell ref="F1034:F1035"/>
    <mergeCell ref="G1034:G1035"/>
    <mergeCell ref="I1034:I1035"/>
    <mergeCell ref="B1036:B1037"/>
    <mergeCell ref="C1036:C1037"/>
    <mergeCell ref="D1036:D1037"/>
    <mergeCell ref="E1036:E1037"/>
    <mergeCell ref="F1036:F1037"/>
    <mergeCell ref="G1036:G1037"/>
    <mergeCell ref="I1036:I1037"/>
    <mergeCell ref="B1038:B1039"/>
    <mergeCell ref="C1038:C1039"/>
    <mergeCell ref="D1038:D1039"/>
    <mergeCell ref="E1038:E1039"/>
    <mergeCell ref="F1038:F1039"/>
    <mergeCell ref="G1038:G1039"/>
    <mergeCell ref="I1038:I1039"/>
    <mergeCell ref="B1040:B1041"/>
    <mergeCell ref="C1040:C1041"/>
    <mergeCell ref="D1040:D1041"/>
    <mergeCell ref="E1040:E1041"/>
    <mergeCell ref="F1040:F1041"/>
    <mergeCell ref="G1040:G1041"/>
    <mergeCell ref="I1040:I1041"/>
    <mergeCell ref="B1042:B1043"/>
    <mergeCell ref="C1042:C1043"/>
    <mergeCell ref="D1042:D1043"/>
    <mergeCell ref="E1042:E1043"/>
    <mergeCell ref="F1042:F1043"/>
    <mergeCell ref="G1042:G1043"/>
    <mergeCell ref="I1042:I1043"/>
    <mergeCell ref="B1045:B1046"/>
    <mergeCell ref="C1045:C1046"/>
    <mergeCell ref="D1045:D1046"/>
    <mergeCell ref="E1045:E1046"/>
    <mergeCell ref="F1045:F1046"/>
    <mergeCell ref="G1045:G1046"/>
    <mergeCell ref="I1045:I1046"/>
    <mergeCell ref="B1047:B1048"/>
    <mergeCell ref="C1047:C1048"/>
    <mergeCell ref="D1047:D1048"/>
    <mergeCell ref="E1047:E1048"/>
    <mergeCell ref="F1047:F1048"/>
    <mergeCell ref="G1047:G1048"/>
    <mergeCell ref="I1047:I1048"/>
    <mergeCell ref="B1049:B1050"/>
    <mergeCell ref="C1049:C1050"/>
    <mergeCell ref="D1049:D1050"/>
    <mergeCell ref="E1049:E1050"/>
    <mergeCell ref="F1049:F1050"/>
    <mergeCell ref="G1049:G1050"/>
    <mergeCell ref="I1049:I1050"/>
    <mergeCell ref="B1051:B1052"/>
    <mergeCell ref="C1051:C1052"/>
    <mergeCell ref="D1051:D1052"/>
    <mergeCell ref="E1051:E1052"/>
    <mergeCell ref="F1051:F1052"/>
    <mergeCell ref="G1051:G1052"/>
    <mergeCell ref="I1051:I1052"/>
    <mergeCell ref="B1053:B1054"/>
    <mergeCell ref="C1053:C1054"/>
    <mergeCell ref="D1053:D1054"/>
    <mergeCell ref="E1053:E1054"/>
    <mergeCell ref="F1053:F1054"/>
    <mergeCell ref="G1053:G1054"/>
    <mergeCell ref="I1053:I1054"/>
    <mergeCell ref="B1055:B1056"/>
    <mergeCell ref="C1055:C1056"/>
    <mergeCell ref="D1055:D1056"/>
    <mergeCell ref="E1055:E1056"/>
    <mergeCell ref="F1055:F1056"/>
    <mergeCell ref="G1055:G1056"/>
    <mergeCell ref="I1055:I1056"/>
    <mergeCell ref="B1057:B1058"/>
    <mergeCell ref="C1057:C1058"/>
    <mergeCell ref="D1057:D1058"/>
    <mergeCell ref="E1057:E1058"/>
    <mergeCell ref="F1057:F1058"/>
    <mergeCell ref="G1057:G1058"/>
    <mergeCell ref="I1057:I1058"/>
    <mergeCell ref="B1059:B1060"/>
    <mergeCell ref="C1059:C1060"/>
    <mergeCell ref="D1059:D1060"/>
    <mergeCell ref="E1059:E1060"/>
    <mergeCell ref="F1059:F1060"/>
    <mergeCell ref="G1059:G1060"/>
    <mergeCell ref="I1059:I1060"/>
    <mergeCell ref="B1061:B1062"/>
    <mergeCell ref="C1061:C1062"/>
    <mergeCell ref="D1061:D1062"/>
    <mergeCell ref="E1061:E1062"/>
    <mergeCell ref="F1061:F1062"/>
    <mergeCell ref="G1061:G1062"/>
    <mergeCell ref="I1061:I1062"/>
    <mergeCell ref="B1063:B1064"/>
    <mergeCell ref="C1063:C1064"/>
    <mergeCell ref="D1063:D1064"/>
    <mergeCell ref="E1063:E1064"/>
    <mergeCell ref="F1063:F1064"/>
    <mergeCell ref="G1063:G1064"/>
    <mergeCell ref="I1063:I1064"/>
    <mergeCell ref="B1065:B1066"/>
    <mergeCell ref="C1065:C1066"/>
    <mergeCell ref="D1065:D1066"/>
    <mergeCell ref="E1065:E1066"/>
    <mergeCell ref="F1065:F1066"/>
    <mergeCell ref="G1065:G1066"/>
    <mergeCell ref="I1065:I1066"/>
    <mergeCell ref="B1067:B1068"/>
    <mergeCell ref="C1067:C1068"/>
    <mergeCell ref="D1067:D1068"/>
    <mergeCell ref="E1067:E1068"/>
    <mergeCell ref="F1067:F1068"/>
    <mergeCell ref="G1067:G1068"/>
    <mergeCell ref="I1067:I1068"/>
    <mergeCell ref="B1069:B1070"/>
    <mergeCell ref="C1069:C1070"/>
    <mergeCell ref="D1069:D1070"/>
    <mergeCell ref="E1069:E1070"/>
    <mergeCell ref="F1069:F1070"/>
    <mergeCell ref="G1069:G1070"/>
    <mergeCell ref="I1069:I1070"/>
    <mergeCell ref="B1071:B1072"/>
    <mergeCell ref="C1071:C1072"/>
    <mergeCell ref="D1071:D1072"/>
    <mergeCell ref="E1071:E1072"/>
    <mergeCell ref="F1071:F1072"/>
    <mergeCell ref="G1071:G1072"/>
    <mergeCell ref="I1071:I1072"/>
    <mergeCell ref="B1073:B1074"/>
    <mergeCell ref="C1073:C1074"/>
    <mergeCell ref="D1073:D1074"/>
    <mergeCell ref="E1073:E1074"/>
    <mergeCell ref="F1073:F1074"/>
    <mergeCell ref="G1073:G1074"/>
    <mergeCell ref="I1073:I1074"/>
    <mergeCell ref="B1075:B1076"/>
    <mergeCell ref="C1075:C1076"/>
    <mergeCell ref="D1075:D1076"/>
    <mergeCell ref="E1075:E1076"/>
    <mergeCell ref="F1075:F1076"/>
    <mergeCell ref="G1075:G1076"/>
    <mergeCell ref="I1075:I1076"/>
    <mergeCell ref="B1077:B1078"/>
    <mergeCell ref="C1077:C1078"/>
    <mergeCell ref="D1077:D1078"/>
    <mergeCell ref="E1077:E1078"/>
    <mergeCell ref="F1077:F1078"/>
    <mergeCell ref="G1077:G1078"/>
    <mergeCell ref="I1077:I1078"/>
    <mergeCell ref="B1080:B1081"/>
    <mergeCell ref="C1080:C1081"/>
    <mergeCell ref="D1080:D1081"/>
    <mergeCell ref="E1080:E1081"/>
    <mergeCell ref="F1080:F1081"/>
    <mergeCell ref="G1080:G1081"/>
    <mergeCell ref="I1080:I1081"/>
    <mergeCell ref="B1082:B1083"/>
    <mergeCell ref="C1082:C1083"/>
    <mergeCell ref="D1082:D1083"/>
    <mergeCell ref="E1082:E1083"/>
    <mergeCell ref="F1082:F1083"/>
    <mergeCell ref="G1082:G1083"/>
    <mergeCell ref="I1082:I1083"/>
    <mergeCell ref="B1084:B1085"/>
    <mergeCell ref="C1084:C1085"/>
    <mergeCell ref="D1084:D1085"/>
    <mergeCell ref="E1084:E1085"/>
    <mergeCell ref="F1084:F1085"/>
    <mergeCell ref="G1084:G1085"/>
    <mergeCell ref="I1084:I1085"/>
    <mergeCell ref="B1086:B1087"/>
    <mergeCell ref="C1086:C1087"/>
    <mergeCell ref="D1086:D1087"/>
    <mergeCell ref="E1086:E1087"/>
    <mergeCell ref="F1086:F1087"/>
    <mergeCell ref="G1086:G1087"/>
    <mergeCell ref="I1086:I1087"/>
    <mergeCell ref="B1088:B1089"/>
    <mergeCell ref="C1088:C1089"/>
    <mergeCell ref="D1088:D1089"/>
    <mergeCell ref="E1088:E1089"/>
    <mergeCell ref="F1088:F1089"/>
    <mergeCell ref="G1088:G1089"/>
    <mergeCell ref="I1088:I1089"/>
    <mergeCell ref="B1090:B1091"/>
    <mergeCell ref="C1090:C1091"/>
    <mergeCell ref="D1090:D1091"/>
    <mergeCell ref="E1090:E1091"/>
    <mergeCell ref="F1090:F1091"/>
    <mergeCell ref="G1090:G1091"/>
    <mergeCell ref="I1090:I1091"/>
    <mergeCell ref="B1092:B1093"/>
    <mergeCell ref="C1092:C1093"/>
    <mergeCell ref="D1092:D1093"/>
    <mergeCell ref="E1092:E1093"/>
    <mergeCell ref="F1092:F1093"/>
    <mergeCell ref="G1092:G1093"/>
    <mergeCell ref="I1092:I1093"/>
    <mergeCell ref="B1094:B1095"/>
    <mergeCell ref="C1094:C1095"/>
    <mergeCell ref="D1094:D1095"/>
    <mergeCell ref="E1094:E1095"/>
    <mergeCell ref="F1094:F1095"/>
    <mergeCell ref="G1094:G1095"/>
    <mergeCell ref="I1094:I1095"/>
    <mergeCell ref="B1096:B1097"/>
    <mergeCell ref="C1096:C1097"/>
    <mergeCell ref="D1096:D1097"/>
    <mergeCell ref="E1096:E1097"/>
    <mergeCell ref="F1096:F1097"/>
    <mergeCell ref="G1096:G1097"/>
    <mergeCell ref="I1096:I1097"/>
    <mergeCell ref="B1098:B1099"/>
    <mergeCell ref="C1098:C1099"/>
    <mergeCell ref="D1098:D1099"/>
    <mergeCell ref="E1098:E1099"/>
    <mergeCell ref="F1098:F1099"/>
    <mergeCell ref="G1098:G1099"/>
    <mergeCell ref="I1098:I1099"/>
    <mergeCell ref="B1101:B1102"/>
    <mergeCell ref="C1101:C1102"/>
    <mergeCell ref="D1101:D1102"/>
    <mergeCell ref="E1101:E1102"/>
    <mergeCell ref="F1101:F1102"/>
    <mergeCell ref="G1101:G1102"/>
    <mergeCell ref="I1101:I1102"/>
    <mergeCell ref="B1103:B1104"/>
    <mergeCell ref="C1103:C1104"/>
    <mergeCell ref="D1103:D1104"/>
    <mergeCell ref="E1103:E1104"/>
    <mergeCell ref="F1103:F1104"/>
    <mergeCell ref="G1103:G1104"/>
    <mergeCell ref="I1103:I1104"/>
    <mergeCell ref="B1105:B1106"/>
    <mergeCell ref="C1105:C1106"/>
    <mergeCell ref="D1105:D1106"/>
    <mergeCell ref="E1105:E1106"/>
    <mergeCell ref="F1105:F1106"/>
    <mergeCell ref="G1105:G1106"/>
    <mergeCell ref="I1105:I1106"/>
    <mergeCell ref="B1107:B1108"/>
    <mergeCell ref="C1107:C1108"/>
    <mergeCell ref="D1107:D1108"/>
    <mergeCell ref="E1107:E1108"/>
    <mergeCell ref="F1107:F1108"/>
    <mergeCell ref="G1107:G1108"/>
    <mergeCell ref="I1107:I1108"/>
    <mergeCell ref="B1109:B1110"/>
    <mergeCell ref="C1109:C1110"/>
    <mergeCell ref="D1109:D1110"/>
    <mergeCell ref="E1109:E1110"/>
    <mergeCell ref="F1109:F1110"/>
    <mergeCell ref="G1109:G1110"/>
    <mergeCell ref="I1109:I1110"/>
    <mergeCell ref="B1112:B1113"/>
    <mergeCell ref="C1112:C1113"/>
    <mergeCell ref="D1112:D1113"/>
    <mergeCell ref="E1112:E1113"/>
    <mergeCell ref="F1112:F1113"/>
    <mergeCell ref="G1112:G1113"/>
    <mergeCell ref="I1112:I1113"/>
    <mergeCell ref="B1114:B1115"/>
    <mergeCell ref="C1114:C1115"/>
    <mergeCell ref="D1114:D1115"/>
    <mergeCell ref="E1114:E1115"/>
    <mergeCell ref="F1114:F1115"/>
    <mergeCell ref="G1114:G1115"/>
    <mergeCell ref="I1114:I1115"/>
    <mergeCell ref="B1116:B1117"/>
    <mergeCell ref="C1116:C1117"/>
    <mergeCell ref="D1116:D1117"/>
    <mergeCell ref="E1116:E1117"/>
    <mergeCell ref="F1116:F1117"/>
    <mergeCell ref="G1116:G1117"/>
    <mergeCell ref="I1116:I1117"/>
    <mergeCell ref="B1118:B1119"/>
    <mergeCell ref="C1118:C1119"/>
    <mergeCell ref="D1118:D1119"/>
    <mergeCell ref="E1118:E1119"/>
    <mergeCell ref="F1118:F1119"/>
    <mergeCell ref="G1118:G1119"/>
    <mergeCell ref="I1118:I1119"/>
    <mergeCell ref="B1121:B1122"/>
    <mergeCell ref="C1121:C1122"/>
    <mergeCell ref="D1121:D1122"/>
    <mergeCell ref="E1121:E1122"/>
    <mergeCell ref="F1121:F1122"/>
    <mergeCell ref="G1121:G1122"/>
    <mergeCell ref="I1121:I1122"/>
    <mergeCell ref="B1123:B1124"/>
    <mergeCell ref="C1123:C1124"/>
    <mergeCell ref="D1123:D1124"/>
    <mergeCell ref="E1123:E1124"/>
    <mergeCell ref="F1123:F1124"/>
    <mergeCell ref="G1123:G1124"/>
    <mergeCell ref="I1123:I1124"/>
    <mergeCell ref="B1125:B1126"/>
    <mergeCell ref="C1125:C1126"/>
    <mergeCell ref="D1125:D1126"/>
    <mergeCell ref="E1125:E1126"/>
    <mergeCell ref="F1125:F1126"/>
    <mergeCell ref="G1125:G1126"/>
    <mergeCell ref="I1125:I1126"/>
    <mergeCell ref="B1127:B1128"/>
    <mergeCell ref="C1127:C1128"/>
    <mergeCell ref="D1127:D1128"/>
    <mergeCell ref="E1127:E1128"/>
    <mergeCell ref="F1127:F1128"/>
    <mergeCell ref="G1127:G1128"/>
    <mergeCell ref="I1127:I1128"/>
    <mergeCell ref="B1129:B1130"/>
    <mergeCell ref="C1129:C1130"/>
    <mergeCell ref="D1129:D1130"/>
    <mergeCell ref="E1129:E1130"/>
    <mergeCell ref="F1129:F1130"/>
    <mergeCell ref="G1129:G1130"/>
    <mergeCell ref="I1129:I1130"/>
    <mergeCell ref="B1131:B1132"/>
    <mergeCell ref="C1131:C1132"/>
    <mergeCell ref="D1131:D1132"/>
    <mergeCell ref="E1131:E1132"/>
    <mergeCell ref="F1131:F1132"/>
    <mergeCell ref="G1131:G1132"/>
    <mergeCell ref="I1131:I1132"/>
    <mergeCell ref="B1133:B1134"/>
    <mergeCell ref="C1133:C1134"/>
    <mergeCell ref="D1133:D1134"/>
    <mergeCell ref="E1133:E1134"/>
    <mergeCell ref="F1133:F1134"/>
    <mergeCell ref="G1133:G1134"/>
    <mergeCell ref="I1133:I1134"/>
    <mergeCell ref="B1135:B1136"/>
    <mergeCell ref="C1135:C1136"/>
    <mergeCell ref="D1135:D1136"/>
    <mergeCell ref="E1135:E1136"/>
    <mergeCell ref="F1135:F1136"/>
    <mergeCell ref="G1135:G1136"/>
    <mergeCell ref="I1135:I1136"/>
    <mergeCell ref="B1137:B1138"/>
    <mergeCell ref="C1137:C1138"/>
    <mergeCell ref="D1137:D1138"/>
    <mergeCell ref="E1137:E1138"/>
    <mergeCell ref="F1137:F1138"/>
    <mergeCell ref="G1137:G1138"/>
    <mergeCell ref="I1137:I1138"/>
    <mergeCell ref="B1139:B1140"/>
    <mergeCell ref="C1139:C1140"/>
    <mergeCell ref="D1139:D1140"/>
    <mergeCell ref="E1139:E1140"/>
    <mergeCell ref="F1139:F1140"/>
    <mergeCell ref="G1139:G1140"/>
    <mergeCell ref="I1139:I1140"/>
    <mergeCell ref="B1141:B1142"/>
    <mergeCell ref="C1141:C1142"/>
    <mergeCell ref="D1141:D1142"/>
    <mergeCell ref="E1141:E1142"/>
    <mergeCell ref="F1141:F1142"/>
    <mergeCell ref="G1141:G1142"/>
    <mergeCell ref="I1141:I1142"/>
    <mergeCell ref="B1143:B1144"/>
    <mergeCell ref="C1143:C1144"/>
    <mergeCell ref="D1143:D1144"/>
    <mergeCell ref="E1143:E1144"/>
    <mergeCell ref="F1143:F1144"/>
    <mergeCell ref="G1143:G1144"/>
    <mergeCell ref="I1143:I1144"/>
    <mergeCell ref="B1145:B1146"/>
    <mergeCell ref="C1145:C1146"/>
    <mergeCell ref="D1145:D1146"/>
    <mergeCell ref="E1145:E1146"/>
    <mergeCell ref="F1145:F1146"/>
    <mergeCell ref="G1145:G1146"/>
    <mergeCell ref="I1145:I1146"/>
    <mergeCell ref="B1147:B1148"/>
    <mergeCell ref="C1147:C1148"/>
    <mergeCell ref="D1147:D1148"/>
    <mergeCell ref="E1147:E1148"/>
    <mergeCell ref="F1147:F1148"/>
    <mergeCell ref="G1147:G1148"/>
    <mergeCell ref="I1147:I1148"/>
    <mergeCell ref="B1149:B1150"/>
    <mergeCell ref="C1149:C1150"/>
    <mergeCell ref="D1149:D1150"/>
    <mergeCell ref="E1149:E1150"/>
    <mergeCell ref="F1149:F1150"/>
    <mergeCell ref="G1149:G1150"/>
    <mergeCell ref="I1149:I1150"/>
    <mergeCell ref="B1151:B1152"/>
    <mergeCell ref="C1151:C1152"/>
    <mergeCell ref="D1151:D1152"/>
    <mergeCell ref="E1151:E1152"/>
    <mergeCell ref="F1151:F1152"/>
    <mergeCell ref="G1151:G1152"/>
    <mergeCell ref="I1151:I1152"/>
    <mergeCell ref="B1153:B1154"/>
    <mergeCell ref="C1153:C1154"/>
    <mergeCell ref="D1153:D1154"/>
    <mergeCell ref="E1153:E1154"/>
    <mergeCell ref="F1153:F1154"/>
    <mergeCell ref="G1153:G1154"/>
    <mergeCell ref="I1153:I1154"/>
    <mergeCell ref="B1155:B1156"/>
    <mergeCell ref="C1155:C1156"/>
    <mergeCell ref="D1155:D1156"/>
    <mergeCell ref="E1155:E1156"/>
    <mergeCell ref="F1155:F1156"/>
    <mergeCell ref="G1155:G1156"/>
    <mergeCell ref="I1155:I1156"/>
    <mergeCell ref="B1157:B1158"/>
    <mergeCell ref="C1157:C1158"/>
    <mergeCell ref="D1157:D1158"/>
    <mergeCell ref="E1157:E1158"/>
    <mergeCell ref="F1157:F1158"/>
    <mergeCell ref="G1157:G1158"/>
    <mergeCell ref="I1157:I1158"/>
    <mergeCell ref="B1159:B1160"/>
    <mergeCell ref="C1159:C1160"/>
    <mergeCell ref="D1159:D1160"/>
    <mergeCell ref="E1159:E1160"/>
    <mergeCell ref="F1159:F1160"/>
    <mergeCell ref="G1159:G1160"/>
    <mergeCell ref="I1159:I1160"/>
    <mergeCell ref="B1161:B1162"/>
    <mergeCell ref="C1161:C1162"/>
    <mergeCell ref="D1161:D1162"/>
    <mergeCell ref="E1161:E1162"/>
    <mergeCell ref="F1161:F1162"/>
    <mergeCell ref="G1161:G1162"/>
    <mergeCell ref="I1161:I1162"/>
    <mergeCell ref="B1163:B1164"/>
    <mergeCell ref="C1163:C1164"/>
    <mergeCell ref="D1163:D1164"/>
    <mergeCell ref="E1163:E1164"/>
    <mergeCell ref="F1163:F1164"/>
    <mergeCell ref="G1163:G1164"/>
    <mergeCell ref="I1163:I1164"/>
    <mergeCell ref="B1166:B1167"/>
    <mergeCell ref="C1166:C1167"/>
    <mergeCell ref="D1166:D1167"/>
    <mergeCell ref="E1166:E1167"/>
    <mergeCell ref="F1166:F1167"/>
    <mergeCell ref="G1166:G1167"/>
    <mergeCell ref="I1166:I1167"/>
    <mergeCell ref="B1168:B1169"/>
    <mergeCell ref="C1168:C1169"/>
    <mergeCell ref="D1168:D1169"/>
    <mergeCell ref="E1168:E1169"/>
    <mergeCell ref="F1168:F1169"/>
    <mergeCell ref="G1168:G1169"/>
    <mergeCell ref="I1168:I1169"/>
    <mergeCell ref="B1170:B1171"/>
    <mergeCell ref="C1170:C1171"/>
    <mergeCell ref="D1170:D1171"/>
    <mergeCell ref="E1170:E1171"/>
    <mergeCell ref="F1170:F1171"/>
    <mergeCell ref="G1170:G1171"/>
    <mergeCell ref="I1170:I1171"/>
    <mergeCell ref="B1172:B1173"/>
    <mergeCell ref="C1172:C1173"/>
    <mergeCell ref="D1172:D1173"/>
    <mergeCell ref="E1172:E1173"/>
    <mergeCell ref="F1172:F1173"/>
    <mergeCell ref="G1172:G1173"/>
    <mergeCell ref="I1172:I1173"/>
    <mergeCell ref="B1174:B1175"/>
    <mergeCell ref="C1174:C1175"/>
    <mergeCell ref="D1174:D1175"/>
    <mergeCell ref="E1174:E1175"/>
    <mergeCell ref="F1174:F1175"/>
    <mergeCell ref="G1174:G1175"/>
    <mergeCell ref="I1174:I1175"/>
    <mergeCell ref="B1177:B1178"/>
    <mergeCell ref="C1177:C1178"/>
    <mergeCell ref="D1177:D1178"/>
    <mergeCell ref="E1177:E1178"/>
    <mergeCell ref="F1177:F1178"/>
    <mergeCell ref="G1177:G1178"/>
    <mergeCell ref="I1177:I1178"/>
    <mergeCell ref="B1179:B1180"/>
    <mergeCell ref="C1179:C1180"/>
    <mergeCell ref="D1179:D1180"/>
    <mergeCell ref="E1179:E1180"/>
    <mergeCell ref="F1179:F1180"/>
    <mergeCell ref="G1179:G1180"/>
    <mergeCell ref="I1179:I1180"/>
    <mergeCell ref="B1181:B1182"/>
    <mergeCell ref="C1181:C1182"/>
    <mergeCell ref="D1181:D1182"/>
    <mergeCell ref="E1181:E1182"/>
    <mergeCell ref="F1181:F1182"/>
    <mergeCell ref="G1181:G1182"/>
    <mergeCell ref="I1181:I1182"/>
    <mergeCell ref="B1183:B1184"/>
    <mergeCell ref="C1183:C1184"/>
    <mergeCell ref="D1183:D1184"/>
    <mergeCell ref="E1183:E1184"/>
    <mergeCell ref="F1183:F1184"/>
    <mergeCell ref="G1183:G1184"/>
    <mergeCell ref="I1183:I1184"/>
    <mergeCell ref="B1185:B1186"/>
    <mergeCell ref="C1185:C1186"/>
    <mergeCell ref="D1185:D1186"/>
    <mergeCell ref="E1185:E1186"/>
    <mergeCell ref="F1185:F1186"/>
    <mergeCell ref="G1185:G1186"/>
    <mergeCell ref="I1185:I1186"/>
    <mergeCell ref="B1187:B1188"/>
    <mergeCell ref="C1187:C1188"/>
    <mergeCell ref="D1187:D1188"/>
    <mergeCell ref="E1187:E1188"/>
    <mergeCell ref="F1187:F1188"/>
    <mergeCell ref="G1187:G1188"/>
    <mergeCell ref="I1187:I1188"/>
    <mergeCell ref="B1189:B1190"/>
    <mergeCell ref="C1189:C1190"/>
    <mergeCell ref="D1189:D1190"/>
    <mergeCell ref="E1189:E1190"/>
    <mergeCell ref="F1189:F1190"/>
    <mergeCell ref="G1189:G1190"/>
    <mergeCell ref="I1189:I1190"/>
    <mergeCell ref="B1194:B1195"/>
    <mergeCell ref="C1194:C1195"/>
    <mergeCell ref="D1194:D1195"/>
    <mergeCell ref="E1194:E1195"/>
    <mergeCell ref="F1194:F1195"/>
    <mergeCell ref="G1194:G1195"/>
    <mergeCell ref="I1194:I1195"/>
    <mergeCell ref="B1196:B1197"/>
    <mergeCell ref="C1196:C1197"/>
    <mergeCell ref="D1196:D1197"/>
    <mergeCell ref="E1196:E1197"/>
    <mergeCell ref="F1196:F1197"/>
    <mergeCell ref="G1196:G1197"/>
    <mergeCell ref="I1196:I1197"/>
    <mergeCell ref="B1198:B1199"/>
    <mergeCell ref="C1198:C1199"/>
    <mergeCell ref="D1198:D1199"/>
    <mergeCell ref="E1198:E1199"/>
    <mergeCell ref="F1198:F1199"/>
    <mergeCell ref="G1198:G1199"/>
    <mergeCell ref="I1198:I1199"/>
    <mergeCell ref="B1200:B1201"/>
    <mergeCell ref="C1200:C1201"/>
    <mergeCell ref="D1200:D1201"/>
    <mergeCell ref="E1200:E1201"/>
    <mergeCell ref="F1200:F1201"/>
    <mergeCell ref="G1200:G1201"/>
    <mergeCell ref="I1200:I1201"/>
    <mergeCell ref="B1202:B1203"/>
    <mergeCell ref="C1202:C1203"/>
    <mergeCell ref="D1202:D1203"/>
    <mergeCell ref="E1202:E1203"/>
    <mergeCell ref="F1202:F1203"/>
    <mergeCell ref="G1202:G1203"/>
    <mergeCell ref="I1202:I1203"/>
    <mergeCell ref="B1204:B1205"/>
    <mergeCell ref="C1204:C1205"/>
    <mergeCell ref="D1204:D1205"/>
    <mergeCell ref="E1204:E1205"/>
    <mergeCell ref="F1204:F1205"/>
    <mergeCell ref="G1204:G1205"/>
    <mergeCell ref="I1204:I1205"/>
    <mergeCell ref="B1206:B1207"/>
    <mergeCell ref="C1206:C1207"/>
    <mergeCell ref="D1206:D1207"/>
    <mergeCell ref="E1206:E1207"/>
    <mergeCell ref="F1206:F1207"/>
    <mergeCell ref="G1206:G1207"/>
    <mergeCell ref="I1206:I1207"/>
    <mergeCell ref="B1208:B1209"/>
    <mergeCell ref="C1208:C1209"/>
    <mergeCell ref="D1208:D1209"/>
    <mergeCell ref="E1208:E1209"/>
    <mergeCell ref="F1208:F1209"/>
    <mergeCell ref="G1208:G1209"/>
    <mergeCell ref="I1208:I1209"/>
    <mergeCell ref="B1210:B1211"/>
    <mergeCell ref="C1210:C1211"/>
    <mergeCell ref="D1210:D1211"/>
    <mergeCell ref="E1210:E1211"/>
    <mergeCell ref="F1210:F1211"/>
    <mergeCell ref="G1210:G1211"/>
    <mergeCell ref="I1210:I1211"/>
    <mergeCell ref="B1212:B1213"/>
    <mergeCell ref="C1212:C1213"/>
    <mergeCell ref="D1212:D1213"/>
    <mergeCell ref="E1212:E1213"/>
    <mergeCell ref="F1212:F1213"/>
    <mergeCell ref="G1212:G1213"/>
    <mergeCell ref="I1212:I1213"/>
    <mergeCell ref="B1214:B1215"/>
    <mergeCell ref="C1214:C1215"/>
    <mergeCell ref="D1214:D1215"/>
    <mergeCell ref="E1214:E1215"/>
    <mergeCell ref="F1214:F1215"/>
    <mergeCell ref="G1214:G1215"/>
    <mergeCell ref="I1214:I1215"/>
    <mergeCell ref="B1216:B1217"/>
    <mergeCell ref="C1216:C1217"/>
    <mergeCell ref="D1216:D1217"/>
    <mergeCell ref="E1216:E1217"/>
    <mergeCell ref="F1216:F1217"/>
    <mergeCell ref="G1216:G1217"/>
    <mergeCell ref="I1216:I1217"/>
    <mergeCell ref="B1218:B1219"/>
    <mergeCell ref="C1218:C1219"/>
    <mergeCell ref="D1218:D1219"/>
    <mergeCell ref="E1218:E1219"/>
    <mergeCell ref="F1218:F1219"/>
    <mergeCell ref="G1218:G1219"/>
    <mergeCell ref="I1218:I1219"/>
    <mergeCell ref="B1221:B1222"/>
    <mergeCell ref="C1221:C1222"/>
    <mergeCell ref="D1221:D1222"/>
    <mergeCell ref="E1221:E1222"/>
    <mergeCell ref="F1221:F1222"/>
    <mergeCell ref="G1221:G1222"/>
    <mergeCell ref="I1221:I1222"/>
    <mergeCell ref="B1223:B1224"/>
    <mergeCell ref="C1223:C1224"/>
    <mergeCell ref="D1223:D1224"/>
    <mergeCell ref="E1223:E1224"/>
    <mergeCell ref="F1223:F1224"/>
    <mergeCell ref="G1223:G1224"/>
    <mergeCell ref="I1223:I1224"/>
    <mergeCell ref="B1225:B1226"/>
    <mergeCell ref="C1225:C1226"/>
    <mergeCell ref="D1225:D1226"/>
    <mergeCell ref="E1225:E1226"/>
    <mergeCell ref="F1225:F1226"/>
    <mergeCell ref="G1225:G1226"/>
    <mergeCell ref="I1225:I1226"/>
    <mergeCell ref="B1227:B1228"/>
    <mergeCell ref="C1227:C1228"/>
    <mergeCell ref="D1227:D1228"/>
    <mergeCell ref="E1227:E1228"/>
    <mergeCell ref="F1227:F1228"/>
    <mergeCell ref="G1227:G1228"/>
    <mergeCell ref="I1227:I1228"/>
    <mergeCell ref="B1229:B1230"/>
    <mergeCell ref="C1229:C1230"/>
    <mergeCell ref="D1229:D1230"/>
    <mergeCell ref="E1229:E1230"/>
    <mergeCell ref="F1229:F1230"/>
    <mergeCell ref="G1229:G1230"/>
    <mergeCell ref="I1229:I1230"/>
    <mergeCell ref="B1232:B1233"/>
    <mergeCell ref="C1232:C1233"/>
    <mergeCell ref="D1232:D1233"/>
    <mergeCell ref="E1232:E1233"/>
    <mergeCell ref="F1232:F1233"/>
    <mergeCell ref="G1232:G1233"/>
    <mergeCell ref="I1232:I1233"/>
    <mergeCell ref="B1234:B1235"/>
    <mergeCell ref="C1234:C1235"/>
    <mergeCell ref="D1234:D1235"/>
    <mergeCell ref="E1234:E1235"/>
    <mergeCell ref="F1234:F1235"/>
    <mergeCell ref="G1234:G1235"/>
    <mergeCell ref="I1234:I1235"/>
    <mergeCell ref="B1236:B1237"/>
    <mergeCell ref="C1236:C1237"/>
    <mergeCell ref="D1236:D1237"/>
    <mergeCell ref="E1236:E1237"/>
    <mergeCell ref="F1236:F1237"/>
    <mergeCell ref="G1236:G1237"/>
    <mergeCell ref="I1236:I1237"/>
    <mergeCell ref="B1238:B1239"/>
    <mergeCell ref="C1238:C1239"/>
    <mergeCell ref="D1238:D1239"/>
    <mergeCell ref="E1238:E1239"/>
    <mergeCell ref="F1238:F1239"/>
    <mergeCell ref="G1238:G1239"/>
    <mergeCell ref="I1238:I1239"/>
    <mergeCell ref="B1240:B1241"/>
    <mergeCell ref="C1240:C1241"/>
    <mergeCell ref="D1240:D1241"/>
    <mergeCell ref="E1240:E1241"/>
    <mergeCell ref="F1240:F1241"/>
    <mergeCell ref="G1240:G1241"/>
    <mergeCell ref="I1240:I1241"/>
    <mergeCell ref="B1242:B1243"/>
    <mergeCell ref="C1242:C1243"/>
    <mergeCell ref="D1242:D1243"/>
    <mergeCell ref="E1242:E1243"/>
    <mergeCell ref="F1242:F1243"/>
    <mergeCell ref="G1242:G1243"/>
    <mergeCell ref="I1242:I1243"/>
    <mergeCell ref="B1244:B1245"/>
    <mergeCell ref="C1244:C1245"/>
    <mergeCell ref="D1244:D1245"/>
    <mergeCell ref="E1244:E1245"/>
    <mergeCell ref="F1244:F1245"/>
    <mergeCell ref="G1244:G1245"/>
    <mergeCell ref="I1244:I1245"/>
    <mergeCell ref="B1247:B1248"/>
    <mergeCell ref="C1247:C1248"/>
    <mergeCell ref="D1247:D1248"/>
    <mergeCell ref="E1247:E1248"/>
    <mergeCell ref="F1247:F1248"/>
    <mergeCell ref="G1247:G1248"/>
    <mergeCell ref="I1247:I1248"/>
    <mergeCell ref="B1249:B1250"/>
    <mergeCell ref="C1249:C1250"/>
    <mergeCell ref="D1249:D1250"/>
    <mergeCell ref="E1249:E1250"/>
    <mergeCell ref="F1249:F1250"/>
    <mergeCell ref="G1249:G1250"/>
    <mergeCell ref="I1249:I1250"/>
    <mergeCell ref="B1251:B1252"/>
    <mergeCell ref="C1251:C1252"/>
    <mergeCell ref="D1251:D1252"/>
    <mergeCell ref="E1251:E1252"/>
    <mergeCell ref="F1251:F1252"/>
    <mergeCell ref="G1251:G1252"/>
    <mergeCell ref="I1251:I1252"/>
    <mergeCell ref="B1253:B1254"/>
    <mergeCell ref="C1253:C1254"/>
    <mergeCell ref="D1253:D1254"/>
    <mergeCell ref="E1253:E1254"/>
    <mergeCell ref="F1253:F1254"/>
    <mergeCell ref="G1253:G1254"/>
    <mergeCell ref="I1253:I1254"/>
    <mergeCell ref="B1255:B1256"/>
    <mergeCell ref="C1255:C1256"/>
    <mergeCell ref="D1255:D1256"/>
    <mergeCell ref="E1255:E1256"/>
    <mergeCell ref="F1255:F1256"/>
    <mergeCell ref="G1255:G1256"/>
    <mergeCell ref="I1255:I1256"/>
    <mergeCell ref="B1257:B1258"/>
    <mergeCell ref="C1257:C1258"/>
    <mergeCell ref="D1257:D1258"/>
    <mergeCell ref="E1257:E1258"/>
    <mergeCell ref="F1257:F1258"/>
    <mergeCell ref="G1257:G1258"/>
    <mergeCell ref="I1257:I1258"/>
    <mergeCell ref="B1259:B1260"/>
    <mergeCell ref="C1259:C1260"/>
    <mergeCell ref="D1259:D1260"/>
    <mergeCell ref="E1259:E1260"/>
    <mergeCell ref="F1259:F1260"/>
    <mergeCell ref="G1259:G1260"/>
    <mergeCell ref="I1259:I1260"/>
    <mergeCell ref="B1261:B1262"/>
    <mergeCell ref="C1261:C1262"/>
    <mergeCell ref="D1261:D1262"/>
    <mergeCell ref="E1261:E1262"/>
    <mergeCell ref="F1261:F1262"/>
    <mergeCell ref="G1261:G1262"/>
    <mergeCell ref="I1261:I1262"/>
    <mergeCell ref="B1263:B1264"/>
    <mergeCell ref="C1263:C1264"/>
    <mergeCell ref="D1263:D1264"/>
    <mergeCell ref="E1263:E1264"/>
    <mergeCell ref="F1263:F1264"/>
    <mergeCell ref="G1263:G1264"/>
    <mergeCell ref="I1263:I1264"/>
    <mergeCell ref="B1265:B1266"/>
    <mergeCell ref="C1265:C1266"/>
    <mergeCell ref="D1265:D1266"/>
    <mergeCell ref="E1265:E1266"/>
    <mergeCell ref="F1265:F1266"/>
    <mergeCell ref="G1265:G1266"/>
    <mergeCell ref="I1265:I1266"/>
    <mergeCell ref="B1268:B1269"/>
    <mergeCell ref="C1268:C1269"/>
    <mergeCell ref="D1268:D1269"/>
    <mergeCell ref="E1268:E1269"/>
    <mergeCell ref="F1268:F1269"/>
    <mergeCell ref="G1268:G1269"/>
    <mergeCell ref="I1268:I1269"/>
    <mergeCell ref="A1271:A1272"/>
    <mergeCell ref="B1271:B1272"/>
    <mergeCell ref="C1271:C1272"/>
    <mergeCell ref="D1271:D1272"/>
    <mergeCell ref="E1271:E1272"/>
    <mergeCell ref="F1271:F1272"/>
    <mergeCell ref="G1271:G1272"/>
    <mergeCell ref="I1271:I1272"/>
    <mergeCell ref="A1273:A1274"/>
    <mergeCell ref="B1273:B1274"/>
    <mergeCell ref="C1273:C1274"/>
    <mergeCell ref="D1273:D1274"/>
    <mergeCell ref="E1273:E1274"/>
    <mergeCell ref="F1273:F1274"/>
    <mergeCell ref="G1273:G1274"/>
    <mergeCell ref="I1273:I1274"/>
    <mergeCell ref="B1275:B1276"/>
    <mergeCell ref="C1275:C1276"/>
    <mergeCell ref="D1275:D1276"/>
    <mergeCell ref="E1275:E1276"/>
    <mergeCell ref="F1275:F1276"/>
    <mergeCell ref="G1275:G1276"/>
    <mergeCell ref="I1275:I1276"/>
    <mergeCell ref="B1277:B1278"/>
    <mergeCell ref="C1277:C1278"/>
    <mergeCell ref="D1277:D1278"/>
    <mergeCell ref="E1277:E1278"/>
    <mergeCell ref="F1277:F1278"/>
    <mergeCell ref="G1277:G1278"/>
    <mergeCell ref="I1277:I1278"/>
    <mergeCell ref="B1280:B1281"/>
    <mergeCell ref="C1280:C1281"/>
    <mergeCell ref="D1280:D1281"/>
    <mergeCell ref="E1280:E1281"/>
    <mergeCell ref="F1280:F1281"/>
    <mergeCell ref="G1280:G1281"/>
    <mergeCell ref="I1280:I1281"/>
    <mergeCell ref="B1282:B1283"/>
    <mergeCell ref="C1282:C1283"/>
    <mergeCell ref="D1282:D1283"/>
    <mergeCell ref="E1282:E1283"/>
    <mergeCell ref="F1282:F1283"/>
    <mergeCell ref="G1282:G1283"/>
    <mergeCell ref="I1282:I1283"/>
    <mergeCell ref="B1284:B1285"/>
    <mergeCell ref="C1284:C1285"/>
    <mergeCell ref="D1284:D1285"/>
    <mergeCell ref="E1284:E1285"/>
    <mergeCell ref="F1284:F1285"/>
    <mergeCell ref="G1284:G1285"/>
    <mergeCell ref="I1284:I1285"/>
    <mergeCell ref="B1286:B1287"/>
    <mergeCell ref="C1286:C1287"/>
    <mergeCell ref="D1286:D1287"/>
    <mergeCell ref="E1286:E1287"/>
    <mergeCell ref="F1286:F1287"/>
    <mergeCell ref="G1286:G1287"/>
    <mergeCell ref="I1286:I1287"/>
    <mergeCell ref="B1288:B1289"/>
    <mergeCell ref="C1288:C1289"/>
    <mergeCell ref="D1288:D1289"/>
    <mergeCell ref="E1288:E1289"/>
    <mergeCell ref="F1288:F1289"/>
    <mergeCell ref="G1288:G1289"/>
    <mergeCell ref="I1288:I1289"/>
    <mergeCell ref="B1291:B1292"/>
    <mergeCell ref="C1291:C1292"/>
    <mergeCell ref="D1291:D1292"/>
    <mergeCell ref="E1291:E1292"/>
    <mergeCell ref="F1291:F1292"/>
    <mergeCell ref="G1291:G1292"/>
    <mergeCell ref="I1291:I1292"/>
    <mergeCell ref="B1293:B1294"/>
    <mergeCell ref="C1293:C1294"/>
    <mergeCell ref="D1293:D1294"/>
    <mergeCell ref="E1293:E1294"/>
    <mergeCell ref="F1293:F1294"/>
    <mergeCell ref="G1293:G1294"/>
    <mergeCell ref="I1293:I1294"/>
    <mergeCell ref="B1295:B1296"/>
    <mergeCell ref="C1295:C1296"/>
    <mergeCell ref="D1295:D1296"/>
    <mergeCell ref="E1295:E1296"/>
    <mergeCell ref="F1295:F1296"/>
    <mergeCell ref="G1295:G1296"/>
    <mergeCell ref="I1295:I1296"/>
    <mergeCell ref="B1297:B1298"/>
    <mergeCell ref="C1297:C1298"/>
    <mergeCell ref="D1297:D1298"/>
    <mergeCell ref="E1297:E1298"/>
    <mergeCell ref="F1297:F1298"/>
    <mergeCell ref="G1297:G1298"/>
    <mergeCell ref="I1297:I1298"/>
    <mergeCell ref="B1300:B1301"/>
    <mergeCell ref="C1300:C1301"/>
    <mergeCell ref="D1300:D1301"/>
    <mergeCell ref="E1300:E1301"/>
    <mergeCell ref="F1300:F1301"/>
    <mergeCell ref="G1300:G1301"/>
    <mergeCell ref="I1300:I1301"/>
    <mergeCell ref="B1302:B1303"/>
    <mergeCell ref="C1302:C1303"/>
    <mergeCell ref="D1302:D1303"/>
    <mergeCell ref="E1302:E1303"/>
    <mergeCell ref="F1302:F1303"/>
    <mergeCell ref="G1302:G1303"/>
    <mergeCell ref="I1302:I1303"/>
    <mergeCell ref="B1305:B1306"/>
    <mergeCell ref="C1305:C1306"/>
    <mergeCell ref="D1305:D1306"/>
    <mergeCell ref="E1305:E1306"/>
    <mergeCell ref="F1305:F1306"/>
    <mergeCell ref="G1305:G1306"/>
    <mergeCell ref="I1305:I1306"/>
    <mergeCell ref="B1307:B1308"/>
    <mergeCell ref="C1307:C1308"/>
    <mergeCell ref="D1307:D1308"/>
    <mergeCell ref="E1307:E1308"/>
    <mergeCell ref="F1307:F1308"/>
    <mergeCell ref="G1307:G1308"/>
    <mergeCell ref="I1307:I1308"/>
    <mergeCell ref="B1310:B1311"/>
    <mergeCell ref="C1310:C1311"/>
    <mergeCell ref="D1310:D1311"/>
    <mergeCell ref="E1310:E1311"/>
    <mergeCell ref="F1310:F1311"/>
    <mergeCell ref="G1310:G1311"/>
    <mergeCell ref="I1310:I1311"/>
    <mergeCell ref="B1312:B1313"/>
    <mergeCell ref="C1312:C1313"/>
    <mergeCell ref="D1312:D1313"/>
    <mergeCell ref="E1312:E1313"/>
    <mergeCell ref="F1312:F1313"/>
    <mergeCell ref="G1312:G1313"/>
    <mergeCell ref="I1312:I1313"/>
    <mergeCell ref="B1314:B1315"/>
    <mergeCell ref="C1314:C1315"/>
    <mergeCell ref="D1314:D1315"/>
    <mergeCell ref="E1314:E1315"/>
    <mergeCell ref="F1314:F1315"/>
    <mergeCell ref="G1314:G1315"/>
    <mergeCell ref="I1314:I1315"/>
    <mergeCell ref="B1316:B1317"/>
    <mergeCell ref="C1316:C1317"/>
    <mergeCell ref="D1316:D1317"/>
    <mergeCell ref="E1316:E1317"/>
    <mergeCell ref="F1316:F1317"/>
    <mergeCell ref="G1316:G1317"/>
    <mergeCell ref="I1316:I1317"/>
    <mergeCell ref="B1318:B1319"/>
    <mergeCell ref="C1318:C1319"/>
    <mergeCell ref="D1318:D1319"/>
    <mergeCell ref="E1318:E1319"/>
    <mergeCell ref="F1318:F1319"/>
    <mergeCell ref="G1318:G1319"/>
    <mergeCell ref="I1318:I1319"/>
    <mergeCell ref="B1321:B1322"/>
    <mergeCell ref="C1321:C1322"/>
    <mergeCell ref="D1321:D1322"/>
    <mergeCell ref="E1321:E1322"/>
    <mergeCell ref="F1321:F1322"/>
    <mergeCell ref="G1321:G1322"/>
    <mergeCell ref="I1321:I1322"/>
    <mergeCell ref="B1323:B1324"/>
    <mergeCell ref="C1323:C1324"/>
    <mergeCell ref="D1323:D1324"/>
    <mergeCell ref="E1323:E1324"/>
    <mergeCell ref="F1323:F1324"/>
    <mergeCell ref="G1323:G1324"/>
    <mergeCell ref="I1323:I1324"/>
    <mergeCell ref="B1325:B1326"/>
    <mergeCell ref="C1325:C1326"/>
    <mergeCell ref="D1325:D1326"/>
    <mergeCell ref="E1325:E1326"/>
    <mergeCell ref="F1325:F1326"/>
    <mergeCell ref="G1325:G1326"/>
    <mergeCell ref="I1325:I1326"/>
    <mergeCell ref="B1328:B1329"/>
    <mergeCell ref="C1328:C1329"/>
    <mergeCell ref="D1328:D1329"/>
    <mergeCell ref="E1328:E1329"/>
    <mergeCell ref="F1328:F1329"/>
    <mergeCell ref="G1328:G1329"/>
    <mergeCell ref="I1328:I1329"/>
    <mergeCell ref="B1330:B1331"/>
    <mergeCell ref="C1330:C1331"/>
    <mergeCell ref="D1330:D1331"/>
    <mergeCell ref="E1330:E1331"/>
    <mergeCell ref="F1330:F1331"/>
    <mergeCell ref="G1330:G1331"/>
    <mergeCell ref="I1330:I1331"/>
    <mergeCell ref="B1332:B1333"/>
    <mergeCell ref="C1332:C1333"/>
    <mergeCell ref="D1332:D1333"/>
    <mergeCell ref="E1332:E1333"/>
    <mergeCell ref="F1332:F1333"/>
    <mergeCell ref="G1332:G1333"/>
    <mergeCell ref="I1332:I1333"/>
    <mergeCell ref="B1334:B1335"/>
    <mergeCell ref="C1334:C1335"/>
    <mergeCell ref="D1334:D1335"/>
    <mergeCell ref="E1334:E1335"/>
    <mergeCell ref="F1334:F1335"/>
    <mergeCell ref="G1334:G1335"/>
    <mergeCell ref="I1334:I1335"/>
    <mergeCell ref="B1336:B1337"/>
    <mergeCell ref="C1336:C1337"/>
    <mergeCell ref="D1336:D1337"/>
    <mergeCell ref="E1336:E1337"/>
    <mergeCell ref="F1336:F1337"/>
    <mergeCell ref="G1336:G1337"/>
    <mergeCell ref="I1336:I1337"/>
    <mergeCell ref="B1342:B1343"/>
    <mergeCell ref="C1342:C1343"/>
    <mergeCell ref="D1342:D1343"/>
    <mergeCell ref="E1342:E1343"/>
    <mergeCell ref="F1342:F1343"/>
    <mergeCell ref="G1342:G1343"/>
    <mergeCell ref="I1342:I1343"/>
    <mergeCell ref="B1344:B1345"/>
    <mergeCell ref="C1344:C1345"/>
    <mergeCell ref="D1344:D1345"/>
    <mergeCell ref="E1344:E1345"/>
    <mergeCell ref="F1344:F1345"/>
    <mergeCell ref="G1344:G1345"/>
    <mergeCell ref="I1344:I1345"/>
    <mergeCell ref="B1346:B1347"/>
    <mergeCell ref="C1346:C1347"/>
    <mergeCell ref="D1346:D1347"/>
    <mergeCell ref="E1346:E1347"/>
    <mergeCell ref="F1346:F1347"/>
    <mergeCell ref="G1346:G1347"/>
    <mergeCell ref="I1346:I1347"/>
    <mergeCell ref="B1348:B1349"/>
    <mergeCell ref="C1348:C1349"/>
    <mergeCell ref="D1348:D1349"/>
    <mergeCell ref="E1348:E1349"/>
    <mergeCell ref="F1348:F1349"/>
    <mergeCell ref="G1348:G1349"/>
    <mergeCell ref="I1348:I1349"/>
    <mergeCell ref="B1350:B1351"/>
    <mergeCell ref="C1350:C1351"/>
    <mergeCell ref="D1350:D1351"/>
    <mergeCell ref="E1350:E1351"/>
    <mergeCell ref="F1350:F1351"/>
    <mergeCell ref="G1350:G1351"/>
    <mergeCell ref="I1350:I1351"/>
    <mergeCell ref="B1352:B1353"/>
    <mergeCell ref="C1352:C1353"/>
    <mergeCell ref="D1352:D1353"/>
    <mergeCell ref="E1352:E1353"/>
    <mergeCell ref="F1352:F1353"/>
    <mergeCell ref="G1352:G1353"/>
    <mergeCell ref="I1352:I1353"/>
    <mergeCell ref="B1354:B1355"/>
    <mergeCell ref="C1354:C1355"/>
    <mergeCell ref="D1354:D1355"/>
    <mergeCell ref="E1354:E1355"/>
    <mergeCell ref="F1354:F1355"/>
    <mergeCell ref="G1354:G1355"/>
    <mergeCell ref="I1354:I1355"/>
    <mergeCell ref="B1356:B1357"/>
    <mergeCell ref="C1356:C1357"/>
    <mergeCell ref="D1356:D1357"/>
    <mergeCell ref="E1356:E1357"/>
    <mergeCell ref="F1356:F1357"/>
    <mergeCell ref="G1356:G1357"/>
    <mergeCell ref="I1356:I1357"/>
    <mergeCell ref="B1360:B1361"/>
    <mergeCell ref="C1360:C1361"/>
    <mergeCell ref="D1360:D1361"/>
    <mergeCell ref="E1360:E1361"/>
    <mergeCell ref="F1360:F1361"/>
    <mergeCell ref="G1360:G1361"/>
    <mergeCell ref="I1360:I1361"/>
    <mergeCell ref="B1362:B1363"/>
    <mergeCell ref="C1362:C1363"/>
    <mergeCell ref="D1362:D1363"/>
    <mergeCell ref="E1362:E1363"/>
    <mergeCell ref="F1362:F1363"/>
    <mergeCell ref="G1362:G1363"/>
    <mergeCell ref="I1362:I1363"/>
    <mergeCell ref="B1364:B1365"/>
    <mergeCell ref="C1364:C1365"/>
    <mergeCell ref="D1364:D1365"/>
    <mergeCell ref="E1364:E1365"/>
    <mergeCell ref="F1364:F1365"/>
    <mergeCell ref="G1364:G1365"/>
    <mergeCell ref="I1364:I1365"/>
    <mergeCell ref="B1366:B1367"/>
    <mergeCell ref="C1366:C1367"/>
    <mergeCell ref="D1366:D1367"/>
    <mergeCell ref="E1366:E1367"/>
    <mergeCell ref="F1366:F1367"/>
    <mergeCell ref="G1366:G1367"/>
    <mergeCell ref="I1366:I1367"/>
    <mergeCell ref="B1368:B1369"/>
    <mergeCell ref="C1368:C1369"/>
    <mergeCell ref="D1368:D1369"/>
    <mergeCell ref="E1368:E1369"/>
    <mergeCell ref="F1368:F1369"/>
    <mergeCell ref="G1368:G1369"/>
    <mergeCell ref="I1368:I1369"/>
    <mergeCell ref="B1371:B1372"/>
    <mergeCell ref="C1371:C1372"/>
    <mergeCell ref="D1371:D1372"/>
    <mergeCell ref="E1371:E1372"/>
    <mergeCell ref="F1371:F1372"/>
    <mergeCell ref="G1371:G1372"/>
    <mergeCell ref="I1371:I1372"/>
    <mergeCell ref="B1373:B1374"/>
    <mergeCell ref="C1373:C1374"/>
    <mergeCell ref="D1373:D1374"/>
    <mergeCell ref="E1373:E1374"/>
    <mergeCell ref="F1373:F1374"/>
    <mergeCell ref="G1373:G1374"/>
    <mergeCell ref="I1373:I1374"/>
    <mergeCell ref="B1375:B1376"/>
    <mergeCell ref="C1375:C1376"/>
    <mergeCell ref="D1375:D1376"/>
    <mergeCell ref="E1375:E1376"/>
    <mergeCell ref="F1375:F1376"/>
    <mergeCell ref="G1375:G1376"/>
    <mergeCell ref="I1375:I1376"/>
    <mergeCell ref="B1377:B1378"/>
    <mergeCell ref="C1377:C1378"/>
    <mergeCell ref="D1377:D1378"/>
    <mergeCell ref="E1377:E1378"/>
    <mergeCell ref="F1377:F1378"/>
    <mergeCell ref="G1377:G1378"/>
    <mergeCell ref="I1377:I1378"/>
    <mergeCell ref="B1379:B1380"/>
    <mergeCell ref="C1379:C1380"/>
    <mergeCell ref="D1379:D1380"/>
    <mergeCell ref="E1379:E1380"/>
    <mergeCell ref="F1379:F1380"/>
    <mergeCell ref="G1379:G1380"/>
    <mergeCell ref="I1379:I1380"/>
    <mergeCell ref="B1382:B1383"/>
    <mergeCell ref="C1382:C1383"/>
    <mergeCell ref="D1382:D1383"/>
    <mergeCell ref="E1382:E1383"/>
    <mergeCell ref="F1382:F1383"/>
    <mergeCell ref="G1382:G1383"/>
    <mergeCell ref="I1382:I1383"/>
    <mergeCell ref="B1384:B1385"/>
    <mergeCell ref="C1384:C1385"/>
    <mergeCell ref="D1384:D1385"/>
    <mergeCell ref="E1384:E1385"/>
    <mergeCell ref="F1384:F1385"/>
    <mergeCell ref="G1384:G1385"/>
    <mergeCell ref="I1384:I1385"/>
    <mergeCell ref="B1386:B1387"/>
    <mergeCell ref="C1386:C1387"/>
    <mergeCell ref="D1386:D1387"/>
    <mergeCell ref="E1386:E1387"/>
    <mergeCell ref="F1386:F1387"/>
    <mergeCell ref="G1386:G1387"/>
    <mergeCell ref="I1386:I1387"/>
    <mergeCell ref="B1388:B1389"/>
    <mergeCell ref="C1388:C1389"/>
    <mergeCell ref="D1388:D1389"/>
    <mergeCell ref="E1388:E1389"/>
    <mergeCell ref="F1388:F1389"/>
    <mergeCell ref="G1388:G1389"/>
    <mergeCell ref="I1388:I1389"/>
    <mergeCell ref="B1390:B1391"/>
    <mergeCell ref="C1390:C1391"/>
    <mergeCell ref="D1390:D1391"/>
    <mergeCell ref="E1390:E1391"/>
    <mergeCell ref="F1390:F1391"/>
    <mergeCell ref="G1390:G1391"/>
    <mergeCell ref="I1390:I1391"/>
    <mergeCell ref="B1392:B1393"/>
    <mergeCell ref="C1392:C1393"/>
    <mergeCell ref="D1392:D1393"/>
    <mergeCell ref="E1392:E1393"/>
    <mergeCell ref="F1392:F1393"/>
    <mergeCell ref="G1392:G1393"/>
    <mergeCell ref="I1392:I1393"/>
    <mergeCell ref="B1394:B1395"/>
    <mergeCell ref="C1394:C1395"/>
    <mergeCell ref="D1394:D1395"/>
    <mergeCell ref="E1394:E1395"/>
    <mergeCell ref="F1394:F1395"/>
    <mergeCell ref="G1394:G1395"/>
    <mergeCell ref="I1394:I1395"/>
    <mergeCell ref="B1397:B1398"/>
    <mergeCell ref="C1397:C1398"/>
    <mergeCell ref="D1397:D1398"/>
    <mergeCell ref="E1397:E1398"/>
    <mergeCell ref="F1397:F1398"/>
    <mergeCell ref="G1397:G1398"/>
    <mergeCell ref="I1397:I1398"/>
    <mergeCell ref="B1399:B1400"/>
    <mergeCell ref="C1399:C1400"/>
    <mergeCell ref="D1399:D1400"/>
    <mergeCell ref="E1399:E1400"/>
    <mergeCell ref="F1399:F1400"/>
    <mergeCell ref="G1399:G1400"/>
    <mergeCell ref="I1399:I1400"/>
    <mergeCell ref="B1401:B1402"/>
    <mergeCell ref="C1401:C1402"/>
    <mergeCell ref="D1401:D1402"/>
    <mergeCell ref="E1401:E1402"/>
    <mergeCell ref="F1401:F1402"/>
    <mergeCell ref="G1401:G1402"/>
    <mergeCell ref="I1401:I1402"/>
    <mergeCell ref="B1403:B1404"/>
    <mergeCell ref="C1403:C1404"/>
    <mergeCell ref="D1403:D1404"/>
    <mergeCell ref="E1403:E1404"/>
    <mergeCell ref="F1403:F1404"/>
    <mergeCell ref="G1403:G1404"/>
    <mergeCell ref="I1403:I1404"/>
    <mergeCell ref="B1406:B1407"/>
    <mergeCell ref="C1406:C1407"/>
    <mergeCell ref="D1406:D1407"/>
    <mergeCell ref="E1406:E1407"/>
    <mergeCell ref="F1406:F1407"/>
    <mergeCell ref="G1406:G1407"/>
    <mergeCell ref="I1406:I1407"/>
    <mergeCell ref="B1408:B1409"/>
    <mergeCell ref="C1408:C1409"/>
    <mergeCell ref="D1408:D1409"/>
    <mergeCell ref="E1408:E1409"/>
    <mergeCell ref="F1408:F1409"/>
    <mergeCell ref="G1408:G1409"/>
    <mergeCell ref="I1408:I1409"/>
    <mergeCell ref="B1411:B1412"/>
    <mergeCell ref="C1411:C1412"/>
    <mergeCell ref="D1411:D1412"/>
    <mergeCell ref="E1411:E1412"/>
    <mergeCell ref="F1411:F1412"/>
    <mergeCell ref="G1411:G1412"/>
    <mergeCell ref="I1411:I1412"/>
    <mergeCell ref="B1413:B1414"/>
    <mergeCell ref="C1413:C1414"/>
    <mergeCell ref="D1413:D1414"/>
    <mergeCell ref="E1413:E1414"/>
    <mergeCell ref="F1413:F1414"/>
    <mergeCell ref="G1413:G1414"/>
    <mergeCell ref="I1413:I1414"/>
    <mergeCell ref="B1415:B1416"/>
    <mergeCell ref="C1415:C1416"/>
    <mergeCell ref="D1415:D1416"/>
    <mergeCell ref="E1415:E1416"/>
    <mergeCell ref="F1415:F1416"/>
    <mergeCell ref="G1415:G1416"/>
    <mergeCell ref="I1415:I1416"/>
    <mergeCell ref="B1417:B1418"/>
    <mergeCell ref="C1417:C1418"/>
    <mergeCell ref="D1417:D1418"/>
    <mergeCell ref="E1417:E1418"/>
    <mergeCell ref="F1417:F1418"/>
    <mergeCell ref="G1417:G1418"/>
    <mergeCell ref="I1417:I1418"/>
    <mergeCell ref="B1419:B1420"/>
    <mergeCell ref="C1419:C1420"/>
    <mergeCell ref="D1419:D1420"/>
    <mergeCell ref="E1419:E1420"/>
    <mergeCell ref="F1419:F1420"/>
    <mergeCell ref="G1419:G1420"/>
    <mergeCell ref="I1419:I1420"/>
    <mergeCell ref="B1422:B1423"/>
    <mergeCell ref="C1422:C1423"/>
    <mergeCell ref="D1422:D1423"/>
    <mergeCell ref="E1422:E1423"/>
    <mergeCell ref="F1422:F1423"/>
    <mergeCell ref="G1422:G1423"/>
    <mergeCell ref="I1422:I1423"/>
    <mergeCell ref="B1424:B1425"/>
    <mergeCell ref="C1424:C1425"/>
    <mergeCell ref="D1424:D1425"/>
    <mergeCell ref="E1424:E1425"/>
    <mergeCell ref="F1424:F1425"/>
    <mergeCell ref="G1424:G1425"/>
    <mergeCell ref="I1424:I1425"/>
    <mergeCell ref="B1426:B1427"/>
    <mergeCell ref="C1426:C1427"/>
    <mergeCell ref="D1426:D1427"/>
    <mergeCell ref="E1426:E1427"/>
    <mergeCell ref="F1426:F1427"/>
    <mergeCell ref="G1426:G1427"/>
    <mergeCell ref="I1426:I1427"/>
    <mergeCell ref="B1429:B1430"/>
    <mergeCell ref="C1429:C1430"/>
    <mergeCell ref="D1429:D1430"/>
    <mergeCell ref="E1429:E1430"/>
    <mergeCell ref="F1429:F1430"/>
    <mergeCell ref="G1429:G1430"/>
    <mergeCell ref="I1429:I1430"/>
    <mergeCell ref="B1431:B1432"/>
    <mergeCell ref="C1431:C1432"/>
    <mergeCell ref="D1431:D1432"/>
    <mergeCell ref="E1431:E1432"/>
    <mergeCell ref="F1431:F1432"/>
    <mergeCell ref="G1431:G1432"/>
    <mergeCell ref="I1431:I1432"/>
    <mergeCell ref="B1434:B1435"/>
    <mergeCell ref="C1434:C1435"/>
    <mergeCell ref="D1434:D1435"/>
    <mergeCell ref="E1434:E1435"/>
    <mergeCell ref="F1434:F1435"/>
    <mergeCell ref="G1434:G1435"/>
    <mergeCell ref="I1434:I1435"/>
    <mergeCell ref="B1436:B1437"/>
    <mergeCell ref="C1436:C1437"/>
    <mergeCell ref="D1436:D1437"/>
    <mergeCell ref="E1436:E1437"/>
    <mergeCell ref="F1436:F1437"/>
    <mergeCell ref="G1436:G1437"/>
    <mergeCell ref="I1436:I1437"/>
    <mergeCell ref="B1438:B1439"/>
    <mergeCell ref="C1438:C1439"/>
    <mergeCell ref="D1438:D1439"/>
    <mergeCell ref="E1438:E1439"/>
    <mergeCell ref="F1438:F1439"/>
    <mergeCell ref="G1438:G1439"/>
    <mergeCell ref="I1438:I1439"/>
    <mergeCell ref="B1441:B1442"/>
    <mergeCell ref="C1441:C1442"/>
    <mergeCell ref="D1441:D1442"/>
    <mergeCell ref="E1441:E1442"/>
    <mergeCell ref="F1441:F1442"/>
    <mergeCell ref="G1441:G1442"/>
    <mergeCell ref="I1441:I1442"/>
    <mergeCell ref="B1443:B1444"/>
    <mergeCell ref="C1443:C1444"/>
    <mergeCell ref="D1443:D1444"/>
    <mergeCell ref="E1443:E1444"/>
    <mergeCell ref="F1443:F1444"/>
    <mergeCell ref="G1443:G1444"/>
    <mergeCell ref="I1443:I1444"/>
    <mergeCell ref="B1445:B1446"/>
    <mergeCell ref="C1445:C1446"/>
    <mergeCell ref="D1445:D1446"/>
    <mergeCell ref="E1445:E1446"/>
    <mergeCell ref="F1445:F1446"/>
    <mergeCell ref="G1445:G1446"/>
    <mergeCell ref="I1445:I1446"/>
    <mergeCell ref="B1447:B1448"/>
    <mergeCell ref="C1447:C1448"/>
    <mergeCell ref="D1447:D1448"/>
    <mergeCell ref="E1447:E1448"/>
    <mergeCell ref="F1447:F1448"/>
    <mergeCell ref="G1447:G1448"/>
    <mergeCell ref="I1447:I1448"/>
    <mergeCell ref="B1449:B1450"/>
    <mergeCell ref="C1449:C1450"/>
    <mergeCell ref="D1449:D1450"/>
    <mergeCell ref="E1449:E1450"/>
    <mergeCell ref="F1449:F1450"/>
    <mergeCell ref="G1449:G1450"/>
    <mergeCell ref="I1449:I1450"/>
    <mergeCell ref="B1451:B1452"/>
    <mergeCell ref="C1451:C1452"/>
    <mergeCell ref="D1451:D1452"/>
    <mergeCell ref="E1451:E1452"/>
    <mergeCell ref="F1451:F1452"/>
    <mergeCell ref="G1451:G1452"/>
    <mergeCell ref="I1451:I1452"/>
    <mergeCell ref="B1453:B1454"/>
    <mergeCell ref="C1453:C1454"/>
    <mergeCell ref="D1453:D1454"/>
    <mergeCell ref="E1453:E1454"/>
    <mergeCell ref="F1453:F1454"/>
    <mergeCell ref="G1453:G1454"/>
    <mergeCell ref="I1453:I1454"/>
    <mergeCell ref="B1455:B1456"/>
    <mergeCell ref="C1455:C1456"/>
    <mergeCell ref="D1455:D1456"/>
    <mergeCell ref="E1455:E1456"/>
    <mergeCell ref="F1455:F1456"/>
    <mergeCell ref="G1455:G1456"/>
    <mergeCell ref="I1455:I1456"/>
    <mergeCell ref="B1457:B1458"/>
    <mergeCell ref="C1457:C1458"/>
    <mergeCell ref="D1457:D1458"/>
    <mergeCell ref="E1457:E1458"/>
    <mergeCell ref="F1457:F1458"/>
    <mergeCell ref="G1457:G1458"/>
    <mergeCell ref="I1457:I1458"/>
    <mergeCell ref="B1459:B1460"/>
    <mergeCell ref="C1459:C1460"/>
    <mergeCell ref="D1459:D1460"/>
    <mergeCell ref="E1459:E1460"/>
    <mergeCell ref="F1459:F1460"/>
    <mergeCell ref="G1459:G1460"/>
    <mergeCell ref="I1459:I1460"/>
    <mergeCell ref="B1461:B1462"/>
    <mergeCell ref="C1461:C1462"/>
    <mergeCell ref="D1461:D1462"/>
    <mergeCell ref="E1461:E1462"/>
    <mergeCell ref="F1461:F1462"/>
    <mergeCell ref="G1461:G1462"/>
    <mergeCell ref="I1461:I1462"/>
    <mergeCell ref="B1464:B1465"/>
    <mergeCell ref="C1464:C1465"/>
    <mergeCell ref="D1464:D1465"/>
    <mergeCell ref="E1464:E1465"/>
    <mergeCell ref="F1464:F1465"/>
    <mergeCell ref="G1464:G1465"/>
    <mergeCell ref="I1464:I1465"/>
    <mergeCell ref="B1466:B1467"/>
    <mergeCell ref="C1466:C1467"/>
    <mergeCell ref="D1466:D1467"/>
    <mergeCell ref="E1466:E1467"/>
    <mergeCell ref="F1466:F1467"/>
    <mergeCell ref="G1466:G1467"/>
    <mergeCell ref="I1466:I1467"/>
    <mergeCell ref="B1468:B1469"/>
    <mergeCell ref="C1468:C1469"/>
    <mergeCell ref="D1468:D1469"/>
    <mergeCell ref="E1468:E1469"/>
    <mergeCell ref="F1468:F1469"/>
    <mergeCell ref="G1468:G1469"/>
    <mergeCell ref="I1468:I1469"/>
    <mergeCell ref="A1471:A1472"/>
    <mergeCell ref="B1471:B1472"/>
    <mergeCell ref="C1471:C1472"/>
    <mergeCell ref="D1471:D1472"/>
    <mergeCell ref="E1471:E1472"/>
    <mergeCell ref="F1471:F1472"/>
    <mergeCell ref="G1471:G1472"/>
    <mergeCell ref="I1471:I1472"/>
    <mergeCell ref="B1473:B1474"/>
    <mergeCell ref="C1473:C1474"/>
    <mergeCell ref="D1473:D1474"/>
    <mergeCell ref="E1473:E1474"/>
    <mergeCell ref="F1473:F1474"/>
    <mergeCell ref="G1473:G1474"/>
    <mergeCell ref="I1473:I1474"/>
    <mergeCell ref="B1475:B1476"/>
    <mergeCell ref="C1475:C1476"/>
    <mergeCell ref="D1475:D1476"/>
    <mergeCell ref="E1475:E1476"/>
    <mergeCell ref="F1475:F1476"/>
    <mergeCell ref="G1475:G1476"/>
    <mergeCell ref="I1475:I1476"/>
    <mergeCell ref="B1477:B1478"/>
    <mergeCell ref="C1477:C1478"/>
    <mergeCell ref="D1477:D1478"/>
    <mergeCell ref="E1477:E1478"/>
    <mergeCell ref="F1477:F1478"/>
    <mergeCell ref="G1477:G1478"/>
    <mergeCell ref="I1477:I1478"/>
    <mergeCell ref="B1479:B1480"/>
    <mergeCell ref="C1479:C1480"/>
    <mergeCell ref="D1479:D1480"/>
    <mergeCell ref="E1479:E1480"/>
    <mergeCell ref="F1479:F1480"/>
    <mergeCell ref="G1479:G1480"/>
    <mergeCell ref="I1479:I1480"/>
    <mergeCell ref="B1481:B1482"/>
    <mergeCell ref="C1481:C1482"/>
    <mergeCell ref="D1481:D1482"/>
    <mergeCell ref="E1481:E1482"/>
    <mergeCell ref="F1481:F1482"/>
    <mergeCell ref="G1481:G1482"/>
    <mergeCell ref="I1481:I1482"/>
    <mergeCell ref="B1483:B1484"/>
    <mergeCell ref="C1483:C1484"/>
    <mergeCell ref="D1483:D1484"/>
    <mergeCell ref="E1483:E1484"/>
    <mergeCell ref="F1483:F1484"/>
    <mergeCell ref="G1483:G1484"/>
    <mergeCell ref="I1483:I1484"/>
    <mergeCell ref="B1485:B1486"/>
    <mergeCell ref="C1485:C1486"/>
    <mergeCell ref="D1485:D1486"/>
    <mergeCell ref="E1485:E1486"/>
    <mergeCell ref="F1485:F1486"/>
    <mergeCell ref="G1485:G1486"/>
    <mergeCell ref="I1485:I1486"/>
    <mergeCell ref="B1487:B1488"/>
    <mergeCell ref="C1487:C1488"/>
    <mergeCell ref="D1487:D1488"/>
    <mergeCell ref="E1487:E1488"/>
    <mergeCell ref="F1487:F1488"/>
    <mergeCell ref="G1487:G1488"/>
    <mergeCell ref="I1487:I1488"/>
    <mergeCell ref="B1489:B1490"/>
    <mergeCell ref="C1489:C1490"/>
    <mergeCell ref="D1489:D1490"/>
    <mergeCell ref="E1489:E1490"/>
    <mergeCell ref="F1489:F1490"/>
    <mergeCell ref="G1489:G1490"/>
    <mergeCell ref="I1489:I1490"/>
    <mergeCell ref="B1491:B1492"/>
    <mergeCell ref="C1491:C1492"/>
    <mergeCell ref="D1491:D1492"/>
    <mergeCell ref="E1491:E1492"/>
    <mergeCell ref="F1491:F1492"/>
    <mergeCell ref="G1491:G1492"/>
    <mergeCell ref="I1491:I1492"/>
    <mergeCell ref="B1493:B1494"/>
    <mergeCell ref="C1493:C1494"/>
    <mergeCell ref="D1493:D1494"/>
    <mergeCell ref="E1493:E1494"/>
    <mergeCell ref="F1493:F1494"/>
    <mergeCell ref="G1493:G1494"/>
    <mergeCell ref="I1493:I1494"/>
    <mergeCell ref="B1495:B1496"/>
    <mergeCell ref="C1495:C1496"/>
    <mergeCell ref="D1495:D1496"/>
    <mergeCell ref="E1495:E1496"/>
    <mergeCell ref="F1495:F1496"/>
    <mergeCell ref="G1495:G1496"/>
    <mergeCell ref="I1495:I1496"/>
    <mergeCell ref="B1497:B1498"/>
    <mergeCell ref="C1497:C1498"/>
    <mergeCell ref="D1497:D1498"/>
    <mergeCell ref="E1497:E1498"/>
    <mergeCell ref="F1497:F1498"/>
    <mergeCell ref="G1497:G1498"/>
    <mergeCell ref="I1497:I1498"/>
    <mergeCell ref="B1499:B1500"/>
    <mergeCell ref="C1499:C1500"/>
    <mergeCell ref="D1499:D1500"/>
    <mergeCell ref="E1499:E1500"/>
    <mergeCell ref="F1499:F1500"/>
    <mergeCell ref="G1499:G1500"/>
    <mergeCell ref="I1499:I1500"/>
    <mergeCell ref="B1501:B1502"/>
    <mergeCell ref="C1501:C1502"/>
    <mergeCell ref="D1501:D1502"/>
    <mergeCell ref="E1501:E1502"/>
    <mergeCell ref="F1501:F1502"/>
    <mergeCell ref="G1501:G1502"/>
    <mergeCell ref="I1501:I1502"/>
    <mergeCell ref="B1503:B1504"/>
    <mergeCell ref="C1503:C1504"/>
    <mergeCell ref="D1503:D1504"/>
    <mergeCell ref="E1503:E1504"/>
    <mergeCell ref="F1503:F1504"/>
    <mergeCell ref="G1503:G1504"/>
    <mergeCell ref="I1503:I1504"/>
    <mergeCell ref="B1505:B1506"/>
    <mergeCell ref="C1505:C1506"/>
    <mergeCell ref="D1505:D1506"/>
    <mergeCell ref="E1505:E1506"/>
    <mergeCell ref="F1505:F1506"/>
    <mergeCell ref="G1505:G1506"/>
    <mergeCell ref="I1505:I1506"/>
    <mergeCell ref="B1507:B1508"/>
    <mergeCell ref="C1507:C1508"/>
    <mergeCell ref="D1507:D1508"/>
    <mergeCell ref="E1507:E1508"/>
    <mergeCell ref="F1507:F1508"/>
    <mergeCell ref="G1507:G1508"/>
    <mergeCell ref="I1507:I1508"/>
    <mergeCell ref="B1509:B1510"/>
    <mergeCell ref="C1509:C1510"/>
    <mergeCell ref="D1509:D1510"/>
    <mergeCell ref="E1509:E1510"/>
    <mergeCell ref="F1509:F1510"/>
    <mergeCell ref="G1509:G1510"/>
    <mergeCell ref="I1509:I1510"/>
    <mergeCell ref="B1511:B1512"/>
    <mergeCell ref="C1511:C1512"/>
    <mergeCell ref="D1511:D1512"/>
    <mergeCell ref="E1511:E1512"/>
    <mergeCell ref="F1511:F1512"/>
    <mergeCell ref="G1511:G1512"/>
    <mergeCell ref="I1511:I1512"/>
    <mergeCell ref="B1513:B1514"/>
    <mergeCell ref="C1513:C1514"/>
    <mergeCell ref="D1513:D1514"/>
    <mergeCell ref="E1513:E1514"/>
    <mergeCell ref="F1513:F1514"/>
    <mergeCell ref="G1513:G1514"/>
    <mergeCell ref="I1513:I1514"/>
    <mergeCell ref="B1515:B1516"/>
    <mergeCell ref="C1515:C1516"/>
    <mergeCell ref="D1515:D1516"/>
    <mergeCell ref="E1515:E1516"/>
    <mergeCell ref="F1515:F1516"/>
    <mergeCell ref="G1515:G1516"/>
    <mergeCell ref="I1515:I1516"/>
    <mergeCell ref="B1517:B1518"/>
    <mergeCell ref="C1517:C1518"/>
    <mergeCell ref="D1517:D1518"/>
    <mergeCell ref="E1517:E1518"/>
    <mergeCell ref="F1517:F1518"/>
    <mergeCell ref="G1517:G1518"/>
    <mergeCell ref="I1517:I1518"/>
    <mergeCell ref="B1519:B1520"/>
    <mergeCell ref="C1519:C1520"/>
    <mergeCell ref="D1519:D1520"/>
    <mergeCell ref="E1519:E1520"/>
    <mergeCell ref="F1519:F1520"/>
    <mergeCell ref="G1519:G1520"/>
    <mergeCell ref="I1519:I1520"/>
    <mergeCell ref="A1522:A1523"/>
    <mergeCell ref="B1522:B1523"/>
    <mergeCell ref="C1522:C1523"/>
    <mergeCell ref="D1522:D1523"/>
    <mergeCell ref="E1522:E1523"/>
    <mergeCell ref="F1522:F1523"/>
    <mergeCell ref="G1522:G1523"/>
    <mergeCell ref="I1522:I1523"/>
    <mergeCell ref="B1524:B1525"/>
    <mergeCell ref="C1524:C1525"/>
    <mergeCell ref="D1524:D1525"/>
    <mergeCell ref="E1524:E1525"/>
    <mergeCell ref="F1524:F1525"/>
    <mergeCell ref="G1524:G1525"/>
    <mergeCell ref="I1524:I1525"/>
    <mergeCell ref="B1526:B1527"/>
    <mergeCell ref="C1526:C1527"/>
    <mergeCell ref="D1526:D1527"/>
    <mergeCell ref="E1526:E1527"/>
    <mergeCell ref="F1526:F1527"/>
    <mergeCell ref="G1526:G1527"/>
    <mergeCell ref="I1526:I1527"/>
    <mergeCell ref="B1528:B1529"/>
    <mergeCell ref="C1528:C1529"/>
    <mergeCell ref="D1528:D1529"/>
    <mergeCell ref="E1528:E1529"/>
    <mergeCell ref="F1528:F1529"/>
    <mergeCell ref="G1528:G1529"/>
    <mergeCell ref="I1528:I1529"/>
    <mergeCell ref="B1530:B1531"/>
    <mergeCell ref="C1530:C1531"/>
    <mergeCell ref="D1530:D1531"/>
    <mergeCell ref="E1530:E1531"/>
    <mergeCell ref="F1530:F1531"/>
    <mergeCell ref="G1530:G1531"/>
    <mergeCell ref="I1530:I1531"/>
    <mergeCell ref="B1532:B1533"/>
    <mergeCell ref="C1532:C1533"/>
    <mergeCell ref="D1532:D1533"/>
    <mergeCell ref="E1532:E1533"/>
    <mergeCell ref="F1532:F1533"/>
    <mergeCell ref="G1532:G1533"/>
    <mergeCell ref="I1532:I1533"/>
    <mergeCell ref="B1534:B1535"/>
    <mergeCell ref="C1534:C1535"/>
    <mergeCell ref="D1534:D1535"/>
    <mergeCell ref="E1534:E1535"/>
    <mergeCell ref="F1534:F1535"/>
    <mergeCell ref="G1534:G1535"/>
    <mergeCell ref="I1534:I1535"/>
    <mergeCell ref="B1536:B1537"/>
    <mergeCell ref="C1536:C1537"/>
    <mergeCell ref="D1536:D1537"/>
    <mergeCell ref="E1536:E1537"/>
    <mergeCell ref="F1536:F1537"/>
    <mergeCell ref="G1536:G1537"/>
    <mergeCell ref="I1536:I1537"/>
    <mergeCell ref="B1538:B1539"/>
    <mergeCell ref="C1538:C1539"/>
    <mergeCell ref="D1538:D1539"/>
    <mergeCell ref="E1538:E1539"/>
    <mergeCell ref="F1538:F1539"/>
    <mergeCell ref="G1538:G1539"/>
    <mergeCell ref="I1538:I1539"/>
    <mergeCell ref="B1540:B1541"/>
    <mergeCell ref="C1540:C1541"/>
    <mergeCell ref="D1540:D1541"/>
    <mergeCell ref="E1540:E1541"/>
    <mergeCell ref="F1540:F1541"/>
    <mergeCell ref="G1540:G1541"/>
    <mergeCell ref="I1540:I1541"/>
    <mergeCell ref="B1542:B1543"/>
    <mergeCell ref="C1542:C1543"/>
    <mergeCell ref="D1542:D1543"/>
    <mergeCell ref="E1542:E1543"/>
    <mergeCell ref="F1542:F1543"/>
    <mergeCell ref="G1542:G1543"/>
    <mergeCell ref="I1542:I1543"/>
    <mergeCell ref="B1544:B1545"/>
    <mergeCell ref="C1544:C1545"/>
    <mergeCell ref="D1544:D1545"/>
    <mergeCell ref="E1544:E1545"/>
    <mergeCell ref="F1544:F1545"/>
    <mergeCell ref="G1544:G1545"/>
    <mergeCell ref="I1544:I1545"/>
    <mergeCell ref="B1546:B1547"/>
    <mergeCell ref="C1546:C1547"/>
    <mergeCell ref="D1546:D1547"/>
    <mergeCell ref="E1546:E1547"/>
    <mergeCell ref="F1546:F1547"/>
    <mergeCell ref="G1546:G1547"/>
    <mergeCell ref="I1546:I1547"/>
    <mergeCell ref="B1548:B1549"/>
    <mergeCell ref="C1548:C1549"/>
    <mergeCell ref="D1548:D1549"/>
    <mergeCell ref="E1548:E1549"/>
    <mergeCell ref="F1548:F1549"/>
    <mergeCell ref="G1548:G1549"/>
    <mergeCell ref="I1548:I1549"/>
    <mergeCell ref="B1550:B1551"/>
    <mergeCell ref="C1550:C1551"/>
    <mergeCell ref="D1550:D1551"/>
    <mergeCell ref="E1550:E1551"/>
    <mergeCell ref="F1550:F1551"/>
    <mergeCell ref="G1550:G1551"/>
    <mergeCell ref="I1550:I1551"/>
    <mergeCell ref="B1552:B1553"/>
    <mergeCell ref="C1552:C1553"/>
    <mergeCell ref="D1552:D1553"/>
    <mergeCell ref="E1552:E1553"/>
    <mergeCell ref="F1552:F1553"/>
    <mergeCell ref="G1552:G1553"/>
    <mergeCell ref="I1552:I1553"/>
    <mergeCell ref="B1554:B1555"/>
    <mergeCell ref="C1554:C1555"/>
    <mergeCell ref="D1554:D1555"/>
    <mergeCell ref="E1554:E1555"/>
    <mergeCell ref="F1554:F1555"/>
    <mergeCell ref="G1554:G1555"/>
    <mergeCell ref="I1554:I1555"/>
    <mergeCell ref="B1556:B1557"/>
    <mergeCell ref="C1556:C1557"/>
    <mergeCell ref="D1556:D1557"/>
    <mergeCell ref="E1556:E1557"/>
    <mergeCell ref="F1556:F1557"/>
    <mergeCell ref="G1556:G1557"/>
    <mergeCell ref="I1556:I1557"/>
    <mergeCell ref="B1558:B1559"/>
    <mergeCell ref="C1558:C1559"/>
    <mergeCell ref="D1558:D1559"/>
    <mergeCell ref="E1558:E1559"/>
    <mergeCell ref="F1558:F1559"/>
    <mergeCell ref="G1558:G1559"/>
    <mergeCell ref="I1558:I1559"/>
    <mergeCell ref="B1560:B1561"/>
    <mergeCell ref="C1560:C1561"/>
    <mergeCell ref="D1560:D1561"/>
    <mergeCell ref="E1560:E1561"/>
    <mergeCell ref="F1560:F1561"/>
    <mergeCell ref="G1560:G1561"/>
    <mergeCell ref="I1560:I1561"/>
    <mergeCell ref="B1562:B1563"/>
    <mergeCell ref="C1562:C1563"/>
    <mergeCell ref="D1562:D1563"/>
    <mergeCell ref="E1562:E1563"/>
    <mergeCell ref="F1562:F1563"/>
    <mergeCell ref="G1562:G1563"/>
    <mergeCell ref="I1562:I1563"/>
    <mergeCell ref="B1564:B1565"/>
    <mergeCell ref="C1564:C1565"/>
    <mergeCell ref="D1564:D1565"/>
    <mergeCell ref="E1564:E1565"/>
    <mergeCell ref="F1564:F1565"/>
    <mergeCell ref="G1564:G1565"/>
    <mergeCell ref="I1564:I1565"/>
    <mergeCell ref="B1566:B1567"/>
    <mergeCell ref="C1566:C1567"/>
    <mergeCell ref="D1566:D1567"/>
    <mergeCell ref="E1566:E1567"/>
    <mergeCell ref="F1566:F1567"/>
    <mergeCell ref="G1566:G1567"/>
    <mergeCell ref="I1566:I1567"/>
    <mergeCell ref="B1568:B1569"/>
    <mergeCell ref="C1568:C1569"/>
    <mergeCell ref="D1568:D1569"/>
    <mergeCell ref="E1568:E1569"/>
    <mergeCell ref="F1568:F1569"/>
    <mergeCell ref="G1568:G1569"/>
    <mergeCell ref="I1568:I1569"/>
    <mergeCell ref="B1570:B1571"/>
    <mergeCell ref="C1570:C1571"/>
    <mergeCell ref="D1570:D1571"/>
    <mergeCell ref="E1570:E1571"/>
    <mergeCell ref="F1570:F1571"/>
    <mergeCell ref="G1570:G1571"/>
    <mergeCell ref="I1570:I1571"/>
    <mergeCell ref="B1573:B1574"/>
    <mergeCell ref="C1573:C1574"/>
    <mergeCell ref="D1573:D1574"/>
    <mergeCell ref="E1573:E1574"/>
    <mergeCell ref="F1573:F1574"/>
    <mergeCell ref="G1573:G1574"/>
    <mergeCell ref="I1573:I1574"/>
    <mergeCell ref="B1575:B1576"/>
    <mergeCell ref="C1575:C1576"/>
    <mergeCell ref="D1575:D1576"/>
    <mergeCell ref="E1575:E1576"/>
    <mergeCell ref="F1575:F1576"/>
    <mergeCell ref="G1575:G1576"/>
    <mergeCell ref="I1575:I1576"/>
    <mergeCell ref="B1577:B1578"/>
    <mergeCell ref="C1577:C1578"/>
    <mergeCell ref="D1577:D1578"/>
    <mergeCell ref="E1577:E1578"/>
    <mergeCell ref="F1577:F1578"/>
    <mergeCell ref="G1577:G1578"/>
    <mergeCell ref="I1577:I1578"/>
    <mergeCell ref="B1579:B1580"/>
    <mergeCell ref="C1579:C1580"/>
    <mergeCell ref="D1579:D1580"/>
    <mergeCell ref="E1579:E1580"/>
    <mergeCell ref="F1579:F1580"/>
    <mergeCell ref="G1579:G1580"/>
    <mergeCell ref="I1579:I1580"/>
    <mergeCell ref="B1581:B1582"/>
    <mergeCell ref="C1581:C1582"/>
    <mergeCell ref="D1581:D1582"/>
    <mergeCell ref="E1581:E1582"/>
    <mergeCell ref="F1581:F1582"/>
    <mergeCell ref="G1581:G1582"/>
    <mergeCell ref="I1581:I1582"/>
    <mergeCell ref="B1583:B1584"/>
    <mergeCell ref="C1583:C1584"/>
    <mergeCell ref="D1583:D1584"/>
    <mergeCell ref="E1583:E1584"/>
    <mergeCell ref="F1583:F1584"/>
    <mergeCell ref="G1583:G1584"/>
    <mergeCell ref="I1583:I1584"/>
    <mergeCell ref="B1585:B1586"/>
    <mergeCell ref="C1585:C1586"/>
    <mergeCell ref="D1585:D1586"/>
    <mergeCell ref="E1585:E1586"/>
    <mergeCell ref="F1585:F1586"/>
    <mergeCell ref="G1585:G1586"/>
    <mergeCell ref="I1585:I1586"/>
    <mergeCell ref="B1587:B1588"/>
    <mergeCell ref="C1587:C1588"/>
    <mergeCell ref="D1587:D1588"/>
    <mergeCell ref="E1587:E1588"/>
    <mergeCell ref="F1587:F1588"/>
    <mergeCell ref="G1587:G1588"/>
    <mergeCell ref="I1587:I1588"/>
    <mergeCell ref="B1589:B1590"/>
    <mergeCell ref="C1589:C1590"/>
    <mergeCell ref="D1589:D1590"/>
    <mergeCell ref="E1589:E1590"/>
    <mergeCell ref="F1589:F1590"/>
    <mergeCell ref="G1589:G1590"/>
    <mergeCell ref="I1589:I1590"/>
    <mergeCell ref="B1591:B1592"/>
    <mergeCell ref="C1591:C1592"/>
    <mergeCell ref="D1591:D1592"/>
    <mergeCell ref="E1591:E1592"/>
    <mergeCell ref="F1591:F1592"/>
    <mergeCell ref="G1591:G1592"/>
    <mergeCell ref="I1591:I1592"/>
    <mergeCell ref="B1593:B1594"/>
    <mergeCell ref="C1593:C1594"/>
    <mergeCell ref="D1593:D1594"/>
    <mergeCell ref="E1593:E1594"/>
    <mergeCell ref="F1593:F1594"/>
    <mergeCell ref="G1593:G1594"/>
    <mergeCell ref="I1593:I1594"/>
    <mergeCell ref="B1595:B1596"/>
    <mergeCell ref="C1595:C1596"/>
    <mergeCell ref="D1595:D1596"/>
    <mergeCell ref="E1595:E1596"/>
    <mergeCell ref="F1595:F1596"/>
    <mergeCell ref="G1595:G1596"/>
    <mergeCell ref="I1595:I1596"/>
    <mergeCell ref="B1598:B1599"/>
    <mergeCell ref="C1598:C1599"/>
    <mergeCell ref="D1598:D1599"/>
    <mergeCell ref="E1598:E1599"/>
    <mergeCell ref="F1598:F1599"/>
    <mergeCell ref="G1598:G1599"/>
    <mergeCell ref="I1598:I1599"/>
    <mergeCell ref="B1600:B1601"/>
    <mergeCell ref="C1600:C1601"/>
    <mergeCell ref="D1600:D1601"/>
    <mergeCell ref="E1600:E1601"/>
    <mergeCell ref="F1600:F1601"/>
    <mergeCell ref="G1600:G1601"/>
    <mergeCell ref="I1600:I1601"/>
    <mergeCell ref="B1602:B1603"/>
    <mergeCell ref="C1602:C1603"/>
    <mergeCell ref="D1602:D1603"/>
    <mergeCell ref="E1602:E1603"/>
    <mergeCell ref="F1602:F1603"/>
    <mergeCell ref="G1602:G1603"/>
    <mergeCell ref="I1602:I1603"/>
    <mergeCell ref="B1604:B1605"/>
    <mergeCell ref="C1604:C1605"/>
    <mergeCell ref="D1604:D1605"/>
    <mergeCell ref="E1604:E1605"/>
    <mergeCell ref="F1604:F1605"/>
    <mergeCell ref="G1604:G1605"/>
    <mergeCell ref="I1604:I1605"/>
    <mergeCell ref="B1606:B1607"/>
    <mergeCell ref="C1606:C1607"/>
    <mergeCell ref="D1606:D1607"/>
    <mergeCell ref="E1606:E1607"/>
    <mergeCell ref="F1606:F1607"/>
    <mergeCell ref="G1606:G1607"/>
    <mergeCell ref="I1606:I1607"/>
    <mergeCell ref="B1609:B1610"/>
    <mergeCell ref="C1609:C1610"/>
    <mergeCell ref="D1609:D1610"/>
    <mergeCell ref="E1609:E1610"/>
    <mergeCell ref="F1609:F1610"/>
    <mergeCell ref="G1609:G1610"/>
    <mergeCell ref="I1609:I1610"/>
    <mergeCell ref="B1611:B1612"/>
    <mergeCell ref="C1611:C1612"/>
    <mergeCell ref="D1611:D1612"/>
    <mergeCell ref="E1611:E1612"/>
    <mergeCell ref="F1611:F1612"/>
    <mergeCell ref="G1611:G1612"/>
    <mergeCell ref="I1611:I1612"/>
    <mergeCell ref="B1613:B1614"/>
    <mergeCell ref="C1613:C1614"/>
    <mergeCell ref="D1613:D1614"/>
    <mergeCell ref="E1613:E1614"/>
    <mergeCell ref="F1613:F1614"/>
    <mergeCell ref="G1613:G1614"/>
    <mergeCell ref="I1613:I1614"/>
    <mergeCell ref="B1615:B1616"/>
    <mergeCell ref="C1615:C1616"/>
    <mergeCell ref="D1615:D1616"/>
    <mergeCell ref="E1615:E1616"/>
    <mergeCell ref="F1615:F1616"/>
    <mergeCell ref="G1615:G1616"/>
    <mergeCell ref="I1615:I1616"/>
    <mergeCell ref="B1618:B1619"/>
    <mergeCell ref="C1618:C1619"/>
    <mergeCell ref="D1618:D1619"/>
    <mergeCell ref="E1618:E1619"/>
    <mergeCell ref="F1618:F1619"/>
    <mergeCell ref="G1618:G1619"/>
    <mergeCell ref="I1618:I1619"/>
    <mergeCell ref="B1620:B1621"/>
    <mergeCell ref="C1620:C1621"/>
    <mergeCell ref="D1620:D1621"/>
    <mergeCell ref="E1620:E1621"/>
    <mergeCell ref="F1620:F1621"/>
    <mergeCell ref="G1620:G1621"/>
    <mergeCell ref="I1620:I1621"/>
    <mergeCell ref="B1623:B1624"/>
    <mergeCell ref="C1623:C1624"/>
    <mergeCell ref="D1623:D1624"/>
    <mergeCell ref="E1623:E1624"/>
    <mergeCell ref="F1623:F1624"/>
    <mergeCell ref="G1623:G1624"/>
    <mergeCell ref="I1623:I1624"/>
    <mergeCell ref="B1625:B1626"/>
    <mergeCell ref="C1625:C1626"/>
    <mergeCell ref="D1625:D1626"/>
    <mergeCell ref="E1625:E1626"/>
    <mergeCell ref="F1625:F1626"/>
    <mergeCell ref="G1625:G1626"/>
    <mergeCell ref="I1625:I1626"/>
    <mergeCell ref="B1628:B1629"/>
    <mergeCell ref="C1628:C1629"/>
    <mergeCell ref="D1628:D1629"/>
    <mergeCell ref="E1628:E1629"/>
    <mergeCell ref="F1628:F1629"/>
    <mergeCell ref="G1628:G1629"/>
    <mergeCell ref="I1628:I1629"/>
    <mergeCell ref="B1630:B1631"/>
    <mergeCell ref="C1630:C1631"/>
    <mergeCell ref="D1630:D1631"/>
    <mergeCell ref="E1630:E1631"/>
    <mergeCell ref="F1630:F1631"/>
    <mergeCell ref="G1630:G1631"/>
    <mergeCell ref="I1630:I1631"/>
    <mergeCell ref="B1632:B1633"/>
    <mergeCell ref="C1632:C1633"/>
    <mergeCell ref="D1632:D1633"/>
    <mergeCell ref="E1632:E1633"/>
    <mergeCell ref="F1632:F1633"/>
    <mergeCell ref="G1632:G1633"/>
    <mergeCell ref="I1632:I1633"/>
    <mergeCell ref="B1634:B1635"/>
    <mergeCell ref="C1634:C1635"/>
    <mergeCell ref="D1634:D1635"/>
    <mergeCell ref="E1634:E1635"/>
    <mergeCell ref="F1634:F1635"/>
    <mergeCell ref="G1634:G1635"/>
    <mergeCell ref="I1634:I1635"/>
    <mergeCell ref="B1636:B1637"/>
    <mergeCell ref="C1636:C1637"/>
    <mergeCell ref="D1636:D1637"/>
    <mergeCell ref="E1636:E1637"/>
    <mergeCell ref="F1636:F1637"/>
    <mergeCell ref="G1636:G1637"/>
    <mergeCell ref="I1636:I1637"/>
    <mergeCell ref="B1638:B1639"/>
    <mergeCell ref="C1638:C1639"/>
    <mergeCell ref="D1638:D1639"/>
    <mergeCell ref="E1638:E1639"/>
    <mergeCell ref="F1638:F1639"/>
    <mergeCell ref="G1638:G1639"/>
    <mergeCell ref="I1638:I1639"/>
    <mergeCell ref="B1640:B1641"/>
    <mergeCell ref="C1640:C1641"/>
    <mergeCell ref="D1640:D1641"/>
    <mergeCell ref="E1640:E1641"/>
    <mergeCell ref="F1640:F1641"/>
    <mergeCell ref="G1640:G1641"/>
    <mergeCell ref="I1640:I1641"/>
    <mergeCell ref="B1642:B1643"/>
    <mergeCell ref="C1642:C1643"/>
    <mergeCell ref="D1642:D1643"/>
    <mergeCell ref="E1642:E1643"/>
    <mergeCell ref="F1642:F1643"/>
    <mergeCell ref="G1642:G1643"/>
    <mergeCell ref="I1642:I1643"/>
    <mergeCell ref="B1644:B1645"/>
    <mergeCell ref="C1644:C1645"/>
    <mergeCell ref="D1644:D1645"/>
    <mergeCell ref="E1644:E1645"/>
    <mergeCell ref="F1644:F1645"/>
    <mergeCell ref="G1644:G1645"/>
    <mergeCell ref="I1644:I1645"/>
    <mergeCell ref="B1646:B1647"/>
    <mergeCell ref="C1646:C1647"/>
    <mergeCell ref="D1646:D1647"/>
    <mergeCell ref="E1646:E1647"/>
    <mergeCell ref="F1646:F1647"/>
    <mergeCell ref="G1646:G1647"/>
    <mergeCell ref="I1646:I1647"/>
    <mergeCell ref="B1648:B1649"/>
    <mergeCell ref="C1648:C1649"/>
    <mergeCell ref="D1648:D1649"/>
    <mergeCell ref="E1648:E1649"/>
    <mergeCell ref="F1648:F1649"/>
    <mergeCell ref="G1648:G1649"/>
    <mergeCell ref="I1648:I1649"/>
    <mergeCell ref="B1650:B1651"/>
    <mergeCell ref="C1650:C1651"/>
    <mergeCell ref="D1650:D1651"/>
    <mergeCell ref="E1650:E1651"/>
    <mergeCell ref="F1650:F1651"/>
    <mergeCell ref="G1650:G1651"/>
    <mergeCell ref="I1650:I1651"/>
    <mergeCell ref="B1652:B1653"/>
    <mergeCell ref="C1652:C1653"/>
    <mergeCell ref="D1652:D1653"/>
    <mergeCell ref="E1652:E1653"/>
    <mergeCell ref="F1652:F1653"/>
    <mergeCell ref="G1652:G1653"/>
    <mergeCell ref="I1652:I1653"/>
    <mergeCell ref="B1655:B1656"/>
    <mergeCell ref="C1655:C1656"/>
    <mergeCell ref="D1655:D1656"/>
    <mergeCell ref="E1655:E1656"/>
    <mergeCell ref="F1655:F1656"/>
    <mergeCell ref="G1655:G1656"/>
    <mergeCell ref="I1655:I1656"/>
    <mergeCell ref="B1657:B1658"/>
    <mergeCell ref="C1657:C1658"/>
    <mergeCell ref="D1657:D1658"/>
    <mergeCell ref="E1657:E1658"/>
    <mergeCell ref="F1657:F1658"/>
    <mergeCell ref="G1657:G1658"/>
    <mergeCell ref="I1657:I1658"/>
    <mergeCell ref="B1659:B1660"/>
    <mergeCell ref="C1659:C1660"/>
    <mergeCell ref="D1659:D1660"/>
    <mergeCell ref="E1659:E1660"/>
    <mergeCell ref="F1659:F1660"/>
    <mergeCell ref="G1659:G1660"/>
    <mergeCell ref="I1659:I1660"/>
    <mergeCell ref="B1661:B1662"/>
    <mergeCell ref="C1661:C1662"/>
    <mergeCell ref="D1661:D1662"/>
    <mergeCell ref="E1661:E1662"/>
    <mergeCell ref="F1661:F1662"/>
    <mergeCell ref="G1661:G1662"/>
    <mergeCell ref="I1661:I1662"/>
    <mergeCell ref="B1664:B1665"/>
    <mergeCell ref="C1664:C1665"/>
    <mergeCell ref="D1664:D1665"/>
    <mergeCell ref="E1664:E1665"/>
    <mergeCell ref="F1664:F1665"/>
    <mergeCell ref="G1664:G1665"/>
    <mergeCell ref="I1664:I1665"/>
    <mergeCell ref="B1666:B1667"/>
    <mergeCell ref="C1666:C1667"/>
    <mergeCell ref="D1666:D1667"/>
    <mergeCell ref="E1666:E1667"/>
    <mergeCell ref="F1666:F1667"/>
    <mergeCell ref="G1666:G1667"/>
    <mergeCell ref="I1666:I1667"/>
    <mergeCell ref="B1668:B1669"/>
    <mergeCell ref="C1668:C1669"/>
    <mergeCell ref="D1668:D1669"/>
    <mergeCell ref="E1668:E1669"/>
    <mergeCell ref="F1668:F1669"/>
    <mergeCell ref="G1668:G1669"/>
    <mergeCell ref="I1668:I1669"/>
    <mergeCell ref="B1670:B1671"/>
    <mergeCell ref="C1670:C1671"/>
    <mergeCell ref="D1670:D1671"/>
    <mergeCell ref="E1670:E1671"/>
    <mergeCell ref="F1670:F1671"/>
    <mergeCell ref="G1670:G1671"/>
    <mergeCell ref="I1670:I1671"/>
    <mergeCell ref="B1672:B1673"/>
    <mergeCell ref="C1672:C1673"/>
    <mergeCell ref="D1672:D1673"/>
    <mergeCell ref="E1672:E1673"/>
    <mergeCell ref="F1672:F1673"/>
    <mergeCell ref="G1672:G1673"/>
    <mergeCell ref="I1672:I1673"/>
    <mergeCell ref="B1674:B1675"/>
    <mergeCell ref="C1674:C1675"/>
    <mergeCell ref="D1674:D1675"/>
    <mergeCell ref="E1674:E1675"/>
    <mergeCell ref="F1674:F1675"/>
    <mergeCell ref="G1674:G1675"/>
    <mergeCell ref="I1674:I1675"/>
    <mergeCell ref="B1676:B1677"/>
    <mergeCell ref="C1676:C1677"/>
    <mergeCell ref="D1676:D1677"/>
    <mergeCell ref="E1676:E1677"/>
    <mergeCell ref="F1676:F1677"/>
    <mergeCell ref="G1676:G1677"/>
    <mergeCell ref="I1676:I1677"/>
    <mergeCell ref="B1678:B1679"/>
    <mergeCell ref="C1678:C1679"/>
    <mergeCell ref="D1678:D1679"/>
    <mergeCell ref="E1678:E1679"/>
    <mergeCell ref="F1678:F1679"/>
    <mergeCell ref="G1678:G1679"/>
    <mergeCell ref="I1678:I1679"/>
    <mergeCell ref="B1680:B1681"/>
    <mergeCell ref="C1680:C1681"/>
    <mergeCell ref="D1680:D1681"/>
    <mergeCell ref="E1680:E1681"/>
    <mergeCell ref="F1680:F1681"/>
    <mergeCell ref="G1680:G1681"/>
    <mergeCell ref="I1680:I1681"/>
    <mergeCell ref="B1682:B1683"/>
    <mergeCell ref="C1682:C1683"/>
    <mergeCell ref="D1682:D1683"/>
    <mergeCell ref="E1682:E1683"/>
    <mergeCell ref="F1682:F1683"/>
    <mergeCell ref="G1682:G1683"/>
    <mergeCell ref="I1682:I1683"/>
    <mergeCell ref="B1685:B1686"/>
    <mergeCell ref="C1685:C1686"/>
    <mergeCell ref="D1685:D1686"/>
    <mergeCell ref="E1685:E1686"/>
    <mergeCell ref="F1685:F1686"/>
    <mergeCell ref="G1685:G1686"/>
    <mergeCell ref="I1685:I1686"/>
    <mergeCell ref="B1687:B1688"/>
    <mergeCell ref="C1687:C1688"/>
    <mergeCell ref="D1687:D1688"/>
    <mergeCell ref="E1687:E1688"/>
    <mergeCell ref="F1687:F1688"/>
    <mergeCell ref="G1687:G1688"/>
    <mergeCell ref="I1687:I1688"/>
    <mergeCell ref="B1689:B1690"/>
    <mergeCell ref="C1689:C1690"/>
    <mergeCell ref="D1689:D1690"/>
    <mergeCell ref="E1689:E1690"/>
    <mergeCell ref="F1689:F1690"/>
    <mergeCell ref="G1689:G1690"/>
    <mergeCell ref="I1689:I1690"/>
    <mergeCell ref="B1691:B1692"/>
    <mergeCell ref="C1691:C1692"/>
    <mergeCell ref="D1691:D1692"/>
    <mergeCell ref="E1691:E1692"/>
    <mergeCell ref="F1691:F1692"/>
    <mergeCell ref="G1691:G1692"/>
    <mergeCell ref="I1691:I1692"/>
    <mergeCell ref="B1694:B1695"/>
    <mergeCell ref="C1694:C1695"/>
    <mergeCell ref="D1694:D1695"/>
    <mergeCell ref="E1694:E1695"/>
    <mergeCell ref="F1694:F1695"/>
    <mergeCell ref="G1694:G1695"/>
    <mergeCell ref="I1694:I1695"/>
    <mergeCell ref="B1696:B1697"/>
    <mergeCell ref="C1696:C1697"/>
    <mergeCell ref="D1696:D1697"/>
    <mergeCell ref="E1696:E1697"/>
    <mergeCell ref="F1696:F1697"/>
    <mergeCell ref="G1696:G1697"/>
    <mergeCell ref="I1696:I1697"/>
    <mergeCell ref="B1698:B1699"/>
    <mergeCell ref="C1698:C1699"/>
    <mergeCell ref="D1698:D1699"/>
    <mergeCell ref="E1698:E1699"/>
    <mergeCell ref="F1698:F1699"/>
    <mergeCell ref="G1698:G1699"/>
    <mergeCell ref="I1698:I1699"/>
    <mergeCell ref="B1701:B1702"/>
    <mergeCell ref="C1701:C1702"/>
    <mergeCell ref="D1701:D1702"/>
    <mergeCell ref="E1701:E1702"/>
    <mergeCell ref="F1701:F1702"/>
    <mergeCell ref="G1701:G1702"/>
    <mergeCell ref="I1701:I1702"/>
    <mergeCell ref="B1703:B1704"/>
    <mergeCell ref="C1703:C1704"/>
    <mergeCell ref="D1703:D1704"/>
    <mergeCell ref="E1703:E1704"/>
    <mergeCell ref="F1703:F1704"/>
    <mergeCell ref="G1703:G1704"/>
    <mergeCell ref="I1703:I1704"/>
    <mergeCell ref="B1705:B1706"/>
    <mergeCell ref="C1705:C1706"/>
    <mergeCell ref="D1705:D1706"/>
    <mergeCell ref="E1705:E1706"/>
    <mergeCell ref="F1705:F1706"/>
    <mergeCell ref="G1705:G1706"/>
    <mergeCell ref="I1705:I1706"/>
    <mergeCell ref="B1707:B1708"/>
    <mergeCell ref="C1707:C1708"/>
    <mergeCell ref="D1707:D1708"/>
    <mergeCell ref="E1707:E1708"/>
    <mergeCell ref="F1707:F1708"/>
    <mergeCell ref="G1707:G1708"/>
    <mergeCell ref="I1707:I1708"/>
    <mergeCell ref="B1709:B1710"/>
    <mergeCell ref="C1709:C1710"/>
    <mergeCell ref="D1709:D1710"/>
    <mergeCell ref="E1709:E1710"/>
    <mergeCell ref="F1709:F1710"/>
    <mergeCell ref="G1709:G1710"/>
    <mergeCell ref="I1709:I1710"/>
    <mergeCell ref="B1711:B1712"/>
    <mergeCell ref="C1711:C1712"/>
    <mergeCell ref="D1711:D1712"/>
    <mergeCell ref="E1711:E1712"/>
    <mergeCell ref="F1711:F1712"/>
    <mergeCell ref="G1711:G1712"/>
    <mergeCell ref="I1711:I1712"/>
    <mergeCell ref="B1713:B1714"/>
    <mergeCell ref="C1713:C1714"/>
    <mergeCell ref="D1713:D1714"/>
    <mergeCell ref="E1713:E1714"/>
    <mergeCell ref="F1713:F1714"/>
    <mergeCell ref="G1713:G1714"/>
    <mergeCell ref="I1713:I1714"/>
    <mergeCell ref="B1715:B1716"/>
    <mergeCell ref="C1715:C1716"/>
    <mergeCell ref="D1715:D1716"/>
    <mergeCell ref="E1715:E1716"/>
    <mergeCell ref="F1715:F1716"/>
    <mergeCell ref="G1715:G1716"/>
    <mergeCell ref="I1715:I1716"/>
    <mergeCell ref="B1717:B1718"/>
    <mergeCell ref="C1717:C1718"/>
    <mergeCell ref="D1717:D1718"/>
    <mergeCell ref="E1717:E1718"/>
    <mergeCell ref="F1717:F1718"/>
    <mergeCell ref="G1717:G1718"/>
    <mergeCell ref="I1717:I1718"/>
    <mergeCell ref="B1719:B1720"/>
    <mergeCell ref="C1719:C1720"/>
    <mergeCell ref="D1719:D1720"/>
    <mergeCell ref="E1719:E1720"/>
    <mergeCell ref="F1719:F1720"/>
    <mergeCell ref="G1719:G1720"/>
    <mergeCell ref="I1719:I1720"/>
    <mergeCell ref="B1721:B1722"/>
    <mergeCell ref="C1721:C1722"/>
    <mergeCell ref="D1721:D1722"/>
    <mergeCell ref="E1721:E1722"/>
    <mergeCell ref="F1721:F1722"/>
    <mergeCell ref="G1721:G1722"/>
    <mergeCell ref="I1721:I1722"/>
    <mergeCell ref="B1723:B1724"/>
    <mergeCell ref="C1723:C1724"/>
    <mergeCell ref="D1723:D1724"/>
    <mergeCell ref="E1723:E1724"/>
    <mergeCell ref="F1723:F1724"/>
    <mergeCell ref="G1723:G1724"/>
    <mergeCell ref="I1723:I1724"/>
    <mergeCell ref="B1725:B1726"/>
    <mergeCell ref="C1725:C1726"/>
    <mergeCell ref="D1725:D1726"/>
    <mergeCell ref="E1725:E1726"/>
    <mergeCell ref="F1725:F1726"/>
    <mergeCell ref="G1725:G1726"/>
    <mergeCell ref="I1725:I1726"/>
    <mergeCell ref="B1727:B1728"/>
    <mergeCell ref="C1727:C1728"/>
    <mergeCell ref="D1727:D1728"/>
    <mergeCell ref="E1727:E1728"/>
    <mergeCell ref="F1727:F1728"/>
    <mergeCell ref="G1727:G1728"/>
    <mergeCell ref="I1727:I1728"/>
    <mergeCell ref="B1729:B1730"/>
    <mergeCell ref="C1729:C1730"/>
    <mergeCell ref="D1729:D1730"/>
    <mergeCell ref="E1729:E1730"/>
    <mergeCell ref="F1729:F1730"/>
    <mergeCell ref="G1729:G1730"/>
    <mergeCell ref="I1729:I1730"/>
    <mergeCell ref="B1731:B1732"/>
    <mergeCell ref="C1731:C1732"/>
    <mergeCell ref="D1731:D1732"/>
    <mergeCell ref="E1731:E1732"/>
    <mergeCell ref="F1731:F1732"/>
    <mergeCell ref="G1731:G1732"/>
    <mergeCell ref="I1731:I1732"/>
    <mergeCell ref="B1733:B1734"/>
    <mergeCell ref="C1733:C1734"/>
    <mergeCell ref="D1733:D1734"/>
    <mergeCell ref="E1733:E1734"/>
    <mergeCell ref="F1733:F1734"/>
    <mergeCell ref="G1733:G1734"/>
    <mergeCell ref="I1733:I1734"/>
    <mergeCell ref="B1735:B1736"/>
    <mergeCell ref="C1735:C1736"/>
    <mergeCell ref="D1735:D1736"/>
    <mergeCell ref="E1735:E1736"/>
    <mergeCell ref="F1735:F1736"/>
    <mergeCell ref="G1735:G1736"/>
    <mergeCell ref="I1735:I1736"/>
    <mergeCell ref="B1737:B1738"/>
    <mergeCell ref="C1737:C1738"/>
    <mergeCell ref="D1737:D1738"/>
    <mergeCell ref="E1737:E1738"/>
    <mergeCell ref="F1737:F1738"/>
    <mergeCell ref="G1737:G1738"/>
    <mergeCell ref="I1737:I1738"/>
    <mergeCell ref="B1739:B1740"/>
    <mergeCell ref="C1739:C1740"/>
    <mergeCell ref="D1739:D1740"/>
    <mergeCell ref="E1739:E1740"/>
    <mergeCell ref="F1739:F1740"/>
    <mergeCell ref="G1739:G1740"/>
    <mergeCell ref="I1739:I1740"/>
    <mergeCell ref="B1741:B1742"/>
    <mergeCell ref="C1741:C1742"/>
    <mergeCell ref="D1741:D1742"/>
    <mergeCell ref="E1741:E1742"/>
    <mergeCell ref="F1741:F1742"/>
    <mergeCell ref="G1741:G1742"/>
    <mergeCell ref="I1741:I1742"/>
    <mergeCell ref="B1743:B1744"/>
    <mergeCell ref="C1743:C1744"/>
    <mergeCell ref="D1743:D1744"/>
    <mergeCell ref="E1743:E1744"/>
    <mergeCell ref="F1743:F1744"/>
    <mergeCell ref="G1743:G1744"/>
    <mergeCell ref="I1743:I1744"/>
    <mergeCell ref="B1745:B1746"/>
    <mergeCell ref="C1745:C1746"/>
    <mergeCell ref="D1745:D1746"/>
    <mergeCell ref="E1745:E1746"/>
    <mergeCell ref="F1745:F1746"/>
    <mergeCell ref="G1745:G1746"/>
    <mergeCell ref="I1745:I1746"/>
    <mergeCell ref="B1747:B1748"/>
    <mergeCell ref="C1747:C1748"/>
    <mergeCell ref="D1747:D1748"/>
    <mergeCell ref="E1747:E1748"/>
    <mergeCell ref="F1747:F1748"/>
    <mergeCell ref="G1747:G1748"/>
    <mergeCell ref="I1747:I1748"/>
    <mergeCell ref="B1749:B1750"/>
    <mergeCell ref="C1749:C1750"/>
    <mergeCell ref="D1749:D1750"/>
    <mergeCell ref="E1749:E1750"/>
    <mergeCell ref="F1749:F1750"/>
    <mergeCell ref="G1749:G1750"/>
    <mergeCell ref="I1749:I1750"/>
    <mergeCell ref="B1751:B1752"/>
    <mergeCell ref="C1751:C1752"/>
    <mergeCell ref="D1751:D1752"/>
    <mergeCell ref="E1751:E1752"/>
    <mergeCell ref="F1751:F1752"/>
    <mergeCell ref="G1751:G1752"/>
    <mergeCell ref="I1751:I1752"/>
    <mergeCell ref="B1753:B1754"/>
    <mergeCell ref="C1753:C1754"/>
    <mergeCell ref="D1753:D1754"/>
    <mergeCell ref="E1753:E1754"/>
    <mergeCell ref="F1753:F1754"/>
    <mergeCell ref="G1753:G1754"/>
    <mergeCell ref="I1753:I1754"/>
    <mergeCell ref="B1755:B1756"/>
    <mergeCell ref="C1755:C1756"/>
    <mergeCell ref="D1755:D1756"/>
    <mergeCell ref="E1755:E1756"/>
    <mergeCell ref="F1755:F1756"/>
    <mergeCell ref="G1755:G1756"/>
    <mergeCell ref="I1755:I1756"/>
    <mergeCell ref="B1757:B1758"/>
    <mergeCell ref="C1757:C1758"/>
    <mergeCell ref="D1757:D1758"/>
    <mergeCell ref="E1757:E1758"/>
    <mergeCell ref="F1757:F1758"/>
    <mergeCell ref="G1757:G1758"/>
    <mergeCell ref="I1757:I1758"/>
    <mergeCell ref="B1759:B1760"/>
    <mergeCell ref="C1759:C1760"/>
    <mergeCell ref="D1759:D1760"/>
    <mergeCell ref="E1759:E1760"/>
    <mergeCell ref="F1759:F1760"/>
    <mergeCell ref="G1759:G1760"/>
    <mergeCell ref="I1759:I1760"/>
    <mergeCell ref="B1761:B1762"/>
    <mergeCell ref="C1761:C1762"/>
    <mergeCell ref="D1761:D1762"/>
    <mergeCell ref="E1761:E1762"/>
    <mergeCell ref="F1761:F1762"/>
    <mergeCell ref="G1761:G1762"/>
    <mergeCell ref="I1761:I1762"/>
    <mergeCell ref="B1763:B1764"/>
    <mergeCell ref="C1763:C1764"/>
    <mergeCell ref="D1763:D1764"/>
    <mergeCell ref="E1763:E1764"/>
    <mergeCell ref="F1763:F1764"/>
    <mergeCell ref="G1763:G1764"/>
    <mergeCell ref="I1763:I1764"/>
    <mergeCell ref="B1766:B1767"/>
    <mergeCell ref="C1766:C1767"/>
    <mergeCell ref="D1766:D1767"/>
    <mergeCell ref="E1766:E1767"/>
    <mergeCell ref="F1766:F1767"/>
    <mergeCell ref="G1766:G1767"/>
    <mergeCell ref="I1766:I1767"/>
    <mergeCell ref="B1768:B1769"/>
    <mergeCell ref="C1768:C1769"/>
    <mergeCell ref="D1768:D1769"/>
    <mergeCell ref="E1768:E1769"/>
    <mergeCell ref="F1768:F1769"/>
    <mergeCell ref="G1768:G1769"/>
    <mergeCell ref="I1768:I1769"/>
    <mergeCell ref="B1770:B1771"/>
    <mergeCell ref="C1770:C1771"/>
    <mergeCell ref="D1770:D1771"/>
    <mergeCell ref="E1770:E1771"/>
    <mergeCell ref="F1770:F1771"/>
    <mergeCell ref="G1770:G1771"/>
    <mergeCell ref="I1770:I1771"/>
    <mergeCell ref="B1772:B1773"/>
    <mergeCell ref="C1772:C1773"/>
    <mergeCell ref="D1772:D1773"/>
    <mergeCell ref="E1772:E1773"/>
    <mergeCell ref="F1772:F1773"/>
    <mergeCell ref="G1772:G1773"/>
    <mergeCell ref="I1772:I1773"/>
    <mergeCell ref="B1774:B1775"/>
    <mergeCell ref="C1774:C1775"/>
    <mergeCell ref="D1774:D1775"/>
    <mergeCell ref="E1774:E1775"/>
    <mergeCell ref="F1774:F1775"/>
    <mergeCell ref="G1774:G1775"/>
    <mergeCell ref="I1774:I1775"/>
    <mergeCell ref="B1776:B1777"/>
    <mergeCell ref="C1776:C1777"/>
    <mergeCell ref="D1776:D1777"/>
    <mergeCell ref="E1776:E1777"/>
    <mergeCell ref="F1776:F1777"/>
    <mergeCell ref="G1776:G1777"/>
    <mergeCell ref="I1776:I1777"/>
    <mergeCell ref="B1778:B1779"/>
    <mergeCell ref="C1778:C1779"/>
    <mergeCell ref="D1778:D1779"/>
    <mergeCell ref="E1778:E1779"/>
    <mergeCell ref="F1778:F1779"/>
    <mergeCell ref="G1778:G1779"/>
    <mergeCell ref="I1778:I1779"/>
    <mergeCell ref="B1780:B1781"/>
    <mergeCell ref="C1780:C1781"/>
    <mergeCell ref="D1780:D1781"/>
    <mergeCell ref="E1780:E1781"/>
    <mergeCell ref="F1780:F1781"/>
    <mergeCell ref="G1780:G1781"/>
    <mergeCell ref="I1780:I1781"/>
    <mergeCell ref="B1782:B1783"/>
    <mergeCell ref="C1782:C1783"/>
    <mergeCell ref="D1782:D1783"/>
    <mergeCell ref="E1782:E1783"/>
    <mergeCell ref="F1782:F1783"/>
    <mergeCell ref="G1782:G1783"/>
    <mergeCell ref="I1782:I1783"/>
    <mergeCell ref="B1784:B1785"/>
    <mergeCell ref="C1784:C1785"/>
    <mergeCell ref="D1784:D1785"/>
    <mergeCell ref="E1784:E1785"/>
    <mergeCell ref="F1784:F1785"/>
    <mergeCell ref="G1784:G1785"/>
    <mergeCell ref="I1784:I1785"/>
    <mergeCell ref="B1786:B1787"/>
    <mergeCell ref="C1786:C1787"/>
    <mergeCell ref="D1786:D1787"/>
    <mergeCell ref="E1786:E1787"/>
    <mergeCell ref="F1786:F1787"/>
    <mergeCell ref="G1786:G1787"/>
    <mergeCell ref="I1786:I1787"/>
    <mergeCell ref="B1789:B1790"/>
    <mergeCell ref="C1789:C1790"/>
    <mergeCell ref="D1789:D1790"/>
    <mergeCell ref="E1789:E1790"/>
    <mergeCell ref="F1789:F1790"/>
    <mergeCell ref="G1789:G1790"/>
    <mergeCell ref="I1789:I1790"/>
    <mergeCell ref="B1791:B1792"/>
    <mergeCell ref="C1791:C1792"/>
    <mergeCell ref="D1791:D1792"/>
    <mergeCell ref="E1791:E1792"/>
    <mergeCell ref="F1791:F1792"/>
    <mergeCell ref="G1791:G1792"/>
    <mergeCell ref="I1791:I1792"/>
    <mergeCell ref="B1794:B1795"/>
    <mergeCell ref="C1794:C1795"/>
    <mergeCell ref="D1794:D1795"/>
    <mergeCell ref="E1794:E1795"/>
    <mergeCell ref="F1794:F1795"/>
    <mergeCell ref="G1794:G1795"/>
    <mergeCell ref="I1794:I1795"/>
    <mergeCell ref="B1796:B1797"/>
    <mergeCell ref="C1796:C1797"/>
    <mergeCell ref="D1796:D1797"/>
    <mergeCell ref="E1796:E1797"/>
    <mergeCell ref="F1796:F1797"/>
    <mergeCell ref="G1796:G1797"/>
    <mergeCell ref="I1796:I1797"/>
    <mergeCell ref="B1799:B1800"/>
    <mergeCell ref="C1799:C1800"/>
    <mergeCell ref="D1799:D1800"/>
    <mergeCell ref="E1799:E1800"/>
    <mergeCell ref="F1799:F1800"/>
    <mergeCell ref="G1799:G1800"/>
    <mergeCell ref="I1799:I1800"/>
    <mergeCell ref="B1801:B1802"/>
    <mergeCell ref="C1801:C1802"/>
    <mergeCell ref="D1801:D1802"/>
    <mergeCell ref="E1801:E1802"/>
    <mergeCell ref="F1801:F1802"/>
    <mergeCell ref="G1801:G1802"/>
    <mergeCell ref="I1801:I1802"/>
    <mergeCell ref="B1803:B1804"/>
    <mergeCell ref="C1803:C1804"/>
    <mergeCell ref="D1803:D1804"/>
    <mergeCell ref="E1803:E1804"/>
    <mergeCell ref="F1803:F1804"/>
    <mergeCell ref="G1803:G1804"/>
    <mergeCell ref="I1803:I1804"/>
    <mergeCell ref="B1805:B1806"/>
    <mergeCell ref="C1805:C1806"/>
    <mergeCell ref="D1805:D1806"/>
    <mergeCell ref="E1805:E1806"/>
    <mergeCell ref="F1805:F1806"/>
    <mergeCell ref="G1805:G1806"/>
    <mergeCell ref="I1805:I1806"/>
    <mergeCell ref="B1808:B1809"/>
    <mergeCell ref="C1808:C1809"/>
    <mergeCell ref="D1808:D1809"/>
    <mergeCell ref="E1808:E1809"/>
    <mergeCell ref="F1808:F1809"/>
    <mergeCell ref="G1808:G1809"/>
    <mergeCell ref="I1808:I1809"/>
    <mergeCell ref="B1810:B1811"/>
    <mergeCell ref="C1810:C1811"/>
    <mergeCell ref="D1810:D1811"/>
    <mergeCell ref="E1810:E1811"/>
    <mergeCell ref="F1810:F1811"/>
    <mergeCell ref="G1810:G1811"/>
    <mergeCell ref="I1810:I1811"/>
    <mergeCell ref="B1812:B1813"/>
    <mergeCell ref="C1812:C1813"/>
    <mergeCell ref="D1812:D1813"/>
    <mergeCell ref="E1812:E1813"/>
    <mergeCell ref="F1812:F1813"/>
    <mergeCell ref="G1812:G1813"/>
    <mergeCell ref="I1812:I1813"/>
    <mergeCell ref="B1815:B1816"/>
    <mergeCell ref="C1815:C1816"/>
    <mergeCell ref="D1815:D1816"/>
    <mergeCell ref="E1815:E1816"/>
    <mergeCell ref="F1815:F1816"/>
    <mergeCell ref="G1815:G1816"/>
    <mergeCell ref="I1815:I1816"/>
    <mergeCell ref="B1817:B1818"/>
    <mergeCell ref="C1817:C1818"/>
    <mergeCell ref="D1817:D1818"/>
    <mergeCell ref="E1817:E1818"/>
    <mergeCell ref="F1817:F1818"/>
    <mergeCell ref="G1817:G1818"/>
    <mergeCell ref="I1817:I1818"/>
    <mergeCell ref="B1819:B1820"/>
    <mergeCell ref="C1819:C1820"/>
    <mergeCell ref="D1819:D1820"/>
    <mergeCell ref="E1819:E1820"/>
    <mergeCell ref="F1819:F1820"/>
    <mergeCell ref="G1819:G1820"/>
    <mergeCell ref="I1819:I1820"/>
    <mergeCell ref="B1823:B1824"/>
    <mergeCell ref="C1823:C1824"/>
    <mergeCell ref="D1823:D1824"/>
    <mergeCell ref="E1823:E1824"/>
    <mergeCell ref="F1823:F1824"/>
    <mergeCell ref="G1823:G1824"/>
    <mergeCell ref="I1823:I1824"/>
    <mergeCell ref="B1825:B1826"/>
    <mergeCell ref="C1825:C1826"/>
    <mergeCell ref="D1825:D1826"/>
    <mergeCell ref="E1825:E1826"/>
    <mergeCell ref="F1825:F1826"/>
    <mergeCell ref="G1825:G1826"/>
    <mergeCell ref="I1825:I1826"/>
    <mergeCell ref="B1827:B1828"/>
    <mergeCell ref="C1827:C1828"/>
    <mergeCell ref="D1827:D1828"/>
    <mergeCell ref="E1827:E1828"/>
    <mergeCell ref="F1827:F1828"/>
    <mergeCell ref="G1827:G1828"/>
    <mergeCell ref="I1827:I1828"/>
    <mergeCell ref="B1829:B1830"/>
    <mergeCell ref="C1829:C1830"/>
    <mergeCell ref="D1829:D1830"/>
    <mergeCell ref="E1829:E1830"/>
    <mergeCell ref="F1829:F1830"/>
    <mergeCell ref="G1829:G1830"/>
    <mergeCell ref="I1829:I1830"/>
    <mergeCell ref="B1831:B1832"/>
    <mergeCell ref="C1831:C1832"/>
    <mergeCell ref="D1831:D1832"/>
    <mergeCell ref="E1831:E1832"/>
    <mergeCell ref="F1831:F1832"/>
    <mergeCell ref="G1831:G1832"/>
    <mergeCell ref="I1831:I1832"/>
    <mergeCell ref="B1834:B1835"/>
    <mergeCell ref="C1834:C1835"/>
    <mergeCell ref="D1834:D1835"/>
    <mergeCell ref="E1834:E1835"/>
    <mergeCell ref="F1834:F1835"/>
    <mergeCell ref="G1834:G1835"/>
    <mergeCell ref="I1834:I1835"/>
    <mergeCell ref="B1836:B1837"/>
    <mergeCell ref="C1836:C1837"/>
    <mergeCell ref="D1836:D1837"/>
    <mergeCell ref="E1836:E1837"/>
    <mergeCell ref="F1836:F1837"/>
    <mergeCell ref="G1836:G1837"/>
    <mergeCell ref="I1836:I1837"/>
    <mergeCell ref="B1838:B1839"/>
    <mergeCell ref="C1838:C1839"/>
    <mergeCell ref="D1838:D1839"/>
    <mergeCell ref="E1838:E1839"/>
    <mergeCell ref="F1838:F1839"/>
    <mergeCell ref="G1838:G1839"/>
    <mergeCell ref="I1838:I1839"/>
    <mergeCell ref="B1840:B1841"/>
    <mergeCell ref="C1840:C1841"/>
    <mergeCell ref="D1840:D1841"/>
    <mergeCell ref="E1840:E1841"/>
    <mergeCell ref="F1840:F1841"/>
    <mergeCell ref="G1840:G1841"/>
    <mergeCell ref="I1840:I1841"/>
    <mergeCell ref="B1842:B1843"/>
    <mergeCell ref="C1842:C1843"/>
    <mergeCell ref="D1842:D1843"/>
    <mergeCell ref="E1842:E1843"/>
    <mergeCell ref="F1842:F1843"/>
    <mergeCell ref="G1842:G1843"/>
    <mergeCell ref="I1842:I1843"/>
    <mergeCell ref="B1844:B1845"/>
    <mergeCell ref="C1844:C1845"/>
    <mergeCell ref="D1844:D1845"/>
    <mergeCell ref="E1844:E1845"/>
    <mergeCell ref="F1844:F1845"/>
    <mergeCell ref="G1844:G1845"/>
    <mergeCell ref="I1844:I1845"/>
    <mergeCell ref="B1846:B1847"/>
    <mergeCell ref="C1846:C1847"/>
    <mergeCell ref="D1846:D1847"/>
    <mergeCell ref="E1846:E1847"/>
    <mergeCell ref="F1846:F1847"/>
    <mergeCell ref="G1846:G1847"/>
    <mergeCell ref="I1846:I1847"/>
    <mergeCell ref="B1848:B1849"/>
    <mergeCell ref="C1848:C1849"/>
    <mergeCell ref="D1848:D1849"/>
    <mergeCell ref="E1848:E1849"/>
    <mergeCell ref="F1848:F1849"/>
    <mergeCell ref="G1848:G1849"/>
    <mergeCell ref="I1848:I1849"/>
    <mergeCell ref="B1850:B1851"/>
    <mergeCell ref="C1850:C1851"/>
    <mergeCell ref="D1850:D1851"/>
    <mergeCell ref="E1850:E1851"/>
    <mergeCell ref="F1850:F1851"/>
    <mergeCell ref="G1850:G1851"/>
    <mergeCell ref="I1850:I1851"/>
    <mergeCell ref="B1852:B1853"/>
    <mergeCell ref="C1852:C1853"/>
    <mergeCell ref="D1852:D1853"/>
    <mergeCell ref="E1852:E1853"/>
    <mergeCell ref="F1852:F1853"/>
    <mergeCell ref="G1852:G1853"/>
    <mergeCell ref="I1852:I1853"/>
    <mergeCell ref="B1854:B1855"/>
    <mergeCell ref="C1854:C1855"/>
    <mergeCell ref="D1854:D1855"/>
    <mergeCell ref="E1854:E1855"/>
    <mergeCell ref="F1854:F1855"/>
    <mergeCell ref="G1854:G1855"/>
    <mergeCell ref="I1854:I1855"/>
    <mergeCell ref="B1856:B1857"/>
    <mergeCell ref="C1856:C1857"/>
    <mergeCell ref="D1856:D1857"/>
    <mergeCell ref="E1856:E1857"/>
    <mergeCell ref="F1856:F1857"/>
    <mergeCell ref="G1856:G1857"/>
    <mergeCell ref="I1856:I1857"/>
    <mergeCell ref="B1858:B1859"/>
    <mergeCell ref="C1858:C1859"/>
    <mergeCell ref="D1858:D1859"/>
    <mergeCell ref="E1858:E1859"/>
    <mergeCell ref="F1858:F1859"/>
    <mergeCell ref="G1858:G1859"/>
    <mergeCell ref="I1858:I1859"/>
    <mergeCell ref="B1860:B1861"/>
    <mergeCell ref="C1860:C1861"/>
    <mergeCell ref="D1860:D1861"/>
    <mergeCell ref="E1860:E1861"/>
    <mergeCell ref="F1860:F1861"/>
    <mergeCell ref="G1860:G1861"/>
    <mergeCell ref="I1860:I1861"/>
    <mergeCell ref="B1862:B1863"/>
    <mergeCell ref="C1862:C1863"/>
    <mergeCell ref="D1862:D1863"/>
    <mergeCell ref="E1862:E1863"/>
    <mergeCell ref="F1862:F1863"/>
    <mergeCell ref="G1862:G1863"/>
    <mergeCell ref="I1862:I1863"/>
    <mergeCell ref="B1864:B1865"/>
    <mergeCell ref="C1864:C1865"/>
    <mergeCell ref="D1864:D1865"/>
    <mergeCell ref="E1864:E1865"/>
    <mergeCell ref="F1864:F1865"/>
    <mergeCell ref="G1864:G1865"/>
    <mergeCell ref="I1864:I1865"/>
    <mergeCell ref="B1866:B1867"/>
    <mergeCell ref="C1866:C1867"/>
    <mergeCell ref="D1866:D1867"/>
    <mergeCell ref="E1866:E1867"/>
    <mergeCell ref="F1866:F1867"/>
    <mergeCell ref="G1866:G1867"/>
    <mergeCell ref="I1866:I1867"/>
    <mergeCell ref="B1868:B1869"/>
    <mergeCell ref="C1868:C1869"/>
    <mergeCell ref="D1868:D1869"/>
    <mergeCell ref="E1868:E1869"/>
    <mergeCell ref="F1868:F1869"/>
    <mergeCell ref="G1868:G1869"/>
    <mergeCell ref="I1868:I1869"/>
    <mergeCell ref="B1870:B1871"/>
    <mergeCell ref="C1870:C1871"/>
    <mergeCell ref="D1870:D1871"/>
    <mergeCell ref="E1870:E1871"/>
    <mergeCell ref="F1870:F1871"/>
    <mergeCell ref="G1870:G1871"/>
    <mergeCell ref="I1870:I1871"/>
    <mergeCell ref="B1872:B1873"/>
    <mergeCell ref="C1872:C1873"/>
    <mergeCell ref="D1872:D1873"/>
    <mergeCell ref="E1872:E1873"/>
    <mergeCell ref="F1872:F1873"/>
    <mergeCell ref="G1872:G1873"/>
    <mergeCell ref="I1872:I1873"/>
    <mergeCell ref="B1875:B1876"/>
    <mergeCell ref="C1875:C1876"/>
    <mergeCell ref="D1875:D1876"/>
    <mergeCell ref="E1875:E1876"/>
    <mergeCell ref="F1875:F1876"/>
    <mergeCell ref="G1875:G1876"/>
    <mergeCell ref="I1875:I1876"/>
    <mergeCell ref="B1877:B1878"/>
    <mergeCell ref="C1877:C1878"/>
    <mergeCell ref="D1877:D1878"/>
    <mergeCell ref="E1877:E1878"/>
    <mergeCell ref="F1877:F1878"/>
    <mergeCell ref="G1877:G1878"/>
    <mergeCell ref="I1877:I1878"/>
    <mergeCell ref="B1879:B1880"/>
    <mergeCell ref="C1879:C1880"/>
    <mergeCell ref="D1879:D1880"/>
    <mergeCell ref="E1879:E1880"/>
    <mergeCell ref="F1879:F1880"/>
    <mergeCell ref="G1879:G1880"/>
    <mergeCell ref="I1879:I1880"/>
    <mergeCell ref="B1882:B1883"/>
    <mergeCell ref="C1882:C1883"/>
    <mergeCell ref="D1882:D1883"/>
    <mergeCell ref="E1882:E1883"/>
    <mergeCell ref="F1882:F1883"/>
    <mergeCell ref="G1882:G1883"/>
    <mergeCell ref="I1882:I1883"/>
    <mergeCell ref="B1884:B1885"/>
    <mergeCell ref="C1884:C1885"/>
    <mergeCell ref="D1884:D1885"/>
    <mergeCell ref="E1884:E1885"/>
    <mergeCell ref="F1884:F1885"/>
    <mergeCell ref="G1884:G1885"/>
    <mergeCell ref="I1884:I1885"/>
    <mergeCell ref="B1886:B1887"/>
    <mergeCell ref="C1886:C1887"/>
    <mergeCell ref="D1886:D1887"/>
    <mergeCell ref="E1886:E1887"/>
    <mergeCell ref="F1886:F1887"/>
    <mergeCell ref="G1886:G1887"/>
    <mergeCell ref="I1886:I1887"/>
    <mergeCell ref="B1888:B1889"/>
    <mergeCell ref="C1888:C1889"/>
    <mergeCell ref="D1888:D1889"/>
    <mergeCell ref="E1888:E1889"/>
    <mergeCell ref="F1888:F1889"/>
    <mergeCell ref="G1888:G1889"/>
    <mergeCell ref="I1888:I1889"/>
    <mergeCell ref="B1891:B1892"/>
    <mergeCell ref="C1891:C1892"/>
    <mergeCell ref="D1891:D1892"/>
    <mergeCell ref="E1891:E1892"/>
    <mergeCell ref="F1891:F1892"/>
    <mergeCell ref="G1891:G1892"/>
    <mergeCell ref="I1891:I1892"/>
    <mergeCell ref="B1893:B1894"/>
    <mergeCell ref="C1893:C1894"/>
    <mergeCell ref="D1893:D1894"/>
    <mergeCell ref="E1893:E1894"/>
    <mergeCell ref="F1893:F1894"/>
    <mergeCell ref="G1893:G1894"/>
    <mergeCell ref="I1893:I1894"/>
    <mergeCell ref="B1895:B1896"/>
    <mergeCell ref="C1895:C1896"/>
    <mergeCell ref="D1895:D1896"/>
    <mergeCell ref="E1895:E1896"/>
    <mergeCell ref="F1895:F1896"/>
    <mergeCell ref="G1895:G1896"/>
    <mergeCell ref="I1895:I1896"/>
    <mergeCell ref="B1897:B1898"/>
    <mergeCell ref="C1897:C1898"/>
    <mergeCell ref="D1897:D1898"/>
    <mergeCell ref="E1897:E1898"/>
    <mergeCell ref="F1897:F1898"/>
    <mergeCell ref="G1897:G1898"/>
    <mergeCell ref="I1897:I1898"/>
    <mergeCell ref="B1899:B1900"/>
    <mergeCell ref="C1899:C1900"/>
    <mergeCell ref="D1899:D1900"/>
    <mergeCell ref="E1899:E1900"/>
    <mergeCell ref="F1899:F1900"/>
    <mergeCell ref="G1899:G1900"/>
    <mergeCell ref="I1899:I1900"/>
    <mergeCell ref="B1901:B1902"/>
    <mergeCell ref="C1901:C1902"/>
    <mergeCell ref="D1901:D1902"/>
    <mergeCell ref="E1901:E1902"/>
    <mergeCell ref="F1901:F1902"/>
    <mergeCell ref="G1901:G1902"/>
    <mergeCell ref="I1901:I1902"/>
    <mergeCell ref="B1904:B1905"/>
    <mergeCell ref="C1904:C1905"/>
    <mergeCell ref="D1904:D1905"/>
    <mergeCell ref="E1904:E1905"/>
    <mergeCell ref="F1904:F1905"/>
    <mergeCell ref="G1904:G1905"/>
    <mergeCell ref="I1904:I1905"/>
    <mergeCell ref="B1906:B1907"/>
    <mergeCell ref="C1906:C1907"/>
    <mergeCell ref="D1906:D1907"/>
    <mergeCell ref="E1906:E1907"/>
    <mergeCell ref="F1906:F1907"/>
    <mergeCell ref="G1906:G1907"/>
    <mergeCell ref="I1906:I1907"/>
    <mergeCell ref="B1909:B1910"/>
    <mergeCell ref="C1909:C1910"/>
    <mergeCell ref="D1909:D1910"/>
    <mergeCell ref="E1909:E1910"/>
    <mergeCell ref="F1909:F1910"/>
    <mergeCell ref="G1909:G1910"/>
    <mergeCell ref="I1909:I1910"/>
    <mergeCell ref="B1911:B1912"/>
    <mergeCell ref="C1911:C1912"/>
    <mergeCell ref="D1911:D1912"/>
    <mergeCell ref="E1911:E1912"/>
    <mergeCell ref="F1911:F1912"/>
    <mergeCell ref="G1911:G1912"/>
    <mergeCell ref="I1911:I1912"/>
    <mergeCell ref="B1913:B1914"/>
    <mergeCell ref="C1913:C1914"/>
    <mergeCell ref="D1913:D1914"/>
    <mergeCell ref="E1913:E1914"/>
    <mergeCell ref="F1913:F1914"/>
    <mergeCell ref="G1913:G1914"/>
    <mergeCell ref="I1913:I1914"/>
    <mergeCell ref="B1915:B1916"/>
    <mergeCell ref="C1915:C1916"/>
    <mergeCell ref="D1915:D1916"/>
    <mergeCell ref="E1915:E1916"/>
    <mergeCell ref="F1915:F1916"/>
    <mergeCell ref="G1915:G1916"/>
    <mergeCell ref="I1915:I1916"/>
    <mergeCell ref="B1917:B1918"/>
    <mergeCell ref="C1917:C1918"/>
    <mergeCell ref="D1917:D1918"/>
    <mergeCell ref="E1917:E1918"/>
    <mergeCell ref="F1917:F1918"/>
    <mergeCell ref="G1917:G1918"/>
    <mergeCell ref="I1917:I1918"/>
    <mergeCell ref="B1919:B1920"/>
    <mergeCell ref="C1919:C1920"/>
    <mergeCell ref="D1919:D1920"/>
    <mergeCell ref="E1919:E1920"/>
    <mergeCell ref="F1919:F1920"/>
    <mergeCell ref="G1919:G1920"/>
    <mergeCell ref="I1919:I1920"/>
    <mergeCell ref="B1921:B1922"/>
    <mergeCell ref="C1921:C1922"/>
    <mergeCell ref="D1921:D1922"/>
    <mergeCell ref="E1921:E1922"/>
    <mergeCell ref="F1921:F1922"/>
    <mergeCell ref="G1921:G1922"/>
    <mergeCell ref="I1921:I1922"/>
    <mergeCell ref="B1923:B1924"/>
    <mergeCell ref="C1923:C1924"/>
    <mergeCell ref="D1923:D1924"/>
    <mergeCell ref="E1923:E1924"/>
    <mergeCell ref="F1923:F1924"/>
    <mergeCell ref="G1923:G1924"/>
    <mergeCell ref="I1923:I1924"/>
    <mergeCell ref="B1925:B1926"/>
    <mergeCell ref="C1925:C1926"/>
    <mergeCell ref="D1925:D1926"/>
    <mergeCell ref="E1925:E1926"/>
    <mergeCell ref="F1925:F1926"/>
    <mergeCell ref="G1925:G1926"/>
    <mergeCell ref="I1925:I1926"/>
    <mergeCell ref="B1927:B1928"/>
    <mergeCell ref="C1927:C1928"/>
    <mergeCell ref="D1927:D1928"/>
    <mergeCell ref="E1927:E1928"/>
    <mergeCell ref="F1927:F1928"/>
    <mergeCell ref="G1927:G1928"/>
    <mergeCell ref="I1927:I1928"/>
    <mergeCell ref="B1929:B1930"/>
    <mergeCell ref="C1929:C1930"/>
    <mergeCell ref="D1929:D1930"/>
    <mergeCell ref="E1929:E1930"/>
    <mergeCell ref="F1929:F1930"/>
    <mergeCell ref="G1929:G1930"/>
    <mergeCell ref="I1929:I1930"/>
    <mergeCell ref="B1931:B1932"/>
    <mergeCell ref="C1931:C1932"/>
    <mergeCell ref="D1931:D1932"/>
    <mergeCell ref="E1931:E1932"/>
    <mergeCell ref="F1931:F1932"/>
    <mergeCell ref="G1931:G1932"/>
    <mergeCell ref="I1931:I1932"/>
    <mergeCell ref="B1933:B1934"/>
    <mergeCell ref="C1933:C1934"/>
    <mergeCell ref="D1933:D1934"/>
    <mergeCell ref="E1933:E1934"/>
    <mergeCell ref="F1933:F1934"/>
    <mergeCell ref="G1933:G1934"/>
    <mergeCell ref="I1933:I1934"/>
    <mergeCell ref="B1935:B1936"/>
    <mergeCell ref="C1935:C1936"/>
    <mergeCell ref="D1935:D1936"/>
    <mergeCell ref="E1935:E1936"/>
    <mergeCell ref="F1935:F1936"/>
    <mergeCell ref="G1935:G1936"/>
    <mergeCell ref="I1935:I1936"/>
    <mergeCell ref="B1937:B1938"/>
    <mergeCell ref="C1937:C1938"/>
    <mergeCell ref="D1937:D1938"/>
    <mergeCell ref="E1937:E1938"/>
    <mergeCell ref="F1937:F1938"/>
    <mergeCell ref="G1937:G1938"/>
    <mergeCell ref="I1937:I1938"/>
    <mergeCell ref="B1939:B1940"/>
    <mergeCell ref="C1939:C1940"/>
    <mergeCell ref="D1939:D1940"/>
    <mergeCell ref="E1939:E1940"/>
    <mergeCell ref="F1939:F1940"/>
    <mergeCell ref="G1939:G1940"/>
    <mergeCell ref="I1939:I1940"/>
    <mergeCell ref="B1941:B1942"/>
    <mergeCell ref="C1941:C1942"/>
    <mergeCell ref="D1941:D1942"/>
    <mergeCell ref="E1941:E1942"/>
    <mergeCell ref="F1941:F1942"/>
    <mergeCell ref="G1941:G1942"/>
    <mergeCell ref="I1941:I1942"/>
    <mergeCell ref="B1943:B1944"/>
    <mergeCell ref="C1943:C1944"/>
    <mergeCell ref="D1943:D1944"/>
    <mergeCell ref="E1943:E1944"/>
    <mergeCell ref="F1943:F1944"/>
    <mergeCell ref="G1943:G1944"/>
    <mergeCell ref="I1943:I1944"/>
    <mergeCell ref="B1945:B1946"/>
    <mergeCell ref="C1945:C1946"/>
    <mergeCell ref="D1945:D1946"/>
    <mergeCell ref="E1945:E1946"/>
    <mergeCell ref="F1945:F1946"/>
    <mergeCell ref="G1945:G1946"/>
    <mergeCell ref="I1945:I1946"/>
    <mergeCell ref="B1948:B1949"/>
    <mergeCell ref="C1948:C1949"/>
    <mergeCell ref="D1948:D1949"/>
    <mergeCell ref="E1948:E1949"/>
    <mergeCell ref="F1948:F1949"/>
    <mergeCell ref="G1948:G1949"/>
    <mergeCell ref="I1948:I1949"/>
    <mergeCell ref="B1950:B1951"/>
    <mergeCell ref="C1950:C1951"/>
    <mergeCell ref="D1950:D1951"/>
    <mergeCell ref="E1950:E1951"/>
    <mergeCell ref="F1950:F1951"/>
    <mergeCell ref="G1950:G1951"/>
    <mergeCell ref="I1950:I1951"/>
    <mergeCell ref="B1952:B1953"/>
    <mergeCell ref="C1952:C1953"/>
    <mergeCell ref="D1952:D1953"/>
    <mergeCell ref="E1952:E1953"/>
    <mergeCell ref="F1952:F1953"/>
    <mergeCell ref="G1952:G1953"/>
    <mergeCell ref="I1952:I1953"/>
    <mergeCell ref="B1954:B1955"/>
    <mergeCell ref="C1954:C1955"/>
    <mergeCell ref="D1954:D1955"/>
    <mergeCell ref="E1954:E1955"/>
    <mergeCell ref="F1954:F1955"/>
    <mergeCell ref="G1954:G1955"/>
    <mergeCell ref="I1954:I1955"/>
    <mergeCell ref="B1956:B1957"/>
    <mergeCell ref="C1956:C1957"/>
    <mergeCell ref="D1956:D1957"/>
    <mergeCell ref="E1956:E1957"/>
    <mergeCell ref="F1956:F1957"/>
    <mergeCell ref="G1956:G1957"/>
    <mergeCell ref="I1956:I1957"/>
    <mergeCell ref="B1958:B1959"/>
    <mergeCell ref="C1958:C1959"/>
    <mergeCell ref="D1958:D1959"/>
    <mergeCell ref="E1958:E1959"/>
    <mergeCell ref="F1958:F1959"/>
    <mergeCell ref="G1958:G1959"/>
    <mergeCell ref="I1958:I1959"/>
    <mergeCell ref="B1960:B1961"/>
    <mergeCell ref="C1960:C1961"/>
    <mergeCell ref="D1960:D1961"/>
    <mergeCell ref="E1960:E1961"/>
    <mergeCell ref="F1960:F1961"/>
    <mergeCell ref="G1960:G1961"/>
    <mergeCell ref="I1960:I1961"/>
    <mergeCell ref="B1962:B1963"/>
    <mergeCell ref="C1962:C1963"/>
    <mergeCell ref="D1962:D1963"/>
    <mergeCell ref="E1962:E1963"/>
    <mergeCell ref="F1962:F1963"/>
    <mergeCell ref="G1962:G1963"/>
    <mergeCell ref="I1962:I1963"/>
    <mergeCell ref="B1964:B1965"/>
    <mergeCell ref="C1964:C1965"/>
    <mergeCell ref="D1964:D1965"/>
    <mergeCell ref="E1964:E1965"/>
    <mergeCell ref="F1964:F1965"/>
    <mergeCell ref="G1964:G1965"/>
    <mergeCell ref="I1964:I1965"/>
    <mergeCell ref="B1966:B1967"/>
    <mergeCell ref="C1966:C1967"/>
    <mergeCell ref="D1966:D1967"/>
    <mergeCell ref="E1966:E1967"/>
    <mergeCell ref="F1966:F1967"/>
    <mergeCell ref="G1966:G1967"/>
    <mergeCell ref="I1966:I1967"/>
    <mergeCell ref="B1968:B1969"/>
    <mergeCell ref="C1968:C1969"/>
    <mergeCell ref="D1968:D1969"/>
    <mergeCell ref="E1968:E1969"/>
    <mergeCell ref="F1968:F1969"/>
    <mergeCell ref="G1968:G1969"/>
    <mergeCell ref="I1968:I1969"/>
    <mergeCell ref="B1970:B1971"/>
    <mergeCell ref="C1970:C1971"/>
    <mergeCell ref="D1970:D1971"/>
    <mergeCell ref="E1970:E1971"/>
    <mergeCell ref="F1970:F1971"/>
    <mergeCell ref="G1970:G1971"/>
    <mergeCell ref="I1970:I1971"/>
    <mergeCell ref="B1972:B1973"/>
    <mergeCell ref="C1972:C1973"/>
    <mergeCell ref="D1972:D1973"/>
    <mergeCell ref="E1972:E1973"/>
    <mergeCell ref="F1972:F1973"/>
    <mergeCell ref="G1972:G1973"/>
    <mergeCell ref="I1972:I1973"/>
    <mergeCell ref="B1974:B1975"/>
    <mergeCell ref="C1974:C1975"/>
    <mergeCell ref="D1974:D1975"/>
    <mergeCell ref="E1974:E1975"/>
    <mergeCell ref="F1974:F1975"/>
    <mergeCell ref="G1974:G1975"/>
    <mergeCell ref="I1974:I1975"/>
    <mergeCell ref="B1976:B1977"/>
    <mergeCell ref="C1976:C1977"/>
    <mergeCell ref="D1976:D1977"/>
    <mergeCell ref="E1976:E1977"/>
    <mergeCell ref="F1976:F1977"/>
    <mergeCell ref="G1976:G1977"/>
    <mergeCell ref="I1976:I1977"/>
    <mergeCell ref="B1978:B1979"/>
    <mergeCell ref="C1978:C1979"/>
    <mergeCell ref="D1978:D1979"/>
    <mergeCell ref="E1978:E1979"/>
    <mergeCell ref="F1978:F1979"/>
    <mergeCell ref="G1978:G1979"/>
    <mergeCell ref="I1978:I1979"/>
    <mergeCell ref="B1980:B1981"/>
    <mergeCell ref="C1980:C1981"/>
    <mergeCell ref="D1980:D1981"/>
    <mergeCell ref="E1980:E1981"/>
    <mergeCell ref="F1980:F1981"/>
    <mergeCell ref="G1980:G1981"/>
    <mergeCell ref="I1980:I1981"/>
    <mergeCell ref="B1982:B1983"/>
    <mergeCell ref="C1982:C1983"/>
    <mergeCell ref="D1982:D1983"/>
    <mergeCell ref="E1982:E1983"/>
    <mergeCell ref="F1982:F1983"/>
    <mergeCell ref="G1982:G1983"/>
    <mergeCell ref="I1982:I1983"/>
    <mergeCell ref="B1985:B1986"/>
    <mergeCell ref="C1985:C1986"/>
    <mergeCell ref="D1985:D1986"/>
    <mergeCell ref="E1985:E1986"/>
    <mergeCell ref="F1985:F1986"/>
    <mergeCell ref="G1985:G1986"/>
    <mergeCell ref="I1985:I1986"/>
    <mergeCell ref="B1987:B1988"/>
    <mergeCell ref="C1987:C1988"/>
    <mergeCell ref="D1987:D1988"/>
    <mergeCell ref="E1987:E1988"/>
    <mergeCell ref="F1987:F1988"/>
    <mergeCell ref="G1987:G1988"/>
    <mergeCell ref="I1987:I1988"/>
    <mergeCell ref="B1990:B1991"/>
    <mergeCell ref="C1990:C1991"/>
    <mergeCell ref="D1990:D1991"/>
    <mergeCell ref="E1990:E1991"/>
    <mergeCell ref="F1990:F1991"/>
    <mergeCell ref="G1990:G1991"/>
    <mergeCell ref="I1990:I1991"/>
    <mergeCell ref="B1992:B1993"/>
    <mergeCell ref="C1992:C1993"/>
    <mergeCell ref="D1992:D1993"/>
    <mergeCell ref="E1992:E1993"/>
    <mergeCell ref="F1992:F1993"/>
    <mergeCell ref="G1992:G1993"/>
    <mergeCell ref="I1992:I1993"/>
    <mergeCell ref="B1994:B1995"/>
    <mergeCell ref="C1994:C1995"/>
    <mergeCell ref="D1994:D1995"/>
    <mergeCell ref="E1994:E1995"/>
    <mergeCell ref="F1994:F1995"/>
    <mergeCell ref="G1994:G1995"/>
    <mergeCell ref="I1994:I1995"/>
    <mergeCell ref="B1997:B1998"/>
    <mergeCell ref="C1997:C1998"/>
    <mergeCell ref="D1997:D1998"/>
    <mergeCell ref="E1997:E1998"/>
    <mergeCell ref="F1997:F1998"/>
    <mergeCell ref="G1997:G1998"/>
    <mergeCell ref="I1997:I1998"/>
    <mergeCell ref="B1999:B2000"/>
    <mergeCell ref="C1999:C2000"/>
    <mergeCell ref="D1999:D2000"/>
    <mergeCell ref="E1999:E2000"/>
    <mergeCell ref="F1999:F2000"/>
    <mergeCell ref="G1999:G2000"/>
    <mergeCell ref="I1999:I2000"/>
    <mergeCell ref="B2001:B2002"/>
    <mergeCell ref="C2001:C2002"/>
    <mergeCell ref="D2001:D2002"/>
    <mergeCell ref="E2001:E2002"/>
    <mergeCell ref="F2001:F2002"/>
    <mergeCell ref="G2001:G2002"/>
    <mergeCell ref="I2001:I2002"/>
    <mergeCell ref="B2003:B2004"/>
    <mergeCell ref="C2003:C2004"/>
    <mergeCell ref="D2003:D2004"/>
    <mergeCell ref="E2003:E2004"/>
    <mergeCell ref="F2003:F2004"/>
    <mergeCell ref="G2003:G2004"/>
    <mergeCell ref="I2003:I2004"/>
    <mergeCell ref="B2005:B2006"/>
    <mergeCell ref="C2005:C2006"/>
    <mergeCell ref="D2005:D2006"/>
    <mergeCell ref="E2005:E2006"/>
    <mergeCell ref="F2005:F2006"/>
    <mergeCell ref="G2005:G2006"/>
    <mergeCell ref="I2005:I2006"/>
    <mergeCell ref="B2007:B2008"/>
    <mergeCell ref="C2007:C2008"/>
    <mergeCell ref="D2007:D2008"/>
    <mergeCell ref="E2007:E2008"/>
    <mergeCell ref="F2007:F2008"/>
    <mergeCell ref="G2007:G2008"/>
    <mergeCell ref="I2007:I2008"/>
    <mergeCell ref="B2009:B2010"/>
    <mergeCell ref="C2009:C2010"/>
    <mergeCell ref="D2009:D2010"/>
    <mergeCell ref="E2009:E2010"/>
    <mergeCell ref="F2009:F2010"/>
    <mergeCell ref="G2009:G2010"/>
    <mergeCell ref="I2009:I2010"/>
    <mergeCell ref="B2011:B2012"/>
    <mergeCell ref="C2011:C2012"/>
    <mergeCell ref="D2011:D2012"/>
    <mergeCell ref="E2011:E2012"/>
    <mergeCell ref="F2011:F2012"/>
    <mergeCell ref="G2011:G2012"/>
    <mergeCell ref="I2011:I2012"/>
    <mergeCell ref="B2013:B2014"/>
    <mergeCell ref="C2013:C2014"/>
    <mergeCell ref="D2013:D2014"/>
    <mergeCell ref="E2013:E2014"/>
    <mergeCell ref="F2013:F2014"/>
    <mergeCell ref="G2013:G2014"/>
    <mergeCell ref="I2013:I2014"/>
    <mergeCell ref="B2015:B2016"/>
    <mergeCell ref="C2015:C2016"/>
    <mergeCell ref="D2015:D2016"/>
    <mergeCell ref="E2015:E2016"/>
    <mergeCell ref="F2015:F2016"/>
    <mergeCell ref="G2015:G2016"/>
    <mergeCell ref="I2015:I2016"/>
    <mergeCell ref="B2017:B2018"/>
    <mergeCell ref="C2017:C2018"/>
    <mergeCell ref="D2017:D2018"/>
    <mergeCell ref="E2017:E2018"/>
    <mergeCell ref="F2017:F2018"/>
    <mergeCell ref="G2017:G2018"/>
    <mergeCell ref="I2017:I2018"/>
    <mergeCell ref="B2019:B2020"/>
    <mergeCell ref="C2019:C2020"/>
    <mergeCell ref="D2019:D2020"/>
    <mergeCell ref="E2019:E2020"/>
    <mergeCell ref="F2019:F2020"/>
    <mergeCell ref="G2019:G2020"/>
    <mergeCell ref="I2019:I2020"/>
    <mergeCell ref="B2021:B2022"/>
    <mergeCell ref="C2021:C2022"/>
    <mergeCell ref="D2021:D2022"/>
    <mergeCell ref="E2021:E2022"/>
    <mergeCell ref="F2021:F2022"/>
    <mergeCell ref="G2021:G2022"/>
    <mergeCell ref="I2021:I2022"/>
    <mergeCell ref="B2023:B2024"/>
    <mergeCell ref="C2023:C2024"/>
    <mergeCell ref="D2023:D2024"/>
    <mergeCell ref="E2023:E2024"/>
    <mergeCell ref="F2023:F2024"/>
    <mergeCell ref="G2023:G2024"/>
    <mergeCell ref="I2023:I2024"/>
    <mergeCell ref="B2025:B2026"/>
    <mergeCell ref="C2025:C2026"/>
    <mergeCell ref="D2025:D2026"/>
    <mergeCell ref="E2025:E2026"/>
    <mergeCell ref="F2025:F2026"/>
    <mergeCell ref="G2025:G2026"/>
    <mergeCell ref="I2025:I2026"/>
    <mergeCell ref="B2028:B2029"/>
    <mergeCell ref="C2028:C2029"/>
    <mergeCell ref="D2028:D2029"/>
    <mergeCell ref="E2028:E2029"/>
    <mergeCell ref="F2028:F2029"/>
    <mergeCell ref="G2028:G2029"/>
    <mergeCell ref="I2028:I2029"/>
    <mergeCell ref="B2030:B2031"/>
    <mergeCell ref="C2030:C2031"/>
    <mergeCell ref="D2030:D2031"/>
    <mergeCell ref="E2030:E2031"/>
    <mergeCell ref="F2030:F2031"/>
    <mergeCell ref="G2030:G2031"/>
    <mergeCell ref="I2030:I2031"/>
    <mergeCell ref="B2032:B2033"/>
    <mergeCell ref="C2032:C2033"/>
    <mergeCell ref="D2032:D2033"/>
    <mergeCell ref="E2032:E2033"/>
    <mergeCell ref="F2032:F2033"/>
    <mergeCell ref="G2032:G2033"/>
    <mergeCell ref="I2032:I2033"/>
    <mergeCell ref="B2034:B2035"/>
    <mergeCell ref="C2034:C2035"/>
    <mergeCell ref="D2034:D2035"/>
    <mergeCell ref="E2034:E2035"/>
    <mergeCell ref="F2034:F2035"/>
    <mergeCell ref="G2034:G2035"/>
    <mergeCell ref="I2034:I2035"/>
    <mergeCell ref="B2036:B2037"/>
    <mergeCell ref="C2036:C2037"/>
    <mergeCell ref="D2036:D2037"/>
    <mergeCell ref="E2036:E2037"/>
    <mergeCell ref="F2036:F2037"/>
    <mergeCell ref="G2036:G2037"/>
    <mergeCell ref="I2036:I2037"/>
    <mergeCell ref="B2039:B2040"/>
    <mergeCell ref="C2039:C2040"/>
    <mergeCell ref="D2039:D2040"/>
    <mergeCell ref="E2039:E2040"/>
    <mergeCell ref="F2039:F2040"/>
    <mergeCell ref="G2039:G2040"/>
    <mergeCell ref="I2039:I2040"/>
    <mergeCell ref="B2041:B2042"/>
    <mergeCell ref="C2041:C2042"/>
    <mergeCell ref="D2041:D2042"/>
    <mergeCell ref="E2041:E2042"/>
    <mergeCell ref="F2041:F2042"/>
    <mergeCell ref="G2041:G2042"/>
    <mergeCell ref="I2041:I2042"/>
    <mergeCell ref="B2043:B2044"/>
    <mergeCell ref="C2043:C2044"/>
    <mergeCell ref="D2043:D2044"/>
    <mergeCell ref="E2043:E2044"/>
    <mergeCell ref="F2043:F2044"/>
    <mergeCell ref="G2043:G2044"/>
    <mergeCell ref="I2043:I2044"/>
    <mergeCell ref="B2045:B2046"/>
    <mergeCell ref="C2045:C2046"/>
    <mergeCell ref="D2045:D2046"/>
    <mergeCell ref="E2045:E2046"/>
    <mergeCell ref="F2045:F2046"/>
    <mergeCell ref="G2045:G2046"/>
    <mergeCell ref="I2045:I2046"/>
    <mergeCell ref="B2047:B2048"/>
    <mergeCell ref="C2047:C2048"/>
    <mergeCell ref="D2047:D2048"/>
    <mergeCell ref="E2047:E2048"/>
    <mergeCell ref="F2047:F2048"/>
    <mergeCell ref="G2047:G2048"/>
    <mergeCell ref="I2047:I2048"/>
    <mergeCell ref="B2049:B2050"/>
    <mergeCell ref="C2049:C2050"/>
    <mergeCell ref="D2049:D2050"/>
    <mergeCell ref="E2049:E2050"/>
    <mergeCell ref="F2049:F2050"/>
    <mergeCell ref="G2049:G2050"/>
    <mergeCell ref="I2049:I2050"/>
    <mergeCell ref="B2052:B2053"/>
    <mergeCell ref="C2052:C2053"/>
    <mergeCell ref="D2052:D2053"/>
    <mergeCell ref="E2052:E2053"/>
    <mergeCell ref="F2052:F2053"/>
    <mergeCell ref="G2052:G2053"/>
    <mergeCell ref="I2052:I2053"/>
    <mergeCell ref="B2054:B2055"/>
    <mergeCell ref="C2054:C2055"/>
    <mergeCell ref="D2054:D2055"/>
    <mergeCell ref="E2054:E2055"/>
    <mergeCell ref="F2054:F2055"/>
    <mergeCell ref="G2054:G2055"/>
    <mergeCell ref="I2054:I2055"/>
    <mergeCell ref="B2056:B2057"/>
    <mergeCell ref="C2056:C2057"/>
    <mergeCell ref="D2056:D2057"/>
    <mergeCell ref="E2056:E2057"/>
    <mergeCell ref="F2056:F2057"/>
    <mergeCell ref="G2056:G2057"/>
    <mergeCell ref="I2056:I2057"/>
    <mergeCell ref="B2058:B2059"/>
    <mergeCell ref="C2058:C2059"/>
    <mergeCell ref="D2058:D2059"/>
    <mergeCell ref="E2058:E2059"/>
    <mergeCell ref="F2058:F2059"/>
    <mergeCell ref="G2058:G2059"/>
    <mergeCell ref="I2058:I2059"/>
    <mergeCell ref="B2060:B2061"/>
    <mergeCell ref="C2060:C2061"/>
    <mergeCell ref="D2060:D2061"/>
    <mergeCell ref="E2060:E2061"/>
    <mergeCell ref="F2060:F2061"/>
    <mergeCell ref="G2060:G2061"/>
    <mergeCell ref="I2060:I2061"/>
    <mergeCell ref="B2062:B2063"/>
    <mergeCell ref="C2062:C2063"/>
    <mergeCell ref="D2062:D2063"/>
    <mergeCell ref="E2062:E2063"/>
    <mergeCell ref="F2062:F2063"/>
    <mergeCell ref="G2062:G2063"/>
    <mergeCell ref="I2062:I2063"/>
    <mergeCell ref="B2064:B2065"/>
    <mergeCell ref="C2064:C2065"/>
    <mergeCell ref="D2064:D2065"/>
    <mergeCell ref="E2064:E2065"/>
    <mergeCell ref="F2064:F2065"/>
    <mergeCell ref="G2064:G2065"/>
    <mergeCell ref="I2064:I2065"/>
    <mergeCell ref="B2066:B2067"/>
    <mergeCell ref="C2066:C2067"/>
    <mergeCell ref="D2066:D2067"/>
    <mergeCell ref="E2066:E2067"/>
    <mergeCell ref="F2066:F2067"/>
    <mergeCell ref="G2066:G2067"/>
    <mergeCell ref="I2066:I2067"/>
    <mergeCell ref="B2068:B2069"/>
    <mergeCell ref="C2068:C2069"/>
    <mergeCell ref="D2068:D2069"/>
    <mergeCell ref="E2068:E2069"/>
    <mergeCell ref="F2068:F2069"/>
    <mergeCell ref="G2068:G2069"/>
    <mergeCell ref="I2068:I2069"/>
    <mergeCell ref="B2070:B2071"/>
    <mergeCell ref="C2070:C2071"/>
    <mergeCell ref="D2070:D2071"/>
    <mergeCell ref="E2070:E2071"/>
    <mergeCell ref="F2070:F2071"/>
    <mergeCell ref="G2070:G2071"/>
    <mergeCell ref="I2070:I2071"/>
    <mergeCell ref="B2072:B2073"/>
    <mergeCell ref="C2072:C2073"/>
    <mergeCell ref="D2072:D2073"/>
    <mergeCell ref="E2072:E2073"/>
    <mergeCell ref="F2072:F2073"/>
    <mergeCell ref="G2072:G2073"/>
    <mergeCell ref="I2072:I2073"/>
    <mergeCell ref="B2074:B2075"/>
    <mergeCell ref="C2074:C2075"/>
    <mergeCell ref="D2074:D2075"/>
    <mergeCell ref="E2074:E2075"/>
    <mergeCell ref="F2074:F2075"/>
    <mergeCell ref="G2074:G2075"/>
    <mergeCell ref="I2074:I2075"/>
    <mergeCell ref="B2076:B2077"/>
    <mergeCell ref="C2076:C2077"/>
    <mergeCell ref="D2076:D2077"/>
    <mergeCell ref="E2076:E2077"/>
    <mergeCell ref="F2076:F2077"/>
    <mergeCell ref="G2076:G2077"/>
    <mergeCell ref="I2076:I2077"/>
    <mergeCell ref="B2078:B2079"/>
    <mergeCell ref="C2078:C2079"/>
    <mergeCell ref="D2078:D2079"/>
    <mergeCell ref="E2078:E2079"/>
    <mergeCell ref="F2078:F2079"/>
    <mergeCell ref="G2078:G2079"/>
    <mergeCell ref="I2078:I2079"/>
    <mergeCell ref="B2080:B2081"/>
    <mergeCell ref="C2080:C2081"/>
    <mergeCell ref="D2080:D2081"/>
    <mergeCell ref="E2080:E2081"/>
    <mergeCell ref="F2080:F2081"/>
    <mergeCell ref="G2080:G2081"/>
    <mergeCell ref="I2080:I2081"/>
    <mergeCell ref="B2082:B2083"/>
    <mergeCell ref="C2082:C2083"/>
    <mergeCell ref="D2082:D2083"/>
    <mergeCell ref="E2082:E2083"/>
    <mergeCell ref="F2082:F2083"/>
    <mergeCell ref="G2082:G2083"/>
    <mergeCell ref="I2082:I2083"/>
    <mergeCell ref="B2084:B2085"/>
    <mergeCell ref="C2084:C2085"/>
    <mergeCell ref="D2084:D2085"/>
    <mergeCell ref="E2084:E2085"/>
    <mergeCell ref="F2084:F2085"/>
    <mergeCell ref="G2084:G2085"/>
    <mergeCell ref="I2084:I2085"/>
    <mergeCell ref="B2086:B2087"/>
    <mergeCell ref="C2086:C2087"/>
    <mergeCell ref="D2086:D2087"/>
    <mergeCell ref="E2086:E2087"/>
    <mergeCell ref="F2086:F2087"/>
    <mergeCell ref="G2086:G2087"/>
    <mergeCell ref="I2086:I2087"/>
    <mergeCell ref="B2088:B2089"/>
    <mergeCell ref="C2088:C2089"/>
    <mergeCell ref="D2088:D2089"/>
    <mergeCell ref="E2088:E2089"/>
    <mergeCell ref="F2088:F2089"/>
    <mergeCell ref="G2088:G2089"/>
    <mergeCell ref="I2088:I2089"/>
    <mergeCell ref="B2091:B2092"/>
    <mergeCell ref="C2091:C2092"/>
    <mergeCell ref="D2091:D2092"/>
    <mergeCell ref="E2091:E2092"/>
    <mergeCell ref="F2091:F2092"/>
    <mergeCell ref="G2091:G2092"/>
    <mergeCell ref="I2091:I2092"/>
    <mergeCell ref="B2093:B2094"/>
    <mergeCell ref="C2093:C2094"/>
    <mergeCell ref="D2093:D2094"/>
    <mergeCell ref="E2093:E2094"/>
    <mergeCell ref="F2093:F2094"/>
    <mergeCell ref="G2093:G2094"/>
    <mergeCell ref="I2093:I2094"/>
    <mergeCell ref="B2096:B2097"/>
    <mergeCell ref="C2096:C2097"/>
    <mergeCell ref="D2096:D2097"/>
    <mergeCell ref="E2096:E2097"/>
    <mergeCell ref="F2096:F2097"/>
    <mergeCell ref="G2096:G2097"/>
    <mergeCell ref="I2096:I2097"/>
    <mergeCell ref="B2098:B2099"/>
    <mergeCell ref="C2098:C2099"/>
    <mergeCell ref="D2098:D2099"/>
    <mergeCell ref="E2098:E2099"/>
    <mergeCell ref="F2098:F2099"/>
    <mergeCell ref="G2098:G2099"/>
    <mergeCell ref="I2098:I2099"/>
    <mergeCell ref="B2100:B2101"/>
    <mergeCell ref="C2100:C2101"/>
    <mergeCell ref="D2100:D2101"/>
    <mergeCell ref="E2100:E2101"/>
    <mergeCell ref="F2100:F2101"/>
    <mergeCell ref="G2100:G2101"/>
    <mergeCell ref="I2100:I2101"/>
    <mergeCell ref="B2102:B2103"/>
    <mergeCell ref="C2102:C2103"/>
    <mergeCell ref="D2102:D2103"/>
    <mergeCell ref="E2102:E2103"/>
    <mergeCell ref="F2102:F2103"/>
    <mergeCell ref="G2102:G2103"/>
    <mergeCell ref="I2102:I2103"/>
    <mergeCell ref="B2104:B2105"/>
    <mergeCell ref="C2104:C2105"/>
    <mergeCell ref="D2104:D2105"/>
    <mergeCell ref="E2104:E2105"/>
    <mergeCell ref="F2104:F2105"/>
    <mergeCell ref="G2104:G2105"/>
    <mergeCell ref="I2104:I2105"/>
    <mergeCell ref="B2106:B2107"/>
    <mergeCell ref="C2106:C2107"/>
    <mergeCell ref="D2106:D2107"/>
    <mergeCell ref="E2106:E2107"/>
    <mergeCell ref="F2106:F2107"/>
    <mergeCell ref="G2106:G2107"/>
    <mergeCell ref="I2106:I2107"/>
    <mergeCell ref="B2108:B2109"/>
    <mergeCell ref="C2108:C2109"/>
    <mergeCell ref="D2108:D2109"/>
    <mergeCell ref="E2108:E2109"/>
    <mergeCell ref="F2108:F2109"/>
    <mergeCell ref="G2108:G2109"/>
    <mergeCell ref="I2108:I2109"/>
    <mergeCell ref="B2110:B2111"/>
    <mergeCell ref="C2110:C2111"/>
    <mergeCell ref="D2110:D2111"/>
    <mergeCell ref="E2110:E2111"/>
    <mergeCell ref="F2110:F2111"/>
    <mergeCell ref="G2110:G2111"/>
    <mergeCell ref="I2110:I2111"/>
    <mergeCell ref="B2112:B2113"/>
    <mergeCell ref="C2112:C2113"/>
    <mergeCell ref="D2112:D2113"/>
    <mergeCell ref="E2112:E2113"/>
    <mergeCell ref="F2112:F2113"/>
    <mergeCell ref="G2112:G2113"/>
    <mergeCell ref="I2112:I2113"/>
    <mergeCell ref="B2115:B2116"/>
    <mergeCell ref="C2115:C2116"/>
    <mergeCell ref="D2115:D2116"/>
    <mergeCell ref="E2115:E2116"/>
    <mergeCell ref="F2115:F2116"/>
    <mergeCell ref="G2115:G2116"/>
    <mergeCell ref="I2115:I2116"/>
    <mergeCell ref="B2117:B2118"/>
    <mergeCell ref="C2117:C2118"/>
    <mergeCell ref="D2117:D2118"/>
    <mergeCell ref="E2117:E2118"/>
    <mergeCell ref="F2117:F2118"/>
    <mergeCell ref="G2117:G2118"/>
    <mergeCell ref="I2117:I2118"/>
    <mergeCell ref="B2119:B2120"/>
    <mergeCell ref="C2119:C2120"/>
    <mergeCell ref="D2119:D2120"/>
    <mergeCell ref="E2119:E2120"/>
    <mergeCell ref="F2119:F2120"/>
    <mergeCell ref="G2119:G2120"/>
    <mergeCell ref="I2119:I2120"/>
    <mergeCell ref="B2121:B2122"/>
    <mergeCell ref="C2121:C2122"/>
    <mergeCell ref="D2121:D2122"/>
    <mergeCell ref="E2121:E2122"/>
    <mergeCell ref="F2121:F2122"/>
    <mergeCell ref="G2121:G2122"/>
    <mergeCell ref="I2121:I2122"/>
    <mergeCell ref="B2123:B2124"/>
    <mergeCell ref="C2123:C2124"/>
    <mergeCell ref="D2123:D2124"/>
    <mergeCell ref="E2123:E2124"/>
    <mergeCell ref="F2123:F2124"/>
    <mergeCell ref="G2123:G2124"/>
    <mergeCell ref="I2123:I2124"/>
    <mergeCell ref="B2125:B2126"/>
    <mergeCell ref="C2125:C2126"/>
    <mergeCell ref="D2125:D2126"/>
    <mergeCell ref="E2125:E2126"/>
    <mergeCell ref="F2125:F2126"/>
    <mergeCell ref="G2125:G2126"/>
    <mergeCell ref="I2125:I2126"/>
    <mergeCell ref="B2127:B2128"/>
    <mergeCell ref="C2127:C2128"/>
    <mergeCell ref="D2127:D2128"/>
    <mergeCell ref="E2127:E2128"/>
    <mergeCell ref="F2127:F2128"/>
    <mergeCell ref="G2127:G2128"/>
    <mergeCell ref="I2127:I2128"/>
    <mergeCell ref="B2129:B2130"/>
    <mergeCell ref="C2129:C2130"/>
    <mergeCell ref="D2129:D2130"/>
    <mergeCell ref="E2129:E2130"/>
    <mergeCell ref="F2129:F2130"/>
    <mergeCell ref="G2129:G2130"/>
    <mergeCell ref="I2129:I2130"/>
    <mergeCell ref="B2131:B2132"/>
    <mergeCell ref="C2131:C2132"/>
    <mergeCell ref="D2131:D2132"/>
    <mergeCell ref="E2131:E2132"/>
    <mergeCell ref="F2131:F2132"/>
    <mergeCell ref="G2131:G2132"/>
    <mergeCell ref="I2131:I2132"/>
    <mergeCell ref="B2133:B2134"/>
    <mergeCell ref="C2133:C2134"/>
    <mergeCell ref="D2133:D2134"/>
    <mergeCell ref="E2133:E2134"/>
    <mergeCell ref="F2133:F2134"/>
    <mergeCell ref="G2133:G2134"/>
    <mergeCell ref="I2133:I2134"/>
    <mergeCell ref="B2135:B2136"/>
    <mergeCell ref="C2135:C2136"/>
    <mergeCell ref="D2135:D2136"/>
    <mergeCell ref="E2135:E2136"/>
    <mergeCell ref="F2135:F2136"/>
    <mergeCell ref="G2135:G2136"/>
    <mergeCell ref="I2135:I2136"/>
    <mergeCell ref="B2138:B2139"/>
    <mergeCell ref="C2138:C2139"/>
    <mergeCell ref="D2138:D2139"/>
    <mergeCell ref="E2138:E2139"/>
    <mergeCell ref="F2138:F2139"/>
    <mergeCell ref="G2138:G2139"/>
    <mergeCell ref="I2138:I2139"/>
    <mergeCell ref="B2140:B2141"/>
    <mergeCell ref="C2140:C2141"/>
    <mergeCell ref="D2140:D2141"/>
    <mergeCell ref="E2140:E2141"/>
    <mergeCell ref="F2140:F2141"/>
    <mergeCell ref="G2140:G2141"/>
    <mergeCell ref="I2140:I2141"/>
    <mergeCell ref="B2143:B2144"/>
    <mergeCell ref="C2143:C2144"/>
    <mergeCell ref="D2143:D2144"/>
    <mergeCell ref="E2143:E2144"/>
    <mergeCell ref="F2143:F2144"/>
    <mergeCell ref="G2143:G2144"/>
    <mergeCell ref="I2143:I2144"/>
    <mergeCell ref="B2145:B2146"/>
    <mergeCell ref="C2145:C2146"/>
    <mergeCell ref="D2145:D2146"/>
    <mergeCell ref="E2145:E2146"/>
    <mergeCell ref="F2145:F2146"/>
    <mergeCell ref="G2145:G2146"/>
    <mergeCell ref="I2145:I2146"/>
    <mergeCell ref="A2148:A2149"/>
    <mergeCell ref="B2148:B2149"/>
    <mergeCell ref="C2148:C2149"/>
    <mergeCell ref="D2148:D2149"/>
    <mergeCell ref="E2148:E2149"/>
    <mergeCell ref="F2148:F2149"/>
    <mergeCell ref="G2148:G2149"/>
    <mergeCell ref="I2148:I2149"/>
    <mergeCell ref="B2150:B2151"/>
    <mergeCell ref="C2150:C2151"/>
    <mergeCell ref="D2150:D2151"/>
    <mergeCell ref="E2150:E2151"/>
    <mergeCell ref="F2150:F2151"/>
    <mergeCell ref="G2150:G2151"/>
    <mergeCell ref="I2150:I2151"/>
    <mergeCell ref="B2153:B2154"/>
    <mergeCell ref="C2153:C2154"/>
    <mergeCell ref="D2153:D2154"/>
    <mergeCell ref="E2153:E2154"/>
    <mergeCell ref="F2153:F2154"/>
    <mergeCell ref="G2153:G2154"/>
    <mergeCell ref="I2153:I2154"/>
    <mergeCell ref="B2155:B2156"/>
    <mergeCell ref="C2155:C2156"/>
    <mergeCell ref="D2155:D2156"/>
    <mergeCell ref="E2155:E2156"/>
    <mergeCell ref="F2155:F2156"/>
    <mergeCell ref="G2155:G2156"/>
    <mergeCell ref="I2155:I2156"/>
    <mergeCell ref="B2157:B2158"/>
    <mergeCell ref="C2157:C2158"/>
    <mergeCell ref="D2157:D2158"/>
    <mergeCell ref="E2157:E2158"/>
    <mergeCell ref="F2157:F2158"/>
    <mergeCell ref="G2157:G2158"/>
    <mergeCell ref="I2157:I2158"/>
    <mergeCell ref="B2159:B2160"/>
    <mergeCell ref="C2159:C2160"/>
    <mergeCell ref="D2159:D2160"/>
    <mergeCell ref="E2159:E2160"/>
    <mergeCell ref="F2159:F2160"/>
    <mergeCell ref="G2159:G2160"/>
    <mergeCell ref="I2159:I2160"/>
    <mergeCell ref="B2162:B2163"/>
    <mergeCell ref="C2162:C2163"/>
    <mergeCell ref="D2162:D2163"/>
    <mergeCell ref="E2162:E2163"/>
    <mergeCell ref="F2162:F2163"/>
    <mergeCell ref="G2162:G2163"/>
    <mergeCell ref="I2162:I2163"/>
    <mergeCell ref="B2164:B2165"/>
    <mergeCell ref="C2164:C2165"/>
    <mergeCell ref="D2164:D2165"/>
    <mergeCell ref="E2164:E2165"/>
    <mergeCell ref="F2164:F2165"/>
    <mergeCell ref="G2164:G2165"/>
    <mergeCell ref="I2164:I2165"/>
    <mergeCell ref="B2167:B2168"/>
    <mergeCell ref="C2167:C2168"/>
    <mergeCell ref="D2167:D2168"/>
    <mergeCell ref="E2167:E2168"/>
    <mergeCell ref="F2167:F2168"/>
    <mergeCell ref="G2167:G2168"/>
    <mergeCell ref="I2167:I2168"/>
    <mergeCell ref="B2169:B2170"/>
    <mergeCell ref="C2169:C2170"/>
    <mergeCell ref="D2169:D2170"/>
    <mergeCell ref="E2169:E2170"/>
    <mergeCell ref="B2172:B2173"/>
    <mergeCell ref="C2172:C2173"/>
    <mergeCell ref="D2172:D2173"/>
    <mergeCell ref="E2172:E2173"/>
    <mergeCell ref="F2172:F2173"/>
    <mergeCell ref="G2172:G2173"/>
    <mergeCell ref="I2172:I2173"/>
    <mergeCell ref="B2174:B2175"/>
    <mergeCell ref="C2174:C2175"/>
    <mergeCell ref="D2174:D2175"/>
    <mergeCell ref="E2174:E2175"/>
    <mergeCell ref="F2174:F2175"/>
    <mergeCell ref="G2174:G2175"/>
    <mergeCell ref="I2174:I2175"/>
    <mergeCell ref="B2177:B2178"/>
    <mergeCell ref="C2177:C2178"/>
    <mergeCell ref="D2177:D2178"/>
    <mergeCell ref="E2177:E2178"/>
    <mergeCell ref="F2177:F2178"/>
    <mergeCell ref="G2177:G2178"/>
    <mergeCell ref="I2177:I2178"/>
    <mergeCell ref="B2179:B2180"/>
    <mergeCell ref="C2179:C2180"/>
    <mergeCell ref="D2179:D2180"/>
    <mergeCell ref="E2179:E2180"/>
    <mergeCell ref="F2179:F2180"/>
    <mergeCell ref="G2179:G2180"/>
    <mergeCell ref="I2179:I2180"/>
    <mergeCell ref="A2182:A2183"/>
    <mergeCell ref="B2182:B2183"/>
    <mergeCell ref="C2182:C2183"/>
    <mergeCell ref="D2182:D2183"/>
    <mergeCell ref="E2182:E2183"/>
    <mergeCell ref="F2182:F2183"/>
    <mergeCell ref="G2182:G2183"/>
    <mergeCell ref="I2182:I2183"/>
    <mergeCell ref="B2184:B2185"/>
    <mergeCell ref="C2184:C2185"/>
    <mergeCell ref="D2184:D2185"/>
    <mergeCell ref="E2184:E2185"/>
    <mergeCell ref="F2184:F2185"/>
    <mergeCell ref="G2184:G2185"/>
    <mergeCell ref="I2184:I2185"/>
    <mergeCell ref="A2187:A2188"/>
    <mergeCell ref="B2187:B2188"/>
    <mergeCell ref="C2187:C2188"/>
    <mergeCell ref="D2187:D2188"/>
    <mergeCell ref="E2187:E2188"/>
    <mergeCell ref="F2187:F2188"/>
    <mergeCell ref="G2187:G2188"/>
    <mergeCell ref="I2187:I2188"/>
    <mergeCell ref="B2189:B2190"/>
    <mergeCell ref="C2189:C2190"/>
    <mergeCell ref="D2189:D2190"/>
    <mergeCell ref="E2189:E2190"/>
    <mergeCell ref="F2189:F2190"/>
    <mergeCell ref="G2189:G2190"/>
    <mergeCell ref="I2189:I2190"/>
    <mergeCell ref="B2192:B2193"/>
    <mergeCell ref="C2192:C2193"/>
    <mergeCell ref="D2192:D2193"/>
    <mergeCell ref="E2192:E2193"/>
    <mergeCell ref="F2192:F2193"/>
    <mergeCell ref="G2192:G2193"/>
    <mergeCell ref="I2192:I2193"/>
    <mergeCell ref="B2194:B2195"/>
    <mergeCell ref="C2194:C2195"/>
    <mergeCell ref="D2194:D2195"/>
    <mergeCell ref="E2194:E2195"/>
    <mergeCell ref="F2194:F2195"/>
    <mergeCell ref="G2194:G2195"/>
    <mergeCell ref="I2194:I2195"/>
    <mergeCell ref="B2197:B2198"/>
    <mergeCell ref="C2197:C2198"/>
    <mergeCell ref="D2197:D2198"/>
    <mergeCell ref="E2197:E2198"/>
    <mergeCell ref="F2197:F2198"/>
    <mergeCell ref="G2197:G2198"/>
    <mergeCell ref="I2197:I2198"/>
    <mergeCell ref="B2199:B2200"/>
    <mergeCell ref="C2199:C2200"/>
    <mergeCell ref="D2199:D2200"/>
    <mergeCell ref="E2199:E2200"/>
    <mergeCell ref="F2199:F2200"/>
    <mergeCell ref="G2199:G2200"/>
    <mergeCell ref="I2199:I2200"/>
    <mergeCell ref="B2202:B2203"/>
    <mergeCell ref="C2202:C2203"/>
    <mergeCell ref="D2202:D2203"/>
    <mergeCell ref="E2202:E2203"/>
    <mergeCell ref="F2202:F2203"/>
    <mergeCell ref="G2202:G2203"/>
    <mergeCell ref="I2202:I2203"/>
    <mergeCell ref="B2204:B2205"/>
    <mergeCell ref="C2204:C2205"/>
    <mergeCell ref="D2204:D2205"/>
    <mergeCell ref="E2204:E2205"/>
    <mergeCell ref="F2204:F2205"/>
    <mergeCell ref="G2204:G2205"/>
    <mergeCell ref="I2204:I2205"/>
    <mergeCell ref="B2207:B2208"/>
    <mergeCell ref="C2207:C2208"/>
    <mergeCell ref="D2207:D2208"/>
    <mergeCell ref="E2207:E2208"/>
    <mergeCell ref="F2207:F2208"/>
    <mergeCell ref="G2207:G2208"/>
    <mergeCell ref="I2207:I2208"/>
    <mergeCell ref="B2209:B2210"/>
    <mergeCell ref="C2209:C2210"/>
    <mergeCell ref="D2209:D2210"/>
    <mergeCell ref="E2209:E2210"/>
    <mergeCell ref="F2209:F2210"/>
    <mergeCell ref="G2209:G2210"/>
    <mergeCell ref="I2209:I2210"/>
    <mergeCell ref="B2211:B2212"/>
    <mergeCell ref="C2211:C2212"/>
    <mergeCell ref="D2211:D2212"/>
    <mergeCell ref="E2211:E2212"/>
    <mergeCell ref="F2211:F2212"/>
    <mergeCell ref="G2211:G2212"/>
    <mergeCell ref="I2211:I2212"/>
    <mergeCell ref="B2213:B2214"/>
    <mergeCell ref="C2213:C2214"/>
    <mergeCell ref="D2213:D2214"/>
    <mergeCell ref="E2213:E2214"/>
    <mergeCell ref="F2213:F2214"/>
    <mergeCell ref="G2213:G2214"/>
    <mergeCell ref="I2213:I2214"/>
    <mergeCell ref="B2215:B2216"/>
    <mergeCell ref="C2215:C2216"/>
    <mergeCell ref="D2215:D2216"/>
    <mergeCell ref="E2215:E2216"/>
    <mergeCell ref="F2215:F2216"/>
    <mergeCell ref="G2215:G2216"/>
    <mergeCell ref="I2215:I2216"/>
    <mergeCell ref="B2218:B2219"/>
    <mergeCell ref="C2218:C2219"/>
    <mergeCell ref="D2218:D2219"/>
    <mergeCell ref="E2218:E2219"/>
    <mergeCell ref="F2218:F2219"/>
    <mergeCell ref="G2218:G2219"/>
    <mergeCell ref="I2218:I2219"/>
    <mergeCell ref="B2220:B2221"/>
    <mergeCell ref="C2220:C2221"/>
    <mergeCell ref="D2220:D2221"/>
    <mergeCell ref="E2220:E2221"/>
    <mergeCell ref="F2220:F2221"/>
    <mergeCell ref="G2220:G2221"/>
    <mergeCell ref="I2220:I2221"/>
    <mergeCell ref="B2223:B2224"/>
    <mergeCell ref="C2223:C2224"/>
    <mergeCell ref="D2223:D2224"/>
    <mergeCell ref="E2223:E2224"/>
    <mergeCell ref="F2223:F2224"/>
    <mergeCell ref="G2223:G2224"/>
    <mergeCell ref="I2223:I2224"/>
    <mergeCell ref="B2225:B2226"/>
    <mergeCell ref="C2225:C2226"/>
    <mergeCell ref="D2225:D2226"/>
    <mergeCell ref="E2225:E2226"/>
    <mergeCell ref="F2225:F2226"/>
    <mergeCell ref="G2225:G2226"/>
    <mergeCell ref="I2225:I2226"/>
    <mergeCell ref="B2227:B2228"/>
    <mergeCell ref="C2227:C2228"/>
    <mergeCell ref="D2227:D2228"/>
    <mergeCell ref="E2227:E2228"/>
    <mergeCell ref="F2227:F2228"/>
    <mergeCell ref="G2227:G2228"/>
    <mergeCell ref="I2227:I2228"/>
    <mergeCell ref="B2229:B2230"/>
    <mergeCell ref="C2229:C2230"/>
    <mergeCell ref="D2229:D2230"/>
    <mergeCell ref="E2229:E2230"/>
    <mergeCell ref="F2229:F2230"/>
    <mergeCell ref="G2229:G2230"/>
    <mergeCell ref="I2229:I2230"/>
    <mergeCell ref="B2231:B2232"/>
    <mergeCell ref="C2231:C2232"/>
    <mergeCell ref="D2231:D2232"/>
    <mergeCell ref="E2231:E2232"/>
    <mergeCell ref="F2231:F2232"/>
    <mergeCell ref="G2231:G2232"/>
    <mergeCell ref="I2231:I2232"/>
    <mergeCell ref="B2233:B2234"/>
    <mergeCell ref="C2233:C2234"/>
    <mergeCell ref="D2233:D2234"/>
    <mergeCell ref="E2233:E2234"/>
    <mergeCell ref="F2233:F2234"/>
    <mergeCell ref="G2233:G2234"/>
    <mergeCell ref="I2233:I2234"/>
    <mergeCell ref="B2236:B2237"/>
    <mergeCell ref="C2236:C2237"/>
    <mergeCell ref="D2236:D2237"/>
    <mergeCell ref="E2236:E2237"/>
    <mergeCell ref="F2236:F2237"/>
    <mergeCell ref="G2236:G2237"/>
    <mergeCell ref="I2236:I2237"/>
    <mergeCell ref="B2238:B2239"/>
    <mergeCell ref="C2238:C2239"/>
    <mergeCell ref="D2238:D2239"/>
    <mergeCell ref="E2238:E2239"/>
    <mergeCell ref="F2238:F2239"/>
    <mergeCell ref="G2238:G2239"/>
    <mergeCell ref="I2238:I2239"/>
    <mergeCell ref="B2240:B2241"/>
    <mergeCell ref="C2240:C2241"/>
    <mergeCell ref="D2240:D2241"/>
    <mergeCell ref="E2240:E2241"/>
    <mergeCell ref="F2240:F2241"/>
    <mergeCell ref="G2240:G2241"/>
    <mergeCell ref="I2240:I2241"/>
    <mergeCell ref="B2243:B2244"/>
    <mergeCell ref="C2243:C2244"/>
    <mergeCell ref="D2243:D2244"/>
    <mergeCell ref="E2243:E2244"/>
    <mergeCell ref="F2243:F2244"/>
    <mergeCell ref="G2243:G2244"/>
    <mergeCell ref="H2243:H2244"/>
    <mergeCell ref="I2243:I2244"/>
    <mergeCell ref="B2245:B2246"/>
    <mergeCell ref="C2245:C2246"/>
    <mergeCell ref="D2245:D2246"/>
    <mergeCell ref="E2245:E2246"/>
    <mergeCell ref="F2245:F2246"/>
    <mergeCell ref="G2245:G2246"/>
    <mergeCell ref="I2245:I2246"/>
    <mergeCell ref="B2247:B2248"/>
    <mergeCell ref="C2247:C2248"/>
    <mergeCell ref="D2247:D2248"/>
    <mergeCell ref="E2247:E2248"/>
    <mergeCell ref="F2247:F2248"/>
    <mergeCell ref="G2247:G2248"/>
    <mergeCell ref="I2247:I2248"/>
    <mergeCell ref="B2249:B2250"/>
    <mergeCell ref="C2249:C2250"/>
    <mergeCell ref="D2249:D2250"/>
    <mergeCell ref="E2249:E2250"/>
    <mergeCell ref="F2249:F2250"/>
    <mergeCell ref="G2249:G2250"/>
    <mergeCell ref="I2249:I2250"/>
    <mergeCell ref="B2251:B2252"/>
    <mergeCell ref="C2251:C2252"/>
    <mergeCell ref="D2251:D2252"/>
    <mergeCell ref="E2251:E2252"/>
    <mergeCell ref="F2251:F2252"/>
    <mergeCell ref="G2251:G2252"/>
    <mergeCell ref="I2251:I2252"/>
    <mergeCell ref="B2254:B2255"/>
    <mergeCell ref="C2254:C2255"/>
    <mergeCell ref="D2254:D2255"/>
    <mergeCell ref="E2254:E2255"/>
    <mergeCell ref="F2254:F2255"/>
    <mergeCell ref="G2254:G2255"/>
    <mergeCell ref="I2254:I2255"/>
    <mergeCell ref="B2256:B2257"/>
    <mergeCell ref="C2256:C2257"/>
    <mergeCell ref="D2256:D2257"/>
    <mergeCell ref="E2256:E2257"/>
    <mergeCell ref="F2256:F2257"/>
    <mergeCell ref="G2256:G2257"/>
    <mergeCell ref="I2256:I2257"/>
    <mergeCell ref="B2259:B2260"/>
    <mergeCell ref="C2259:C2260"/>
    <mergeCell ref="D2259:D2260"/>
    <mergeCell ref="E2259:E2260"/>
    <mergeCell ref="F2259:F2260"/>
    <mergeCell ref="G2259:G2260"/>
    <mergeCell ref="I2259:I2260"/>
    <mergeCell ref="B2261:B2262"/>
    <mergeCell ref="C2261:C2262"/>
    <mergeCell ref="D2261:D2262"/>
    <mergeCell ref="E2261:E2262"/>
    <mergeCell ref="F2261:F2262"/>
    <mergeCell ref="G2261:G2262"/>
    <mergeCell ref="I2261:I2262"/>
    <mergeCell ref="B2263:B2264"/>
    <mergeCell ref="C2263:C2264"/>
    <mergeCell ref="D2263:D2264"/>
    <mergeCell ref="E2263:E2264"/>
    <mergeCell ref="F2263:F2264"/>
    <mergeCell ref="G2263:G2264"/>
    <mergeCell ref="I2263:I2264"/>
    <mergeCell ref="B2266:B2267"/>
    <mergeCell ref="C2266:C2267"/>
    <mergeCell ref="D2266:D2267"/>
    <mergeCell ref="E2266:E2267"/>
    <mergeCell ref="F2266:F2267"/>
    <mergeCell ref="G2266:G2267"/>
    <mergeCell ref="I2266:I2267"/>
    <mergeCell ref="B2268:B2269"/>
    <mergeCell ref="C2268:C2269"/>
    <mergeCell ref="D2268:D2269"/>
    <mergeCell ref="E2268:E2269"/>
    <mergeCell ref="F2268:F2269"/>
    <mergeCell ref="G2268:G2269"/>
    <mergeCell ref="I2268:I2269"/>
    <mergeCell ref="A2271:A2272"/>
    <mergeCell ref="B2271:B2272"/>
    <mergeCell ref="C2271:C2272"/>
    <mergeCell ref="D2271:D2272"/>
    <mergeCell ref="E2271:E2272"/>
    <mergeCell ref="F2271:F2272"/>
    <mergeCell ref="G2271:G2272"/>
    <mergeCell ref="I2271:I2272"/>
    <mergeCell ref="B2273:B2274"/>
    <mergeCell ref="C2273:C2274"/>
    <mergeCell ref="D2273:D2274"/>
    <mergeCell ref="E2273:E2274"/>
    <mergeCell ref="F2273:F2274"/>
    <mergeCell ref="G2273:G2274"/>
    <mergeCell ref="I2273:I2274"/>
    <mergeCell ref="B2275:B2276"/>
    <mergeCell ref="C2275:C2276"/>
    <mergeCell ref="D2275:D2276"/>
    <mergeCell ref="E2275:E2276"/>
    <mergeCell ref="F2275:F2276"/>
    <mergeCell ref="G2275:G2276"/>
    <mergeCell ref="I2275:I2276"/>
    <mergeCell ref="B2278:B2279"/>
    <mergeCell ref="C2278:C2279"/>
    <mergeCell ref="D2278:D2279"/>
    <mergeCell ref="E2278:E2279"/>
    <mergeCell ref="F2278:F2279"/>
    <mergeCell ref="G2278:G2279"/>
    <mergeCell ref="I2278:I2279"/>
    <mergeCell ref="B2280:B2281"/>
    <mergeCell ref="C2280:C2281"/>
    <mergeCell ref="D2280:D2281"/>
    <mergeCell ref="E2280:E2281"/>
    <mergeCell ref="F2280:F2281"/>
    <mergeCell ref="G2280:G2281"/>
    <mergeCell ref="I2280:I2281"/>
    <mergeCell ref="B2282:B2283"/>
    <mergeCell ref="C2282:C2283"/>
    <mergeCell ref="D2282:D2283"/>
    <mergeCell ref="E2282:E2283"/>
    <mergeCell ref="F2282:F2283"/>
    <mergeCell ref="G2282:G2283"/>
    <mergeCell ref="I2282:I2283"/>
    <mergeCell ref="B2284:B2285"/>
    <mergeCell ref="C2284:C2285"/>
    <mergeCell ref="D2284:D2285"/>
    <mergeCell ref="E2284:E2285"/>
    <mergeCell ref="F2284:F2285"/>
    <mergeCell ref="G2284:G2285"/>
    <mergeCell ref="I2284:I2285"/>
    <mergeCell ref="B2286:B2287"/>
    <mergeCell ref="C2286:C2287"/>
    <mergeCell ref="D2286:D2287"/>
    <mergeCell ref="E2286:E2287"/>
    <mergeCell ref="F2286:F2287"/>
    <mergeCell ref="G2286:G2287"/>
    <mergeCell ref="I2286:I2287"/>
    <mergeCell ref="B2289:B2290"/>
    <mergeCell ref="C2289:C2290"/>
    <mergeCell ref="D2289:D2290"/>
    <mergeCell ref="E2289:E2290"/>
    <mergeCell ref="F2289:F2290"/>
    <mergeCell ref="G2289:G2290"/>
    <mergeCell ref="I2289:I2290"/>
    <mergeCell ref="B2291:B2292"/>
    <mergeCell ref="C2291:C2292"/>
    <mergeCell ref="D2291:D2292"/>
    <mergeCell ref="E2291:E2292"/>
    <mergeCell ref="F2291:F2292"/>
    <mergeCell ref="G2291:G2292"/>
    <mergeCell ref="I2291:I2292"/>
    <mergeCell ref="B2293:B2294"/>
    <mergeCell ref="C2293:C2294"/>
    <mergeCell ref="D2293:D2294"/>
    <mergeCell ref="E2293:E2294"/>
    <mergeCell ref="F2293:F2294"/>
    <mergeCell ref="G2293:G2294"/>
    <mergeCell ref="I2293:I2294"/>
    <mergeCell ref="B2296:B2297"/>
    <mergeCell ref="C2296:C2297"/>
    <mergeCell ref="D2296:D2297"/>
    <mergeCell ref="E2296:E2297"/>
    <mergeCell ref="F2296:F2297"/>
    <mergeCell ref="G2296:G2297"/>
    <mergeCell ref="I2296:I2297"/>
    <mergeCell ref="B2298:B2299"/>
    <mergeCell ref="C2298:C2299"/>
    <mergeCell ref="D2298:D2299"/>
    <mergeCell ref="E2298:E2299"/>
    <mergeCell ref="F2298:F2299"/>
    <mergeCell ref="G2298:G2299"/>
    <mergeCell ref="I2298:I2299"/>
    <mergeCell ref="B2300:B2301"/>
    <mergeCell ref="C2300:C2301"/>
    <mergeCell ref="D2300:D2301"/>
    <mergeCell ref="E2300:E2301"/>
    <mergeCell ref="F2300:F2301"/>
    <mergeCell ref="G2300:G2301"/>
    <mergeCell ref="I2300:I2301"/>
    <mergeCell ref="B2302:B2303"/>
    <mergeCell ref="C2302:C2303"/>
    <mergeCell ref="D2302:D2303"/>
    <mergeCell ref="E2302:E2303"/>
    <mergeCell ref="F2302:F2303"/>
    <mergeCell ref="G2302:G2303"/>
    <mergeCell ref="I2302:I2303"/>
    <mergeCell ref="B2305:B2306"/>
    <mergeCell ref="C2305:C2306"/>
    <mergeCell ref="D2305:D2306"/>
    <mergeCell ref="E2305:E2306"/>
    <mergeCell ref="F2305:F2306"/>
    <mergeCell ref="G2305:G2306"/>
    <mergeCell ref="I2305:I2306"/>
    <mergeCell ref="B2307:B2308"/>
    <mergeCell ref="C2307:C2308"/>
    <mergeCell ref="D2307:D2308"/>
    <mergeCell ref="E2307:E2308"/>
    <mergeCell ref="F2307:F2308"/>
    <mergeCell ref="G2307:G2308"/>
    <mergeCell ref="I2307:I2308"/>
    <mergeCell ref="B2309:B2310"/>
    <mergeCell ref="C2309:C2310"/>
    <mergeCell ref="D2309:D2310"/>
    <mergeCell ref="E2309:E2310"/>
    <mergeCell ref="F2309:F2310"/>
    <mergeCell ref="G2309:G2310"/>
    <mergeCell ref="I2309:I2310"/>
    <mergeCell ref="B2312:B2313"/>
    <mergeCell ref="C2312:C2313"/>
    <mergeCell ref="D2312:D2313"/>
    <mergeCell ref="E2312:E2313"/>
    <mergeCell ref="F2312:F2313"/>
    <mergeCell ref="G2312:G2313"/>
    <mergeCell ref="I2312:I2313"/>
    <mergeCell ref="B2314:B2315"/>
    <mergeCell ref="C2314:C2315"/>
    <mergeCell ref="D2314:D2315"/>
    <mergeCell ref="E2314:E2315"/>
    <mergeCell ref="F2314:F2315"/>
    <mergeCell ref="G2314:G2315"/>
    <mergeCell ref="I2314:I2315"/>
    <mergeCell ref="B2316:B2317"/>
    <mergeCell ref="C2316:C2317"/>
    <mergeCell ref="D2316:D2317"/>
    <mergeCell ref="E2316:E2317"/>
    <mergeCell ref="F2316:F2317"/>
    <mergeCell ref="G2316:G2317"/>
    <mergeCell ref="I2316:I2317"/>
    <mergeCell ref="B2318:B2319"/>
    <mergeCell ref="C2318:C2319"/>
    <mergeCell ref="D2318:D2319"/>
    <mergeCell ref="E2318:E2319"/>
    <mergeCell ref="F2318:F2319"/>
    <mergeCell ref="G2318:G2319"/>
    <mergeCell ref="I2318:I2319"/>
    <mergeCell ref="B2320:B2321"/>
    <mergeCell ref="C2320:C2321"/>
    <mergeCell ref="D2320:D2321"/>
    <mergeCell ref="E2320:E2321"/>
    <mergeCell ref="F2320:F2321"/>
    <mergeCell ref="G2320:G2321"/>
    <mergeCell ref="I2320:I2321"/>
    <mergeCell ref="B2323:B2324"/>
    <mergeCell ref="C2323:C2324"/>
    <mergeCell ref="D2323:D2324"/>
    <mergeCell ref="E2323:E2324"/>
    <mergeCell ref="F2323:F2324"/>
    <mergeCell ref="G2323:G2324"/>
    <mergeCell ref="I2323:I2324"/>
    <mergeCell ref="B2325:B2326"/>
    <mergeCell ref="C2325:C2326"/>
    <mergeCell ref="D2325:D2326"/>
    <mergeCell ref="E2325:E2326"/>
    <mergeCell ref="F2325:F2326"/>
    <mergeCell ref="G2325:G2326"/>
    <mergeCell ref="I2325:I2326"/>
    <mergeCell ref="B2327:B2328"/>
    <mergeCell ref="C2327:C2328"/>
    <mergeCell ref="D2327:D2328"/>
    <mergeCell ref="E2327:E2328"/>
    <mergeCell ref="F2327:F2328"/>
    <mergeCell ref="G2327:G2328"/>
    <mergeCell ref="I2327:I2328"/>
    <mergeCell ref="B2330:B2331"/>
    <mergeCell ref="C2330:C2331"/>
    <mergeCell ref="D2330:D2331"/>
    <mergeCell ref="E2330:E2331"/>
    <mergeCell ref="F2330:F2331"/>
    <mergeCell ref="G2330:G2331"/>
    <mergeCell ref="I2330:I2331"/>
    <mergeCell ref="B2332:B2333"/>
    <mergeCell ref="C2332:C2333"/>
    <mergeCell ref="D2332:D2333"/>
    <mergeCell ref="E2332:E2333"/>
    <mergeCell ref="F2332:F2333"/>
    <mergeCell ref="G2332:G2333"/>
    <mergeCell ref="I2332:I2333"/>
    <mergeCell ref="B2334:B2335"/>
    <mergeCell ref="C2334:C2335"/>
    <mergeCell ref="D2334:D2335"/>
    <mergeCell ref="E2334:E2335"/>
    <mergeCell ref="F2334:F2335"/>
    <mergeCell ref="G2334:G2335"/>
    <mergeCell ref="I2334:I2335"/>
    <mergeCell ref="B2337:B2338"/>
    <mergeCell ref="C2337:C2338"/>
    <mergeCell ref="D2337:D2338"/>
    <mergeCell ref="E2337:E2338"/>
    <mergeCell ref="F2337:F2338"/>
    <mergeCell ref="G2337:G2338"/>
    <mergeCell ref="I2337:I2338"/>
    <mergeCell ref="B2339:B2340"/>
    <mergeCell ref="C2339:C2340"/>
    <mergeCell ref="D2339:D2340"/>
    <mergeCell ref="E2339:E2340"/>
    <mergeCell ref="F2339:F2340"/>
    <mergeCell ref="G2339:G2340"/>
    <mergeCell ref="I2339:I2340"/>
    <mergeCell ref="B2341:B2342"/>
    <mergeCell ref="C2341:C2342"/>
    <mergeCell ref="D2341:D2342"/>
    <mergeCell ref="E2341:E2342"/>
    <mergeCell ref="F2341:F2342"/>
    <mergeCell ref="G2341:G2342"/>
    <mergeCell ref="I2341:I2342"/>
    <mergeCell ref="B2343:B2344"/>
    <mergeCell ref="C2343:C2344"/>
    <mergeCell ref="D2343:D2344"/>
    <mergeCell ref="E2343:E2344"/>
    <mergeCell ref="F2343:F2344"/>
    <mergeCell ref="G2343:G2344"/>
    <mergeCell ref="I2343:I2344"/>
    <mergeCell ref="B2345:B2346"/>
    <mergeCell ref="C2345:C2346"/>
    <mergeCell ref="D2345:D2346"/>
    <mergeCell ref="E2345:E2346"/>
    <mergeCell ref="F2345:F2346"/>
    <mergeCell ref="G2345:G2346"/>
    <mergeCell ref="I2345:I2346"/>
    <mergeCell ref="B2347:B2348"/>
    <mergeCell ref="C2347:C2348"/>
    <mergeCell ref="D2347:D2348"/>
    <mergeCell ref="E2347:E2348"/>
    <mergeCell ref="F2347:F2348"/>
    <mergeCell ref="G2347:G2348"/>
    <mergeCell ref="I2347:I2348"/>
    <mergeCell ref="B2349:B2350"/>
    <mergeCell ref="C2349:C2350"/>
    <mergeCell ref="D2349:D2350"/>
    <mergeCell ref="E2349:E2350"/>
    <mergeCell ref="F2349:F2350"/>
    <mergeCell ref="G2349:G2350"/>
    <mergeCell ref="I2349:I2350"/>
    <mergeCell ref="B2352:B2353"/>
    <mergeCell ref="C2352:C2353"/>
    <mergeCell ref="D2352:D2353"/>
    <mergeCell ref="E2352:E2353"/>
    <mergeCell ref="F2352:F2353"/>
    <mergeCell ref="G2352:G2353"/>
    <mergeCell ref="I2352:I2353"/>
    <mergeCell ref="B2354:B2355"/>
    <mergeCell ref="C2354:C2355"/>
    <mergeCell ref="D2354:D2355"/>
    <mergeCell ref="E2354:E2355"/>
    <mergeCell ref="F2354:F2355"/>
    <mergeCell ref="G2354:G2355"/>
    <mergeCell ref="I2354:I2355"/>
    <mergeCell ref="A2357:A2358"/>
    <mergeCell ref="B2357:B2358"/>
    <mergeCell ref="C2357:C2358"/>
    <mergeCell ref="D2357:D2358"/>
    <mergeCell ref="E2357:E2358"/>
    <mergeCell ref="F2357:F2358"/>
    <mergeCell ref="G2357:G2358"/>
    <mergeCell ref="I2357:I2358"/>
    <mergeCell ref="A2359:A2360"/>
    <mergeCell ref="B2359:B2360"/>
    <mergeCell ref="C2359:C2360"/>
    <mergeCell ref="D2359:D2360"/>
    <mergeCell ref="E2359:E2360"/>
    <mergeCell ref="F2359:F2360"/>
    <mergeCell ref="G2359:G2360"/>
    <mergeCell ref="I2359:I2360"/>
    <mergeCell ref="A2361:A2362"/>
    <mergeCell ref="B2361:B2362"/>
    <mergeCell ref="C2361:C2362"/>
    <mergeCell ref="D2361:D2362"/>
    <mergeCell ref="E2361:E2362"/>
    <mergeCell ref="F2361:F2362"/>
    <mergeCell ref="G2361:G2362"/>
    <mergeCell ref="I2361:I2362"/>
    <mergeCell ref="B2363:B2364"/>
    <mergeCell ref="C2363:C2364"/>
    <mergeCell ref="D2363:D2364"/>
    <mergeCell ref="E2363:E2364"/>
    <mergeCell ref="F2363:F2364"/>
    <mergeCell ref="G2363:G2364"/>
    <mergeCell ref="I2363:I2364"/>
    <mergeCell ref="B2365:B2366"/>
    <mergeCell ref="C2365:C2366"/>
    <mergeCell ref="D2365:D2366"/>
    <mergeCell ref="E2365:E2366"/>
    <mergeCell ref="F2365:F2366"/>
    <mergeCell ref="G2365:G2366"/>
    <mergeCell ref="I2365:I2366"/>
    <mergeCell ref="B2371:B2372"/>
    <mergeCell ref="C2371:C2372"/>
    <mergeCell ref="D2371:D2372"/>
    <mergeCell ref="E2371:E2372"/>
    <mergeCell ref="F2371:F2372"/>
    <mergeCell ref="G2371:G2372"/>
    <mergeCell ref="I2371:I2372"/>
    <mergeCell ref="B2373:B2374"/>
    <mergeCell ref="C2373:C2374"/>
    <mergeCell ref="D2373:D2374"/>
    <mergeCell ref="E2373:E2374"/>
    <mergeCell ref="F2373:F2374"/>
    <mergeCell ref="G2373:G2374"/>
    <mergeCell ref="I2373:I2374"/>
    <mergeCell ref="A2376:A2377"/>
    <mergeCell ref="B2376:B2377"/>
    <mergeCell ref="C2376:C2377"/>
    <mergeCell ref="D2376:D2377"/>
    <mergeCell ref="E2376:E2377"/>
    <mergeCell ref="F2376:F2377"/>
    <mergeCell ref="G2376:G2377"/>
    <mergeCell ref="I2376:I2377"/>
    <mergeCell ref="A2378:A2379"/>
    <mergeCell ref="B2378:B2379"/>
    <mergeCell ref="C2378:C2379"/>
    <mergeCell ref="D2378:D2379"/>
    <mergeCell ref="E2378:E2379"/>
    <mergeCell ref="F2378:F2379"/>
    <mergeCell ref="G2378:G2379"/>
    <mergeCell ref="I2378:I2379"/>
    <mergeCell ref="A2380:A2381"/>
    <mergeCell ref="B2380:B2381"/>
    <mergeCell ref="C2380:C2381"/>
    <mergeCell ref="D2380:D2381"/>
    <mergeCell ref="E2380:E2381"/>
    <mergeCell ref="F2380:F2381"/>
    <mergeCell ref="G2380:G2381"/>
    <mergeCell ref="I2380:I2381"/>
    <mergeCell ref="B2391:B2392"/>
    <mergeCell ref="C2391:C2392"/>
    <mergeCell ref="D2391:D2392"/>
    <mergeCell ref="E2391:E2392"/>
    <mergeCell ref="F2391:F2392"/>
    <mergeCell ref="G2391:G2392"/>
    <mergeCell ref="I2391:I2392"/>
    <mergeCell ref="B2393:B2394"/>
    <mergeCell ref="C2393:C2394"/>
    <mergeCell ref="D2393:D2394"/>
    <mergeCell ref="E2393:E2394"/>
    <mergeCell ref="F2393:F2394"/>
    <mergeCell ref="G2393:G2394"/>
    <mergeCell ref="I2393:I2394"/>
    <mergeCell ref="B2396:B2397"/>
    <mergeCell ref="C2396:C2397"/>
    <mergeCell ref="D2396:D2397"/>
    <mergeCell ref="E2396:E2397"/>
    <mergeCell ref="F2396:F2397"/>
    <mergeCell ref="G2396:G2397"/>
    <mergeCell ref="I2396:I2397"/>
    <mergeCell ref="B2398:B2399"/>
    <mergeCell ref="C2398:C2399"/>
    <mergeCell ref="D2398:D2399"/>
    <mergeCell ref="E2398:E2399"/>
    <mergeCell ref="F2398:F2399"/>
    <mergeCell ref="G2398:G2399"/>
    <mergeCell ref="I2398:I2399"/>
    <mergeCell ref="B2404:B2405"/>
    <mergeCell ref="C2404:C2405"/>
    <mergeCell ref="D2404:D2405"/>
    <mergeCell ref="E2404:E2405"/>
    <mergeCell ref="F2404:F2405"/>
    <mergeCell ref="G2404:G2405"/>
    <mergeCell ref="I2404:I2405"/>
    <mergeCell ref="B2410:B2411"/>
    <mergeCell ref="C2410:C2411"/>
    <mergeCell ref="D2410:D2411"/>
    <mergeCell ref="E2410:E2411"/>
    <mergeCell ref="F2410:F2411"/>
    <mergeCell ref="G2410:G2411"/>
    <mergeCell ref="I2410:I2411"/>
    <mergeCell ref="B2412:B2413"/>
    <mergeCell ref="C2412:C2413"/>
    <mergeCell ref="D2412:D2413"/>
    <mergeCell ref="E2412:E2413"/>
    <mergeCell ref="F2412:F2413"/>
    <mergeCell ref="G2412:G2413"/>
    <mergeCell ref="I2412:I2413"/>
    <mergeCell ref="B2415:B2416"/>
    <mergeCell ref="C2415:C2416"/>
    <mergeCell ref="D2415:D2416"/>
    <mergeCell ref="E2415:E2416"/>
    <mergeCell ref="F2415:F2416"/>
    <mergeCell ref="G2415:G2416"/>
    <mergeCell ref="I2415:I2416"/>
    <mergeCell ref="B2417:B2418"/>
    <mergeCell ref="C2417:C2418"/>
    <mergeCell ref="D2417:D2418"/>
    <mergeCell ref="E2417:E2418"/>
    <mergeCell ref="F2417:F2418"/>
    <mergeCell ref="G2417:G2418"/>
    <mergeCell ref="I2417:I2418"/>
    <mergeCell ref="B2420:B2421"/>
    <mergeCell ref="C2420:C2421"/>
    <mergeCell ref="D2420:D2421"/>
    <mergeCell ref="E2420:E2421"/>
    <mergeCell ref="F2420:F2421"/>
    <mergeCell ref="G2420:G2421"/>
    <mergeCell ref="I2420:I2421"/>
    <mergeCell ref="B2422:B2423"/>
    <mergeCell ref="C2422:C2423"/>
    <mergeCell ref="D2422:D2423"/>
    <mergeCell ref="E2422:E2423"/>
    <mergeCell ref="F2422:F2423"/>
    <mergeCell ref="G2422:G2423"/>
    <mergeCell ref="I2422:I2423"/>
    <mergeCell ref="B2424:B2425"/>
    <mergeCell ref="C2424:C2425"/>
    <mergeCell ref="D2424:D2425"/>
    <mergeCell ref="E2424:E2425"/>
    <mergeCell ref="F2424:F2425"/>
    <mergeCell ref="G2424:G2425"/>
    <mergeCell ref="I2424:I2425"/>
    <mergeCell ref="B2426:B2427"/>
    <mergeCell ref="C2426:C2427"/>
    <mergeCell ref="D2426:D2427"/>
    <mergeCell ref="E2426:E2427"/>
    <mergeCell ref="F2426:F2427"/>
    <mergeCell ref="G2426:G2427"/>
    <mergeCell ref="I2426:I2427"/>
    <mergeCell ref="B2428:B2429"/>
    <mergeCell ref="C2428:C2429"/>
    <mergeCell ref="D2428:D2429"/>
    <mergeCell ref="E2428:E2429"/>
    <mergeCell ref="F2428:F2429"/>
    <mergeCell ref="G2428:G2429"/>
    <mergeCell ref="I2428:I2429"/>
    <mergeCell ref="B2431:B2432"/>
    <mergeCell ref="C2431:C2432"/>
    <mergeCell ref="D2431:D2432"/>
    <mergeCell ref="E2431:E2432"/>
    <mergeCell ref="F2431:F2432"/>
    <mergeCell ref="G2431:G2432"/>
    <mergeCell ref="I2431:I2432"/>
    <mergeCell ref="B2433:B2434"/>
    <mergeCell ref="C2433:C2434"/>
    <mergeCell ref="D2433:D2434"/>
    <mergeCell ref="E2433:E2434"/>
    <mergeCell ref="F2433:F2434"/>
    <mergeCell ref="G2433:G2434"/>
    <mergeCell ref="I2433:I2434"/>
    <mergeCell ref="B2435:B2436"/>
    <mergeCell ref="C2435:C2436"/>
    <mergeCell ref="D2435:D2436"/>
    <mergeCell ref="E2435:E2436"/>
    <mergeCell ref="F2435:F2436"/>
    <mergeCell ref="G2435:G2436"/>
    <mergeCell ref="I2435:I2436"/>
    <mergeCell ref="B2437:B2438"/>
    <mergeCell ref="C2437:C2438"/>
    <mergeCell ref="D2437:D2438"/>
    <mergeCell ref="E2437:E2438"/>
    <mergeCell ref="F2437:F2438"/>
    <mergeCell ref="G2437:G2438"/>
    <mergeCell ref="I2437:I2438"/>
    <mergeCell ref="B2439:B2440"/>
    <mergeCell ref="C2439:C2440"/>
    <mergeCell ref="D2439:D2440"/>
    <mergeCell ref="E2439:E2440"/>
    <mergeCell ref="F2439:F2440"/>
    <mergeCell ref="G2439:G2440"/>
    <mergeCell ref="I2439:I2440"/>
    <mergeCell ref="B2442:B2443"/>
    <mergeCell ref="C2442:C2443"/>
    <mergeCell ref="D2442:D2443"/>
    <mergeCell ref="E2442:E2443"/>
    <mergeCell ref="F2442:F2443"/>
    <mergeCell ref="G2442:G2443"/>
    <mergeCell ref="I2442:I2443"/>
    <mergeCell ref="B2444:B2445"/>
    <mergeCell ref="C2444:C2445"/>
    <mergeCell ref="D2444:D2445"/>
    <mergeCell ref="E2444:E2445"/>
    <mergeCell ref="F2444:F2445"/>
    <mergeCell ref="G2444:G2445"/>
    <mergeCell ref="I2444:I2445"/>
    <mergeCell ref="B2446:B2447"/>
    <mergeCell ref="C2446:C2447"/>
    <mergeCell ref="D2446:D2447"/>
    <mergeCell ref="E2446:E2447"/>
    <mergeCell ref="F2446:F2447"/>
    <mergeCell ref="G2446:G2447"/>
    <mergeCell ref="I2446:I2447"/>
    <mergeCell ref="A2449:A2450"/>
    <mergeCell ref="B2449:B2450"/>
    <mergeCell ref="C2449:C2450"/>
    <mergeCell ref="D2449:D2450"/>
    <mergeCell ref="E2449:E2450"/>
    <mergeCell ref="F2449:F2450"/>
    <mergeCell ref="G2449:G2450"/>
    <mergeCell ref="I2449:I2450"/>
    <mergeCell ref="B2451:B2452"/>
    <mergeCell ref="C2451:C2452"/>
    <mergeCell ref="D2451:D2452"/>
    <mergeCell ref="E2451:E2452"/>
    <mergeCell ref="F2451:F2452"/>
    <mergeCell ref="G2451:G2452"/>
    <mergeCell ref="I2451:I2452"/>
    <mergeCell ref="B2453:B2454"/>
    <mergeCell ref="C2453:C2454"/>
    <mergeCell ref="D2453:D2454"/>
    <mergeCell ref="E2453:E2454"/>
    <mergeCell ref="F2453:F2454"/>
    <mergeCell ref="G2453:G2454"/>
    <mergeCell ref="I2453:I2454"/>
    <mergeCell ref="B2457:B2458"/>
    <mergeCell ref="C2457:C2458"/>
    <mergeCell ref="D2457:D2458"/>
    <mergeCell ref="E2457:E2458"/>
    <mergeCell ref="F2457:F2458"/>
    <mergeCell ref="G2457:G2458"/>
    <mergeCell ref="I2457:I2458"/>
    <mergeCell ref="A2460:A2461"/>
    <mergeCell ref="B2460:B2461"/>
    <mergeCell ref="C2460:C2461"/>
    <mergeCell ref="D2460:D2461"/>
    <mergeCell ref="E2460:E2461"/>
    <mergeCell ref="F2460:F2461"/>
    <mergeCell ref="G2460:G2461"/>
    <mergeCell ref="I2460:I2461"/>
    <mergeCell ref="B2462:B2463"/>
    <mergeCell ref="C2462:C2463"/>
    <mergeCell ref="D2462:D2463"/>
    <mergeCell ref="E2462:E2463"/>
    <mergeCell ref="F2462:F2463"/>
    <mergeCell ref="G2462:G2463"/>
    <mergeCell ref="I2462:I2463"/>
    <mergeCell ref="B2465:B2466"/>
    <mergeCell ref="C2465:C2466"/>
    <mergeCell ref="D2465:D2466"/>
    <mergeCell ref="E2465:E2466"/>
    <mergeCell ref="F2465:F2466"/>
    <mergeCell ref="G2465:G2466"/>
    <mergeCell ref="I2465:I2466"/>
    <mergeCell ref="B2467:B2468"/>
    <mergeCell ref="C2467:C2468"/>
    <mergeCell ref="D2467:D2468"/>
    <mergeCell ref="E2467:E2468"/>
    <mergeCell ref="F2467:F2468"/>
    <mergeCell ref="G2467:G2468"/>
    <mergeCell ref="I2467:I2468"/>
    <mergeCell ref="B2469:B2470"/>
    <mergeCell ref="C2469:C2470"/>
    <mergeCell ref="D2469:D2470"/>
    <mergeCell ref="E2469:E2470"/>
    <mergeCell ref="F2469:F2470"/>
    <mergeCell ref="G2469:G2470"/>
    <mergeCell ref="I2469:I2470"/>
    <mergeCell ref="B2471:B2472"/>
    <mergeCell ref="C2471:C2472"/>
    <mergeCell ref="D2471:D2472"/>
    <mergeCell ref="E2471:E2472"/>
    <mergeCell ref="F2471:F2472"/>
    <mergeCell ref="G2471:G2472"/>
    <mergeCell ref="I2471:I2472"/>
    <mergeCell ref="B2474:B2475"/>
    <mergeCell ref="C2474:C2475"/>
    <mergeCell ref="D2474:D2475"/>
    <mergeCell ref="E2474:E2475"/>
    <mergeCell ref="F2474:F2475"/>
    <mergeCell ref="G2474:G2475"/>
    <mergeCell ref="I2474:I2475"/>
    <mergeCell ref="B2476:B2477"/>
    <mergeCell ref="C2476:C2477"/>
    <mergeCell ref="D2476:D2477"/>
    <mergeCell ref="E2476:E2477"/>
    <mergeCell ref="F2476:F2477"/>
    <mergeCell ref="G2476:G2477"/>
    <mergeCell ref="I2476:I2477"/>
    <mergeCell ref="B2478:B2479"/>
    <mergeCell ref="C2478:C2479"/>
    <mergeCell ref="D2478:D2479"/>
    <mergeCell ref="E2478:E2479"/>
    <mergeCell ref="F2478:F2479"/>
    <mergeCell ref="G2478:G2479"/>
    <mergeCell ref="I2478:I2479"/>
    <mergeCell ref="B2480:B2481"/>
    <mergeCell ref="C2480:C2481"/>
    <mergeCell ref="D2480:D2481"/>
    <mergeCell ref="E2480:E2481"/>
    <mergeCell ref="F2480:F2481"/>
    <mergeCell ref="G2480:G2481"/>
    <mergeCell ref="I2480:I2481"/>
    <mergeCell ref="B2483:B2484"/>
    <mergeCell ref="C2483:C2484"/>
    <mergeCell ref="D2483:D2484"/>
    <mergeCell ref="E2483:E2484"/>
    <mergeCell ref="F2483:F2484"/>
    <mergeCell ref="G2483:G2484"/>
    <mergeCell ref="I2483:I2484"/>
    <mergeCell ref="B2485:B2486"/>
    <mergeCell ref="C2485:C2486"/>
    <mergeCell ref="D2485:D2486"/>
    <mergeCell ref="E2485:E2486"/>
    <mergeCell ref="F2485:F2486"/>
    <mergeCell ref="G2485:G2486"/>
    <mergeCell ref="I2485:I2486"/>
    <mergeCell ref="B2487:B2488"/>
    <mergeCell ref="C2487:C2488"/>
    <mergeCell ref="D2487:D2488"/>
    <mergeCell ref="E2487:E2488"/>
    <mergeCell ref="F2487:F2488"/>
    <mergeCell ref="G2487:G2488"/>
    <mergeCell ref="I2487:I2488"/>
    <mergeCell ref="B2489:B2490"/>
    <mergeCell ref="C2489:C2490"/>
    <mergeCell ref="D2489:D2490"/>
    <mergeCell ref="E2489:E2490"/>
    <mergeCell ref="F2489:F2490"/>
    <mergeCell ref="G2489:G2490"/>
    <mergeCell ref="I2489:I2490"/>
    <mergeCell ref="B2491:B2492"/>
    <mergeCell ref="C2491:C2492"/>
    <mergeCell ref="D2491:D2492"/>
    <mergeCell ref="E2491:E2492"/>
    <mergeCell ref="F2491:F2492"/>
    <mergeCell ref="G2491:G2492"/>
    <mergeCell ref="I2491:I2492"/>
    <mergeCell ref="B2493:B2494"/>
    <mergeCell ref="C2493:C2494"/>
    <mergeCell ref="D2493:D2494"/>
    <mergeCell ref="E2493:E2494"/>
    <mergeCell ref="F2493:F2494"/>
    <mergeCell ref="G2493:G2494"/>
    <mergeCell ref="I2493:I2494"/>
    <mergeCell ref="B2496:B2497"/>
    <mergeCell ref="C2496:C2497"/>
    <mergeCell ref="D2496:D2497"/>
    <mergeCell ref="E2496:E2497"/>
    <mergeCell ref="F2496:F2497"/>
    <mergeCell ref="G2496:G2497"/>
    <mergeCell ref="I2496:I2497"/>
    <mergeCell ref="B2498:B2499"/>
    <mergeCell ref="C2498:C2499"/>
    <mergeCell ref="D2498:D2499"/>
    <mergeCell ref="E2498:E2499"/>
    <mergeCell ref="F2498:F2499"/>
    <mergeCell ref="G2498:G2499"/>
    <mergeCell ref="I2498:I2499"/>
    <mergeCell ref="B2500:B2501"/>
    <mergeCell ref="C2500:C2501"/>
    <mergeCell ref="D2500:D2501"/>
    <mergeCell ref="E2500:E2501"/>
    <mergeCell ref="F2500:F2501"/>
    <mergeCell ref="G2500:G2501"/>
    <mergeCell ref="I2500:I2501"/>
    <mergeCell ref="B2502:B2503"/>
    <mergeCell ref="C2502:C2503"/>
    <mergeCell ref="D2502:D2503"/>
    <mergeCell ref="E2502:E2503"/>
    <mergeCell ref="F2502:F2503"/>
    <mergeCell ref="G2502:G2503"/>
    <mergeCell ref="I2502:I2503"/>
    <mergeCell ref="B2504:B2505"/>
    <mergeCell ref="C2504:C2505"/>
    <mergeCell ref="D2504:D2505"/>
    <mergeCell ref="E2504:E2505"/>
    <mergeCell ref="F2504:F2505"/>
    <mergeCell ref="G2504:G2505"/>
    <mergeCell ref="I2504:I2505"/>
    <mergeCell ref="B2507:B2508"/>
    <mergeCell ref="C2507:C2508"/>
    <mergeCell ref="D2507:D2508"/>
    <mergeCell ref="E2507:E2508"/>
    <mergeCell ref="F2507:F2508"/>
    <mergeCell ref="G2507:G2508"/>
    <mergeCell ref="I2507:I2508"/>
    <mergeCell ref="B2509:B2510"/>
    <mergeCell ref="C2509:C2510"/>
    <mergeCell ref="D2509:D2510"/>
    <mergeCell ref="E2509:E2510"/>
    <mergeCell ref="F2509:F2510"/>
    <mergeCell ref="G2509:G2510"/>
    <mergeCell ref="I2509:I2510"/>
    <mergeCell ref="B2511:B2512"/>
    <mergeCell ref="C2511:C2512"/>
    <mergeCell ref="D2511:D2512"/>
    <mergeCell ref="E2511:E2512"/>
    <mergeCell ref="F2511:F2512"/>
    <mergeCell ref="G2511:G2512"/>
    <mergeCell ref="I2511:I2512"/>
    <mergeCell ref="B2513:B2514"/>
    <mergeCell ref="C2513:C2514"/>
    <mergeCell ref="D2513:D2514"/>
    <mergeCell ref="E2513:E2514"/>
    <mergeCell ref="F2513:F2514"/>
    <mergeCell ref="G2513:G2514"/>
    <mergeCell ref="I2513:I2514"/>
    <mergeCell ref="B2515:B2516"/>
    <mergeCell ref="C2515:C2516"/>
    <mergeCell ref="D2515:D2516"/>
    <mergeCell ref="E2515:E2516"/>
    <mergeCell ref="F2515:F2516"/>
    <mergeCell ref="G2515:G2516"/>
    <mergeCell ref="I2515:I2516"/>
    <mergeCell ref="B2517:B2518"/>
    <mergeCell ref="C2517:C2518"/>
    <mergeCell ref="D2517:D2518"/>
    <mergeCell ref="E2517:E2518"/>
    <mergeCell ref="F2517:F2518"/>
    <mergeCell ref="G2517:G2518"/>
    <mergeCell ref="I2517:I2518"/>
    <mergeCell ref="B2519:B2520"/>
    <mergeCell ref="C2519:C2520"/>
    <mergeCell ref="D2519:D2520"/>
    <mergeCell ref="E2519:E2520"/>
    <mergeCell ref="F2519:F2520"/>
    <mergeCell ref="G2519:G2520"/>
    <mergeCell ref="I2519:I2520"/>
    <mergeCell ref="B2522:B2523"/>
    <mergeCell ref="C2522:C2523"/>
    <mergeCell ref="D2522:D2523"/>
    <mergeCell ref="E2522:E2523"/>
    <mergeCell ref="F2522:F2523"/>
    <mergeCell ref="G2522:G2523"/>
    <mergeCell ref="I2522:I2523"/>
    <mergeCell ref="B2524:B2525"/>
    <mergeCell ref="C2524:C2525"/>
    <mergeCell ref="D2524:D2525"/>
    <mergeCell ref="E2524:E2525"/>
    <mergeCell ref="F2524:F2525"/>
    <mergeCell ref="G2524:G2525"/>
    <mergeCell ref="I2524:I2525"/>
    <mergeCell ref="B2527:B2528"/>
    <mergeCell ref="C2527:C2528"/>
    <mergeCell ref="D2527:D2528"/>
    <mergeCell ref="E2527:E2528"/>
    <mergeCell ref="F2527:F2528"/>
    <mergeCell ref="G2527:G2528"/>
    <mergeCell ref="I2527:I2528"/>
    <mergeCell ref="B2529:B2530"/>
    <mergeCell ref="C2529:C2530"/>
    <mergeCell ref="D2529:D2530"/>
    <mergeCell ref="E2529:E2530"/>
    <mergeCell ref="F2529:F2530"/>
    <mergeCell ref="G2529:G2530"/>
    <mergeCell ref="I2529:I2530"/>
  </mergeCells>
  <hyperlinks>
    <hyperlink ref="G6" r:id="rId1" display="BROAD ET AL, 1979 - scientific paper -"/>
    <hyperlink ref="G8" r:id="rId2" display="BROAD ET AL, 1979 - scientific paper -"/>
    <hyperlink ref="G10" r:id="rId3" display="ANONYMOUS (DRUGFUTURE.COM), 2017 - database -"/>
    <hyperlink ref="G12" r:id="rId4" display="ANONYMOUS (DRUGFUTURE.COM), 2017 - database -"/>
    <hyperlink ref="G14" r:id="rId5" display="ANONYMOUS (DRUGFUTURE.COM), 2017 - database -"/>
    <hyperlink ref="G16" r:id="rId6" display="ANONYMOUS (DRUGFUTURE.COM), 2017 - database -"/>
    <hyperlink ref="G18" r:id="rId7" display="ANONYMOUS (DRUGFUTURE.COM), 2017 - database -"/>
    <hyperlink ref="G21" r:id="rId8" display="BROAD ET AL, 1979 - scientific paper -"/>
    <hyperlink ref="G23" r:id="rId9" display="BROAD ET AL, 1979 - scientific paper -"/>
    <hyperlink ref="G25" r:id="rId10" display="BROAD ET AL, 1979 - scientific paper -"/>
    <hyperlink ref="G27" r:id="rId11" display="BROAD ET AL, 1979 - scientific paper -"/>
    <hyperlink ref="G29" r:id="rId12" display="BROAD ET AL, 1979 - scientific paper -"/>
    <hyperlink ref="G31" r:id="rId13" display="BROAD ET AL, 1979 - scientific paper -"/>
    <hyperlink ref="G33" r:id="rId14" display="THEAKSTON, REID, 1983 - scientific paper -"/>
    <hyperlink ref="G35" r:id="rId15" display="THEAKSTON, REID, 1983 - scientific paper -"/>
    <hyperlink ref="G37" r:id="rId16" display="ANONYMOUS (DRUGFUTURE.COM), 2017 - database -"/>
    <hyperlink ref="G39" r:id="rId17" display="ANONYMOUS (DRUGFUTURE.COM), 2017 - database -"/>
    <hyperlink ref="G41" r:id="rId18" display="ANONYMOUS (DRUGFUTURE.COM), 2017 - database -"/>
    <hyperlink ref="G43" r:id="rId19" display="ANONYMOUS (DRUGFUTURE.COM), 2017 - database -"/>
    <hyperlink ref="G45" r:id="rId20" display="ANONYMOUS (DRUGFUTURE.COM), 2017 - database -"/>
    <hyperlink ref="G47" r:id="rId21" display="ANONYMOUS (DRUGFUTURE.COM), 2017 - database -"/>
    <hyperlink ref="G49" r:id="rId22" display="ANONYMOUS (DRUGFUTURE.COM), 2017 - database -"/>
    <hyperlink ref="G51" r:id="rId23" display="ANONYMOUS (DRUGFUTURE.COM), 2017 - database -"/>
    <hyperlink ref="G53" r:id="rId24" display="ANONYMOUS (DRUGFUTURE.COM), 2017 - database -"/>
    <hyperlink ref="G55" r:id="rId25" display="ANONYMOUS (DRUGFUTURE.COM), 2017 - database -"/>
    <hyperlink ref="G57" r:id="rId26" display="ANONYMOUS (DRUGFUTURE.COM), 2017 - database -"/>
    <hyperlink ref="G59" r:id="rId27" display="ANONYMOUS (DRUGFUTURE.COM), 2017 - database -"/>
    <hyperlink ref="G61" r:id="rId28" display="ANONYMOUS (DRUGFUTURE.COM), 2017 - database -"/>
    <hyperlink ref="G63" r:id="rId29" display="ANONYMOUS (DRUGFUTURE.COM), 2017 - database -"/>
    <hyperlink ref="G65" r:id="rId30" display="ANONYMOUS (DRUGFUTURE.COM), 2017 - database -"/>
    <hyperlink ref="G67" r:id="rId31" display="BROAD ET AL, 1979 - scientific paper -"/>
    <hyperlink ref="G69" r:id="rId32" display="BROAD ET AL, 1979 - scientific paper -"/>
    <hyperlink ref="G71" r:id="rId33" display="ANONYMOUS (DRUGFUTURE.COM), 2017 - database -"/>
    <hyperlink ref="G74" r:id="rId34" display="ANONYMOUS (DRUGFUTURE.COM), 2017 - database -"/>
    <hyperlink ref="G76" r:id="rId35" display="ANONYMOUS (DRUGFUTURE.COM), 2017 - database -"/>
    <hyperlink ref="G78" r:id="rId36" display="ANONYMOUS (DRUGFUTURE.COM), 2017 - database -"/>
    <hyperlink ref="G80" r:id="rId37" display="ANONYMOUS (DRUGFUTURE.COM), 2017 - database -"/>
    <hyperlink ref="G82" r:id="rId38" display="ARCHUNDIA ET AL, 2011 - scientific paper -"/>
    <hyperlink ref="G84" r:id="rId39" display="ARCHUNDIA ET AL, 2011 - scientific paper -"/>
    <hyperlink ref="G87" r:id="rId40" display="ANONYMOUS (DRUGFUTURE.COM), 2017 - database -"/>
    <hyperlink ref="G89" r:id="rId41" display="ANONYMOUS (DRUGFUTURE.COM), 2017 - database -"/>
    <hyperlink ref="G91" r:id="rId42" display="ANONYMOUS (DRUGFUTURE.COM), 2017 - database -"/>
    <hyperlink ref="G93" r:id="rId43" display="ANONYMOUS (DRUGFUTURE.COM), 2017 - database -"/>
    <hyperlink ref="G95" r:id="rId44" display="ANONYMOUS (DRUGFUTURE.COM), 2017 - database -"/>
    <hyperlink ref="G97" r:id="rId45" display="MALINA, TAMÁS, 2015 - dissertation/thesis -"/>
    <hyperlink ref="G99" r:id="rId46" display="MALINA, TAMÁS, 2015 - dissertation/thesis -"/>
    <hyperlink ref="G101" r:id="rId47" display="ARCHUNDIA ET AL, 2011 - scientific paper -"/>
    <hyperlink ref="G103" r:id="rId48" display="MALINA, TAMÁS, 2015 - dissertation/thesis -"/>
    <hyperlink ref="G105" r:id="rId49" display="ANONYMOUS (DRUGFUTURE.COM), 2017 - database -"/>
    <hyperlink ref="G108" r:id="rId50" display="THEAKSTON, REID, 1983 - scientific paper -"/>
    <hyperlink ref="G110" r:id="rId51" display="ABDOU ET AL, 2015 - scientific paper -"/>
    <hyperlink ref="G112" r:id="rId52" display="ANONYMOUS (DRUGFUTURE.COM), 2017 - database -"/>
    <hyperlink ref="G114" r:id="rId53" display="ANONYMOUS (DRUGFUTURE.COM), 2017 - database -"/>
    <hyperlink ref="G116" r:id="rId54" display="ANONYMOUS (DRUGFUTURE.COM), 2017 - database -"/>
    <hyperlink ref="G118" r:id="rId55" display="ANONYMOUS (DRUGFUTURE.COM), 2017 - database -"/>
    <hyperlink ref="G120" r:id="rId56" display="ANONYMOUS (DRUGFUTURE.COM), 2017 - database -"/>
    <hyperlink ref="G122" r:id="rId57" display="ANONYMOUS (DRUGFUTURE.COM), 2017 - database -"/>
    <hyperlink ref="G124" r:id="rId58" display="ANONYMOUS (DRUGFUTURE.COM), 2017 - database -"/>
    <hyperlink ref="G126" r:id="rId59" display="ANONYMOUS (DRUGFUTURE.COM), 2017 - database -"/>
    <hyperlink ref="G128" r:id="rId60" display="ANONYMOUS (DRUGFUTURE.COM), 2017 - database -"/>
    <hyperlink ref="G130" r:id="rId61" display="ANONYMOUS (DRUGFUTURE.COM), 2017 - database -"/>
    <hyperlink ref="G132" r:id="rId62" display="ANONYMOUS (DRUGFUTURE.COM), 2017 - database -"/>
    <hyperlink ref="G134" r:id="rId63" display="ANONYMOUS (DRUGFUTURE.COM), 2017 - database -"/>
    <hyperlink ref="G136" r:id="rId64" display="PETRAS ET AL, 2010 - scientific paper -"/>
    <hyperlink ref="G138" r:id="rId65" display="Robert A. Harrison, George O. Oluoch, Stuart Ainsworth, Jaffer Alsolaiss, Fiona Bolton, Ana-Silvia Arias, Jose-Maria Gutierrez, Paul Rowley, Stephen Kalya, Hastings Ozwara, Nicholas R. Casewell, 2017 - scientific paper -"/>
    <hyperlink ref="G141" r:id="rId66" display="EAKER, WALDSTROEM, 1980 - scientific paper -"/>
    <hyperlink ref="G142" r:id="rId67" display="ANONYMOUS (DRUGFUTURE.COM), 2017 - database -"/>
    <hyperlink ref="G144" r:id="rId68" display="ANONYMOUS (DRUGFUTURE.COM), 2017 - database -"/>
    <hyperlink ref="G146" r:id="rId69" display="ANONYMOUS (DRUGFUTURE.COM), 2017 - database -"/>
    <hyperlink ref="G148" r:id="rId70" display="ANONYMOUS (DRUGFUTURE.COM), 2017 - database -"/>
    <hyperlink ref="G150" r:id="rId71" display="ANONYMOUS (DRUGFUTURE.COM), 2017 - database -"/>
    <hyperlink ref="G152" r:id="rId72" display="ANONYMOUS (DRUGFUTURE.COM), 2017 - database -"/>
    <hyperlink ref="G154" r:id="rId73" display="ANONYMOUS (DRUGFUTURE.COM), 2017 - database -"/>
    <hyperlink ref="G156" r:id="rId74" display="ANONYMOUS (DRUGFUTURE.COM), 2017 - database -"/>
    <hyperlink ref="G158" r:id="rId75" display="ANONYMOUS (DRUGFUTURE.COM), 2017 - database -"/>
    <hyperlink ref="G160" r:id="rId76" display="ANONYMOUS (DRUGFUTURE.COM), 2017 - database -"/>
    <hyperlink ref="G162" r:id="rId77" display="ANONYMOUS (DRUGFUTURE.COM), 2017 - database -"/>
    <hyperlink ref="G164" r:id="rId78" display="ANONYMOUS (DRUGFUTURE.COM), 2017 - database -"/>
    <hyperlink ref="G166" r:id="rId79" display="ANONYMOUS (DRUGFUTURE.COM), 2017 - database -"/>
    <hyperlink ref="G168" r:id="rId80" display="ANONYMOUS (DRUGFUTURE.COM), 2017 - database -"/>
    <hyperlink ref="G170" r:id="rId81" display="ANONYMOUS (DRUGFUTURE.COM), 2017 - database -"/>
    <hyperlink ref="G172" r:id="rId82" display="ANONYMOUS (DRUGFUTURE.COM), 2017 - database -"/>
    <hyperlink ref="G175" r:id="rId83" display="TAN ET AL, 2011 - scientific paper -"/>
    <hyperlink ref="G177" r:id="rId84" display="THEAKSTON, REID, 1983 - scientific paper -"/>
    <hyperlink ref="G179" r:id="rId85" display="THEAKSTON, REID, 1983 - scientific paper -"/>
    <hyperlink ref="G181" r:id="rId86" display="THEAKSTON, REID, 1983 - scientific paper -"/>
    <hyperlink ref="G183" r:id="rId87" display="MADUWAGE ET AL, 2016 - scientific paper -"/>
    <hyperlink ref="G185" r:id="rId88" display="ANONYMOUS (DRUGFUTURE.COM), 2017 - database -"/>
    <hyperlink ref="G187" r:id="rId89" display="ANONYMOUS (DRUGFUTURE.COM), 2017 - database -"/>
    <hyperlink ref="G189" r:id="rId90" display="ANONYMOUS (DRUGFUTURE.COM), 2017 - database -"/>
    <hyperlink ref="G191" r:id="rId91" display="ANONYMOUS (DRUGFUTURE.COM), 2017 - database -"/>
    <hyperlink ref="G193" r:id="rId92" display="ANONYMOUS (DRUGFUTURE.COM), 2017 - database -"/>
    <hyperlink ref="G195" r:id="rId93" display="ANONYMOUS (DRUGFUTURE.COM), 2017 - database -"/>
    <hyperlink ref="G197" r:id="rId94" display="ANONYMOUS (DRUGFUTURE.COM), 2017 - database -"/>
    <hyperlink ref="G199" r:id="rId95" display="ANONYMOUS (DRUGFUTURE.COM), 2017 - database -"/>
    <hyperlink ref="G201" r:id="rId96" display="ANONYMOUS (DRUGFUTURE.COM), 2017 - database -"/>
    <hyperlink ref="G203" r:id="rId97" display="ANONYMOUS (DRUGFUTURE.COM), 2017 - database -"/>
    <hyperlink ref="G205" r:id="rId98" display="ANONYMOUS (DRUGFUTURE.COM), 2017 - database -"/>
    <hyperlink ref="G207" r:id="rId99" display="ANONYMOUS (DRUGFUTURE.COM), 2017 - database -"/>
    <hyperlink ref="G209" r:id="rId100" display="ANONYMOUS (DRUGFUTURE.COM), 2017 - database -"/>
    <hyperlink ref="G212" r:id="rId101" display="TAN, 2009 - scientific paper -"/>
    <hyperlink ref="G213" r:id="rId102" display="TAN, 2009 - scientific paper -"/>
    <hyperlink ref="G214" r:id="rId103" display="MIRAJKAR ET AL, 2006 - scientific paper -"/>
    <hyperlink ref="G216" r:id="rId104" display="MADUWAGE ET AL, 2016 - scientific paper -"/>
    <hyperlink ref="G218" r:id="rId105" display="ANONYMOUS (DRUGFUTURE.COM), 2017 - database -"/>
    <hyperlink ref="G220" r:id="rId106" display="ANONYMOUS (DRUGFUTURE.COM), 2017 - database -"/>
    <hyperlink ref="G222" r:id="rId107" display="ANONYMOUS (DRUGFUTURE.COM), 2017 - database -"/>
    <hyperlink ref="G224" r:id="rId108" display="ANONYMOUS (DRUGFUTURE.COM), 2017 - database -"/>
    <hyperlink ref="G226" r:id="rId109" display="ANONYMOUS (DRUGFUTURE.COM), 2017 - database -"/>
    <hyperlink ref="G228" r:id="rId110" display="ANONYMOUS (DRUGFUTURE.COM), 2017 - database -"/>
    <hyperlink ref="G231" r:id="rId111" display="TAN, 2009 - scientific paper -"/>
    <hyperlink ref="G233" r:id="rId112" display="CHANHOME ET AL, 2009 - scientific paper -"/>
    <hyperlink ref="G235" r:id="rId113" display="CHANHOME ET AL, 2009 - scientific paper -"/>
    <hyperlink ref="G237" r:id="rId114" display="CHANHOME ET AL, 2009 - scientific paper -"/>
    <hyperlink ref="G239" r:id="rId115" display="CHANHOME ET AL, 2009 - scientific paper -"/>
    <hyperlink ref="G241" r:id="rId116" display="ANONYMOUS (DRUGFUTURE.COM), 2017 - database -"/>
    <hyperlink ref="G244" r:id="rId117" display="KLAUBER, 1956 - book -"/>
    <hyperlink ref="G245" r:id="rId118" display="ANONYMOUS (DRUGFUTURE.COM), 2017 - database -"/>
    <hyperlink ref="G247" r:id="rId119" display="ANONYMOUS (DRUGFUTURE.COM), 2017 - database -"/>
    <hyperlink ref="G249" r:id="rId120" display="ANONYMOUS (DRUGFUTURE.COM), 2017 - database -"/>
    <hyperlink ref="G251" r:id="rId121" display="ANONYMOUS (DRUGFUTURE.COM), 2017 - database -"/>
    <hyperlink ref="G253" r:id="rId122" display="ANONYMOUS (DRUGFUTURE.COM), 2017 - database -"/>
    <hyperlink ref="G255" r:id="rId123" display="ANONYMOUS (DRUGFUTURE.COM), 2017 - database -"/>
    <hyperlink ref="G257" r:id="rId124" display="ANONYMOUS (DRUGFUTURE.COM), 2017 - database -"/>
    <hyperlink ref="G259" r:id="rId125" display="ANONYMOUS (DRUGFUTURE.COM), 2017 - database -"/>
    <hyperlink ref="G261" r:id="rId126" display="ANONYMOUS (DRUGFUTURE.COM), 2017 - database -"/>
    <hyperlink ref="G263" r:id="rId127" display="ANONYMOUS (DRUGFUTURE.COM), 2017 - database -"/>
    <hyperlink ref="G265" r:id="rId128" display="ANONYMOUS (DRUGFUTURE.COM), 2017 - database -"/>
    <hyperlink ref="G267" r:id="rId129" display="ANONYMOUS (DRUGFUTURE.COM), 2017 - database -"/>
    <hyperlink ref="G269" r:id="rId130" display="THEAKSTON, REID, 1983 - scientific paper -"/>
    <hyperlink ref="G271" r:id="rId131" display="ANONYMOUS (DRUGFUTURE.COM), 2017 - database -"/>
    <hyperlink ref="G273" r:id="rId132" display="ANONYMOUS (DRUGFUTURE.COM), 2017 - database -"/>
    <hyperlink ref="G275" r:id="rId133" display="ANONYMOUS (DRUGFUTURE.COM), 2017 - database -"/>
    <hyperlink ref="G277" r:id="rId134" display="ANONYMOUS (DRUGFUTURE.COM), 2017 - database -"/>
    <hyperlink ref="G279" r:id="rId135" display="ANONYMOUS (DRUGFUTURE.COM), 2017 - database -"/>
    <hyperlink ref="G281" r:id="rId136" display="ANONYMOUS (DRUGFUTURE.COM), 2017 - database -"/>
    <hyperlink ref="G283" r:id="rId137" display="ANONYMOUS (DRUGFUTURE.COM), 2017 - database -"/>
    <hyperlink ref="G285" r:id="rId138" display="ANONYMOUS (DRUGFUTURE.COM), 2017 - database -"/>
    <hyperlink ref="G287" r:id="rId139" display="ANONYMOUS (DRUGFUTURE.COM), 2017 - database -"/>
    <hyperlink ref="G289" r:id="rId140" display="ANONYMOUS (DRUGFUTURE.COM), 2017 - database -"/>
    <hyperlink ref="G291" r:id="rId141" display="ANONYMOUS (DRUGFUTURE.COM), 2017 - database -"/>
    <hyperlink ref="G293" r:id="rId142" display="ANONYMOUS (DRUGFUTURE.COM), 2017 - database -"/>
    <hyperlink ref="G295" r:id="rId143" display="ANONYMOUS (DRUGFUTURE.COM), 2017 - database -"/>
    <hyperlink ref="G297" r:id="rId144" display="ANONYMOUS (DRUGFUTURE.COM), 2017 - database -"/>
    <hyperlink ref="G299" r:id="rId145" display="ANONYMOUS (DRUGFUTURE.COM), 2017 - database -"/>
    <hyperlink ref="G301" r:id="rId146" display="ANONYMOUS (DRUGFUTURE.COM), 2017 - database -"/>
    <hyperlink ref="G303" r:id="rId147" display="ANONYMOUS (DRUGFUTURE.COM), 2017 - database -"/>
    <hyperlink ref="G305" r:id="rId148" display="ANONYMOUS (DRUGFUTURE.COM), 2017 - database -"/>
    <hyperlink ref="G307" r:id="rId149" display="ANONYMOUS (DRUGFUTURE.COM), 2017 - database -"/>
    <hyperlink ref="G309" r:id="rId150" display="ANONYMOUS (DRUGFUTURE.COM), 2017 - database -"/>
    <hyperlink ref="G312" r:id="rId151" display="THEAKSTON, REID, 1983 - scientific paper -"/>
    <hyperlink ref="G314" r:id="rId152" display="ANONYMOUS (DRUGFUTURE.COM), 2017 - database -"/>
    <hyperlink ref="G316" r:id="rId153" display="ANONYMOUS (DRUGFUTURE.COM), 2017 - database -"/>
    <hyperlink ref="G318" r:id="rId154" display="ANONYMOUS (DRUGFUTURE.COM), 2017 - database -"/>
    <hyperlink ref="G320" r:id="rId155" display="ANONYMOUS (DRUGFUTURE.COM), 2017 - database -"/>
    <hyperlink ref="G322" r:id="rId156" display="ANONYMOUS (DRUGFUTURE.COM), 2017 - database -"/>
    <hyperlink ref="G324" r:id="rId157" display="ANONYMOUS (DRUGFUTURE.COM), 2017 - database -"/>
    <hyperlink ref="G326" r:id="rId158" display="ANONYMOUS (DRUGFUTURE.COM), 2017 - database -"/>
    <hyperlink ref="G328" r:id="rId159" display="ANONYMOUS (DRUGFUTURE.COM), 2017 - database -"/>
    <hyperlink ref="G330" r:id="rId160" display="ANONYMOUS (DRUGFUTURE.COM), 2017 - database -"/>
    <hyperlink ref="G332" r:id="rId161" display="ANONYMOUS (DRUGFUTURE.COM), 2017 - database -"/>
    <hyperlink ref="G334" r:id="rId162" display="ANONYMOUS (DRUGFUTURE.COM), 2017 - database -"/>
    <hyperlink ref="G336" r:id="rId163" display="ANONYMOUS (DRUGFUTURE.COM), 2017 - database -"/>
    <hyperlink ref="G338" r:id="rId164" display="ANONYMOUS (DRUGFUTURE.COM), 2017 - database -"/>
    <hyperlink ref="G340" r:id="rId165" display="ANONYMOUS (DRUGFUTURE.COM), 2017 - database -"/>
    <hyperlink ref="G342" r:id="rId166" display="ANONYMOUS (DRUGFUTURE.COM), 2017 - database -"/>
    <hyperlink ref="G344" r:id="rId167" display="ANONYMOUS (DRUGFUTURE.COM), 2017 - database -"/>
    <hyperlink ref="G346" r:id="rId168" display="ANONYMOUS (DRUGFUTURE.COM), 2017 - database -"/>
    <hyperlink ref="G348" r:id="rId169" display="ANONYMOUS (DRUGFUTURE.COM), 2017 - database -"/>
    <hyperlink ref="G350" r:id="rId170" display="ANONYMOUS (DRUGFUTURE.COM), 2017 - database -"/>
    <hyperlink ref="G352" r:id="rId171" display="ANONYMOUS (DRUGFUTURE.COM), 2017 - database -"/>
    <hyperlink ref="G354" r:id="rId172" display="ANONYMOUS (DRUGFUTURE.COM), 2017 - database -"/>
    <hyperlink ref="G356" r:id="rId173" display="ANONYMOUS (DRUGFUTURE.COM), 2017 - database -"/>
    <hyperlink ref="G358" r:id="rId174" display="ANONYMOUS (DRUGFUTURE.COM), 2017 - database -"/>
    <hyperlink ref="G360" r:id="rId175" display="ANONYMOUS (DRUGFUTURE.COM), 2017 - database -"/>
    <hyperlink ref="G363" r:id="rId176" display="ANONYMOUS (DRUGFUTURE.COM), 2017 - database -"/>
    <hyperlink ref="G365" r:id="rId177" display="ANONYMOUS (DRUGFUTURE.COM), 2017 - database -"/>
    <hyperlink ref="G367" r:id="rId178" display="ANONYMOUS (DRUGFUTURE.COM), 2017 - database -"/>
    <hyperlink ref="G369" r:id="rId179" display="ANONYMOUS (DRUGFUTURE.COM), 2017 - database -"/>
    <hyperlink ref="G371" r:id="rId180" display="ANONYMOUS (DRUGFUTURE.COM), 2017 - database -"/>
    <hyperlink ref="G373" r:id="rId181" display="ANONYMOUS (DRUGFUTURE.COM), 2017 - database -"/>
    <hyperlink ref="G376" r:id="rId182" display="ANONYMOUS (DRUGFUTURE.COM), 2017 - database -"/>
    <hyperlink ref="G378" r:id="rId183" display="ANONYMOUS (DRUGFUTURE.COM), 2017 - database -"/>
    <hyperlink ref="G381" r:id="rId184" display="MACKESSY, 2002 - scientific paper -"/>
    <hyperlink ref="G383" r:id="rId185" display="MACKESSY, 2002 - scientific paper -"/>
    <hyperlink ref="G385" r:id="rId186" display="MACKESSY, 2002 - scientific paper -"/>
    <hyperlink ref="G387" r:id="rId187" display="MACKESSY, 2002 - scientific paper -"/>
    <hyperlink ref="G389" r:id="rId188" display="MACKESSY, 2002 - scientific paper -"/>
    <hyperlink ref="G391" r:id="rId189" display="ANONYMOUS (DRUGFUTURE.COM), 2017 - database -"/>
    <hyperlink ref="G393" r:id="rId190" display="ANONYMOUS (DRUGFUTURE.COM), 2017 - database -"/>
    <hyperlink ref="G395" r:id="rId191" display="ANONYMOUS (DRUGFUTURE.COM), 2017 - database -"/>
    <hyperlink ref="G397" r:id="rId192" display="ANONYMOUS (DRUGFUTURE.COM), 2017 - database -"/>
    <hyperlink ref="G399" r:id="rId193" display="ANONYMOUS (DRUGFUTURE.COM), 2017 - database -"/>
    <hyperlink ref="G401" r:id="rId194" display="ANONYMOUS (DRUGFUTURE.COM), 2017 - database -"/>
    <hyperlink ref="G403" r:id="rId195" display="ANONYMOUS (DRUGFUTURE.COM), 2017 - database -"/>
    <hyperlink ref="G405" r:id="rId196" display="ANONYMOUS (DRUGFUTURE.COM), 2017 - database -"/>
    <hyperlink ref="G407" r:id="rId197" display="ANONYMOUS (DRUGFUTURE.COM), 2017 - database -"/>
    <hyperlink ref="G410" r:id="rId198" display="TAN, 2009 - scientific paper -"/>
    <hyperlink ref="G412" r:id="rId199" display="ANONYMOUS (DRUGFUTURE.COM), 2017 - database -"/>
    <hyperlink ref="G414" r:id="rId200" display="ANONYMOUS (DRUGFUTURE.COM), 2017 - database -"/>
    <hyperlink ref="G416" r:id="rId201" display="ANONYMOUS (DRUGFUTURE.COM), 2017 - database -"/>
    <hyperlink ref="G418" r:id="rId202" display="ANONYMOUS (DRUGFUTURE.COM), 2017 - database -"/>
    <hyperlink ref="G420" r:id="rId203" display="ANONYMOUS (DRUGFUTURE.COM), 2017 - database -"/>
    <hyperlink ref="G422" r:id="rId204" display="ANONYMOUS (DRUGFUTURE.COM), 2017 - database -"/>
    <hyperlink ref="G424" r:id="rId205" display="ANONYMOUS (DRUGFUTURE.COM), 2017 - database -"/>
    <hyperlink ref="G426" r:id="rId206" display="ANONYMOUS (DRUGFUTURE.COM), 2017 - database -"/>
    <hyperlink ref="G428" r:id="rId207" display="ANONYMOUS (DRUGFUTURE.COM), 2017 - database -"/>
    <hyperlink ref="G430" r:id="rId208" display="ANONYMOUS (DRUGFUTURE.COM), 2017 - database -"/>
    <hyperlink ref="G432" r:id="rId209" display="ANONYMOUS (DRUGFUTURE.COM), 2017 - database -"/>
    <hyperlink ref="G434" r:id="rId210" display="ANONYMOUS (DRUGFUTURE.COM), 2017 - database -"/>
    <hyperlink ref="G436" r:id="rId211" display="ANONYMOUS (DRUGFUTURE.COM), 2017 - database -"/>
    <hyperlink ref="G438" r:id="rId212" display="ANONYMOUS (DRUGFUTURE.COM), 2017 - database -"/>
    <hyperlink ref="G440" r:id="rId213" display="ANONYMOUS (DRUGFUTURE.COM), 2017 - database -"/>
    <hyperlink ref="G442" r:id="rId214" display="ANONYMOUS (DRUGFUTURE.COM), 2017 - database -"/>
    <hyperlink ref="G445" r:id="rId215" display="YAP ET AL, 2011 - scientific paper -"/>
    <hyperlink ref="G447" r:id="rId216" display="YAP ET AL, 2011 - scientific paper -"/>
    <hyperlink ref="G449" r:id="rId217" display="ANONYMOUS (DRUGFUTURE.COM), 2017 - database -"/>
    <hyperlink ref="G451" r:id="rId218" display="ANONYMOUS (DRUGFUTURE.COM), 2017 - database -"/>
    <hyperlink ref="G453" r:id="rId219" display="ANONYMOUS (DRUGFUTURE.COM), 2017 - database -"/>
    <hyperlink ref="G455" r:id="rId220" display="ANONYMOUS (DRUGFUTURE.COM), 2017 - database -"/>
    <hyperlink ref="G458" r:id="rId221" display="MACKESSY ET AL, 2006 - scientific paper -"/>
    <hyperlink ref="G460" r:id="rId222" display="MACKESSY ET AL, 2006 - scientific paper -"/>
    <hyperlink ref="G462" r:id="rId223" display="MACKESSY ET AL, 2006 - scientific paper -"/>
    <hyperlink ref="G464" r:id="rId224" display="MACKESSY ET AL, 2006 - scientific paper -"/>
    <hyperlink ref="G466" r:id="rId225" display="MACKESSY ET AL, 2006 - scientific paper -"/>
    <hyperlink ref="G468" r:id="rId226" display="MACKESSY ET AL, 2006 - scientific paper -"/>
    <hyperlink ref="G470" r:id="rId227" display="MACKESSY ET AL, 2006 - scientific paper -"/>
    <hyperlink ref="G472" r:id="rId228" display="HILL, MACKESSY, 1999 - scientific paper -"/>
    <hyperlink ref="G474" r:id="rId229" display="MACKESSY, 2002 - scientific paper -"/>
    <hyperlink ref="G476" r:id="rId230" display="MACKESSY, 2002 - scientific paper -"/>
    <hyperlink ref="G478" r:id="rId231" display="MACKESSY, 2002 - scientific paper -"/>
    <hyperlink ref="G480" r:id="rId232" display="MACKESSY, 2002 - scientific paper -"/>
    <hyperlink ref="G482" r:id="rId233" display="ANONYMOUS (DRUGFUTURE.COM), 2017 - database -"/>
    <hyperlink ref="G484" r:id="rId234" display="ANONYMOUS (DRUGFUTURE.COM), 2017 - database -"/>
    <hyperlink ref="G487" r:id="rId235" display="INEICH, LABOUTE, 2002 - book -"/>
    <hyperlink ref="G489" r:id="rId236" display="INEICH, LABOUTE, 2002 - book -"/>
    <hyperlink ref="G491" r:id="rId237" display="INEICH, LABOUTE, 2002 - book -"/>
    <hyperlink ref="G493" r:id="rId238" display="INEICH, LABOUTE, 2002 - book -"/>
    <hyperlink ref="G496" r:id="rId239" display="ANONYMOUS (DRUGFUTURE.COM), 2017 - database -"/>
    <hyperlink ref="G498" r:id="rId240" display="ANONYMOUS (DRUGFUTURE.COM), 2017 - database -"/>
    <hyperlink ref="G500" r:id="rId241" display="ANONYMOUS (DRUGFUTURE.COM), 2017 - database -"/>
    <hyperlink ref="G503" r:id="rId242" display="YAP ET AL, 2011 - scientific paper -"/>
    <hyperlink ref="G505" r:id="rId243" display="YAP ET AL, 2011 - scientific paper -"/>
    <hyperlink ref="G507" r:id="rId244" display="THEAKSTON, REID, 1983 - scientific paper -"/>
    <hyperlink ref="G509" r:id="rId245" display="DAS ET AL, 2013 - scientific paper -"/>
    <hyperlink ref="G511" r:id="rId246" display="ANONYMOUS (DRUGFUTURE.COM), 2017 - database -"/>
    <hyperlink ref="G513" r:id="rId247" display="ANONYMOUS (DRUGFUTURE.COM), 2017 - database -"/>
    <hyperlink ref="G515" r:id="rId248" display="ANONYMOUS (DRUGFUTURE.COM), 2017 - database -"/>
    <hyperlink ref="G517" r:id="rId249" display="ANONYMOUS (DRUGFUTURE.COM), 2017 - database -"/>
    <hyperlink ref="G519" r:id="rId250" display="ANONYMOUS (DRUGFUTURE.COM), 2017 - database -"/>
    <hyperlink ref="G521" r:id="rId251" display="ANONYMOUS (DRUGFUTURE.COM), 2017 - database -"/>
    <hyperlink ref="G523" r:id="rId252" display="ANONYMOUS (DRUGFUTURE.COM), 2017 - database -"/>
    <hyperlink ref="G525" r:id="rId253" display="ANONYMOUS (DRUGFUTURE.COM), 2017 - database -"/>
    <hyperlink ref="G527" r:id="rId254" display="ANONYMOUS (DRUGFUTURE.COM), 2017 - database -"/>
    <hyperlink ref="G529" r:id="rId255" display="ANONYMOUS (DRUGFUTURE.COM), 2017 - database -"/>
    <hyperlink ref="G532" r:id="rId256" display="ANONYMOUS (DRUGFUTURE.COM), 2017 - database -"/>
    <hyperlink ref="G534" r:id="rId257" display="ANONYMOUS (DRUGFUTURE.COM), 2017 - database -"/>
    <hyperlink ref="G536" r:id="rId258" display="ANONYMOUS (DRUGFUTURE.COM), 2017 - database -"/>
    <hyperlink ref="G539" r:id="rId259" display="ANONYMOUS (DRUGFUTURE.COM), 2017 - database -"/>
    <hyperlink ref="G541" r:id="rId260" display="ANONYMOUS (DRUGFUTURE.COM), 2017 - database -"/>
    <hyperlink ref="G543" r:id="rId261" display="ANONYMOUS (DRUGFUTURE.COM), 2017 - database -"/>
    <hyperlink ref="G546" r:id="rId262" display="THEAKSTON, REID, 1983 - scientific paper -"/>
    <hyperlink ref="G548" r:id="rId263" display="THEAKSTON, REID, 1983 - scientific paper -"/>
    <hyperlink ref="G550" r:id="rId264" display="THEAKSTON, REID, 1983 - scientific paper -"/>
    <hyperlink ref="G552" r:id="rId265" display="THEAKSTON, REID, 1983 - scientific paper -"/>
    <hyperlink ref="G554" r:id="rId266" display="THEAKSTON, REID, 1983 - scientific paper -"/>
    <hyperlink ref="G556" r:id="rId267" display="THEAKSTON, REID, 1983 - scientific paper -"/>
    <hyperlink ref="G558" r:id="rId268" display="THEAKSTON, REID, 1983 - scientific paper -"/>
    <hyperlink ref="G560" r:id="rId269" display="THEAKSTON, REID, 1983 - scientific paper -"/>
    <hyperlink ref="G562" r:id="rId270" display="THEAKSTON, REID, 1983 - scientific paper -"/>
    <hyperlink ref="G564" r:id="rId271" display="THEAKSTON, REID, 1983 - scientific paper -"/>
    <hyperlink ref="G566" r:id="rId272" display="MADUWAGE ET AL, 2016 - scientific paper -"/>
    <hyperlink ref="G568" r:id="rId273" display="ANONYMOUS (DRUGFUTURE.COM), 2017 - database -"/>
    <hyperlink ref="G570" r:id="rId274" display="ANONYMOUS (DRUGFUTURE.COM), 2017 - database -"/>
    <hyperlink ref="G572" r:id="rId275" display="ANONYMOUS (DRUGFUTURE.COM), 2017 - database -"/>
    <hyperlink ref="G574" r:id="rId276" display="ANONYMOUS (DRUGFUTURE.COM), 2017 - database -"/>
    <hyperlink ref="G576" r:id="rId277" display="ANONYMOUS (DRUGFUTURE.COM), 2017 - database -"/>
    <hyperlink ref="G578" r:id="rId278" display="ANONYMOUS (DRUGFUTURE.COM), 2017 - database -"/>
    <hyperlink ref="G580" r:id="rId279" display="ANONYMOUS (DRUGFUTURE.COM), 2017 - database -"/>
    <hyperlink ref="G582" r:id="rId280" display="ANONYMOUS (DRUGFUTURE.COM), 2017 - database -"/>
    <hyperlink ref="G585" r:id="rId281" display="BROAD ET AL, 1979 - scientific paper -"/>
    <hyperlink ref="G587" r:id="rId282" display="BROAD ET AL, 1979 - scientific paper -"/>
    <hyperlink ref="G589" r:id="rId283" display="XUEBAO, 1984 - scientific paper -"/>
    <hyperlink ref="G590" r:id="rId284" display="ANONYMOUS (DRUGFUTURE.COM), 2017 - database -"/>
    <hyperlink ref="G592" r:id="rId285" display="ANONYMOUS (DRUGFUTURE.COM), 2017 - database -"/>
    <hyperlink ref="G594" r:id="rId286" display="ANONYMOUS (DRUGFUTURE.COM), 2017 - database -"/>
    <hyperlink ref="G596" r:id="rId287" display="ANONYMOUS (DRUGFUTURE.COM), 2017 - database -"/>
    <hyperlink ref="G598" r:id="rId288" display="ANONYMOUS (DRUGFUTURE.COM), 2017 - database -"/>
    <hyperlink ref="G600" r:id="rId289" display="ANONYMOUS (DRUGFUTURE.COM), 2017 - database -"/>
    <hyperlink ref="G603" r:id="rId290" display="ANONYMOUS (DRUGFUTURE.COM), 2017 - database -"/>
    <hyperlink ref="G605" r:id="rId291" display="ANONYMOUS (DRUGFUTURE.COM), 2017 - database -"/>
    <hyperlink ref="G607" r:id="rId292" display="ANONYMOUS (DRUGFUTURE.COM), 2017 - database -"/>
    <hyperlink ref="G609" r:id="rId293" display="ANONYMOUS (DRUGFUTURE.COM), 2017 - database -"/>
    <hyperlink ref="G612" r:id="rId294" display="THEAKSTON, REID, 1983 - scientific paper -"/>
    <hyperlink ref="G614" r:id="rId295" display="MACKESSY, 2002 - scientific paper -"/>
    <hyperlink ref="G616" r:id="rId296" display="MACKESSY, 2002 - scientific paper -"/>
    <hyperlink ref="G618" r:id="rId297" display="ANONYMOUS (DRUGFUTURE.COM), 2017 - database -"/>
    <hyperlink ref="G621" r:id="rId298" display="EAKER, WALDSTROEM, 1980 - scientific paper -"/>
    <hyperlink ref="G622" r:id="rId299" display="ANONYMOUS (DRUGFUTURE.COM), 2017 - database -"/>
    <hyperlink ref="G624" r:id="rId300" display="ANONYMOUS (DRUGFUTURE.COM), 2017 - database -"/>
    <hyperlink ref="G626" r:id="rId301" display="ANONYMOUS (DRUGFUTURE.COM), 2017 - database -"/>
    <hyperlink ref="G628" r:id="rId302" display="ANONYMOUS (DRUGFUTURE.COM), 2017 - database -"/>
    <hyperlink ref="G631" r:id="rId303" display="BROAD ET AL, 1979 - scientific paper -"/>
    <hyperlink ref="G633" r:id="rId304" display="BROAD ET AL, 1979 - scientific paper -"/>
    <hyperlink ref="G635" r:id="rId305" display="RIAZ ET AL, 2015 - scientific paper -"/>
    <hyperlink ref="G637" r:id="rId306" display="MORAD, 2012 - scientific paper -"/>
    <hyperlink ref="G639" r:id="rId307" display="TAHA SH MORAD, 2013 - scientific paper -"/>
    <hyperlink ref="G641" r:id="rId308" display="MORAD ET AL, 2014 - scientific paper -"/>
    <hyperlink ref="G643" r:id="rId309" display="THEAKSTON, REID, 1983 - scientific paper -"/>
    <hyperlink ref="G645" r:id="rId310" display="MADUWAGE ET AL, 2016 - scientific paper -"/>
    <hyperlink ref="G647" r:id="rId311" display="ANONYMOUS (DRUGFUTURE.COM), 2017 - database -"/>
    <hyperlink ref="G649" r:id="rId312" display="ANONYMOUS (DRUGFUTURE.COM), 2017 - database -"/>
    <hyperlink ref="G651" r:id="rId313" display="ANONYMOUS (DRUGFUTURE.COM), 2017 - database -"/>
    <hyperlink ref="G653" r:id="rId314" display="ANONYMOUS (DRUGFUTURE.COM), 2017 - database -"/>
    <hyperlink ref="G655" r:id="rId315" display="ANONYMOUS (DRUGFUTURE.COM), 2017 - database -"/>
    <hyperlink ref="G657" r:id="rId316" display="ANONYMOUS (DRUGFUTURE.COM), 2017 - database -"/>
    <hyperlink ref="G659" r:id="rId317" display="ANONYMOUS (DRUGFUTURE.COM), 2017 - database -"/>
    <hyperlink ref="G661" r:id="rId318" display="ANONYMOUS (DRUGFUTURE.COM), 2017 - database -"/>
    <hyperlink ref="G663" r:id="rId319" display="ANONYMOUS (DRUGFUTURE.COM), 2017 - database -"/>
    <hyperlink ref="G665" r:id="rId320" display="ANONYMOUS (DRUGFUTURE.COM), 2017 - database -"/>
    <hyperlink ref="G667" r:id="rId321" display="ANONYMOUS (DRUGFUTURE.COM), 2017 - database -"/>
    <hyperlink ref="G669" r:id="rId322" display="ANONYMOUS (DRUGFUTURE.COM), 2017 - database -"/>
    <hyperlink ref="G671" r:id="rId323" display="ANONYMOUS (DRUGFUTURE.COM), 2017 - database -"/>
    <hyperlink ref="G673" r:id="rId324" display="ANONYMOUS (DRUGFUTURE.COM), 2017 - database -"/>
    <hyperlink ref="G675" r:id="rId325" display="ANONYMOUS (DRUGFUTURE.COM), 2017 - database -"/>
    <hyperlink ref="G677" r:id="rId326" display="ANONYMOUS (DRUGFUTURE.COM), 2017 - database -"/>
    <hyperlink ref="G679" r:id="rId327" display="ANONYMOUS (DRUGFUTURE.COM), 2017 - database -"/>
    <hyperlink ref="G681" r:id="rId328" display="ANONYMOUS (DRUGFUTURE.COM), 2017 - database -"/>
    <hyperlink ref="G683" r:id="rId329" display="ANONYMOUS (DRUGFUTURE.COM), 2017 - database -"/>
    <hyperlink ref="G685" r:id="rId330" display="ANONYMOUS (DRUGFUTURE.COM), 2017 - database -"/>
    <hyperlink ref="G687" r:id="rId331" display="ANONYMOUS (DRUGFUTURE.COM), 2017 - database -"/>
    <hyperlink ref="G689" r:id="rId332" display="ANONYMOUS (DRUGFUTURE.COM), 2017 - database -"/>
    <hyperlink ref="G691" r:id="rId333" display="ANONYMOUS (DRUGFUTURE.COM), 2017 - database -"/>
    <hyperlink ref="G693" r:id="rId334" display="ANONYMOUS (DRUGFUTURE.COM), 2017 - database -"/>
    <hyperlink ref="G695" r:id="rId335" display="ANONYMOUS (DRUGFUTURE.COM), 2017 - database -"/>
    <hyperlink ref="G697" r:id="rId336" display="ANONYMOUS (DRUGFUTURE.COM), 2017 - database -"/>
    <hyperlink ref="G699" r:id="rId337" display="ANONYMOUS (DRUGFUTURE.COM), 2017 - database -"/>
    <hyperlink ref="G701" r:id="rId338" display="ANONYMOUS (DRUGFUTURE.COM), 2017 - database -"/>
    <hyperlink ref="G703" r:id="rId339" display="ANONYMOUS (DRUGFUTURE.COM), 2017 - database -"/>
    <hyperlink ref="G705" r:id="rId340" display="ANONYMOUS (DRUGFUTURE.COM), 2017 - database -"/>
    <hyperlink ref="G707" r:id="rId341" display="ANONYMOUS (DRUGFUTURE.COM), 2017 - database -"/>
    <hyperlink ref="G709" r:id="rId342" display="ANONYMOUS (DRUGFUTURE.COM), 2017 - database -"/>
    <hyperlink ref="G711" r:id="rId343" display="ANONYMOUS (DRUGFUTURE.COM), 2017 - database -"/>
    <hyperlink ref="G713" r:id="rId344" display="ANONYMOUS (DRUGFUTURE.COM), 2017 - database -"/>
    <hyperlink ref="G715" r:id="rId345" display="ANONYMOUS (DRUGFUTURE.COM), 2017 - database -"/>
    <hyperlink ref="G718" r:id="rId346" display="ANONYMOUS (DRUGFUTURE.COM), 2017 - database -"/>
    <hyperlink ref="G720" r:id="rId347" display="ANONYMOUS (DRUGFUTURE.COM), 2017 - database -"/>
    <hyperlink ref="G722" r:id="rId348" display="ANONYMOUS (DRUGFUTURE.COM), 2017 - database -"/>
    <hyperlink ref="G724" r:id="rId349" display="ANONYMOUS (DRUGFUTURE.COM), 2017 - database -"/>
    <hyperlink ref="G727" r:id="rId350" display="ANONYMOUS (DRUGFUTURE.COM), 2017 - database -"/>
    <hyperlink ref="G729" r:id="rId351" display="ANONYMOUS (DRUGFUTURE.COM), 2017 - database -"/>
    <hyperlink ref="G731" r:id="rId352" display="ANONYMOUS (DRUGFUTURE.COM), 2017 - database -"/>
    <hyperlink ref="G734" r:id="rId353" display="INEICH, LABOUTE, 2002 - book -"/>
    <hyperlink ref="G736" r:id="rId354" display="INEICH, LABOUTE, 2002 - book -"/>
    <hyperlink ref="G738" r:id="rId355" display="INEICH, LABOUTE, 2002 - book -"/>
    <hyperlink ref="G740" r:id="rId356" display="LAUSTSEN ET AL, 2015 - scientific paper -"/>
    <hyperlink ref="G742" r:id="rId357" display="ANONYMOUS (DRUGFUTURE.COM), 2017 - database -"/>
    <hyperlink ref="G744" r:id="rId358" display="ANONYMOUS (DRUGFUTURE.COM), 2017 - database -"/>
    <hyperlink ref="G746" r:id="rId359" display="ANONYMOUS (DRUGFUTURE.COM), 2017 - database -"/>
    <hyperlink ref="G749" r:id="rId360" display="BROAD ET AL, 1979 - scientific paper -"/>
    <hyperlink ref="G751" r:id="rId361" display="BROAD ET AL, 1979 - scientific paper -"/>
    <hyperlink ref="G753" r:id="rId362" display="THEAKSTON, REID, 1983 - scientific paper -"/>
    <hyperlink ref="G755" r:id="rId363" display="ANONYMOUS (DRUGFUTURE.COM), 2017 - database -"/>
    <hyperlink ref="G757" r:id="rId364" display="ANONYMOUS (DRUGFUTURE.COM), 2017 - database -"/>
    <hyperlink ref="G759" r:id="rId365" display="ANONYMOUS (DRUGFUTURE.COM), 2017 - database -"/>
    <hyperlink ref="G761" r:id="rId366" display="ANONYMOUS (DRUGFUTURE.COM), 2017 - database -"/>
    <hyperlink ref="G763" r:id="rId367" display="ANONYMOUS (DRUGFUTURE.COM), 2017 - database -"/>
    <hyperlink ref="G765" r:id="rId368" display="WILLIAMS ET AL, 2004 - scientific paper -"/>
    <hyperlink ref="G768" r:id="rId369" display="RUSSELL, SAUNDERS, 1967 - scientific paper -"/>
    <hyperlink ref="G769" r:id="rId370" display="RUSSELL, SAUNDERS, 1967 - scientific paper -"/>
    <hyperlink ref="G770" r:id="rId371" display="ANONYMOUS (DRUGFUTURE.COM), 2017 - database -"/>
    <hyperlink ref="G772" r:id="rId372" display="ANONYMOUS (DRUGFUTURE.COM), 2017 - database -"/>
    <hyperlink ref="G774" r:id="rId373" display="ANONYMOUS (DRUGFUTURE.COM), 2017 - database -"/>
    <hyperlink ref="G776" r:id="rId374" display="ANONYMOUS (DRUGFUTURE.COM), 2017 - database -"/>
    <hyperlink ref="G778" r:id="rId375" display="ANONYMOUS (DRUGFUTURE.COM), 2017 - database -"/>
    <hyperlink ref="G781" r:id="rId376" display="ANONYMOUS (DRUGFUTURE.COM), 2017 - database -"/>
    <hyperlink ref="G783" r:id="rId377" display="ANONYMOUS (DRUGFUTURE.COM), 2017 - database -"/>
    <hyperlink ref="G785" r:id="rId378" display="ANONYMOUS (DRUGFUTURE.COM), 2017 - database -"/>
    <hyperlink ref="G788" r:id="rId379" display="TAN, 2009 - scientific paper -"/>
    <hyperlink ref="G789" r:id="rId380" display="TAN, 2009 - scientific paper -"/>
    <hyperlink ref="G790" r:id="rId381" display="ANONYMOUS (DRUGFUTURE.COM), 2017 - database -"/>
    <hyperlink ref="G792" r:id="rId382" display="ANONYMOUS (DRUGFUTURE.COM), 2017 - database -"/>
    <hyperlink ref="G794" r:id="rId383" display="ANONYMOUS (DRUGFUTURE.COM), 2017 - database -"/>
    <hyperlink ref="G796" r:id="rId384" display="ANONYMOUS (DRUGFUTURE.COM), 2017 - database -"/>
    <hyperlink ref="G799" r:id="rId385" display="ANONYMOUS (DRUGFUTURE.COM), 2017 - database -"/>
    <hyperlink ref="G801" r:id="rId386" display="ANONYMOUS (DRUGFUTURE.COM), 2017 - database -"/>
    <hyperlink ref="G803" r:id="rId387" display="ANONYMOUS (DRUGFUTURE.COM), 2017 - database -"/>
    <hyperlink ref="G805" r:id="rId388" display="ANONYMOUS (DRUGFUTURE.COM), 2017 - database -"/>
    <hyperlink ref="G807" r:id="rId389" display="ANONYMOUS (DRUGFUTURE.COM), 2017 - database -"/>
    <hyperlink ref="G809" r:id="rId390" display="ANONYMOUS (DRUGFUTURE.COM), 2017 - database -"/>
    <hyperlink ref="G811" r:id="rId391" display="ANONYMOUS (DRUGFUTURE.COM), 2017 - database -"/>
    <hyperlink ref="G813" r:id="rId392" display="ANONYMOUS (DRUGFUTURE.COM), 2017 - database -"/>
    <hyperlink ref="G815" r:id="rId393" display="ANONYMOUS (DRUGFUTURE.COM), 2017 - database -"/>
    <hyperlink ref="G817" r:id="rId394" display="ANONYMOUS (DRUGFUTURE.COM), 2017 - database -"/>
    <hyperlink ref="G819" r:id="rId395" display="ANONYMOUS (DRUGFUTURE.COM), 2017 - database -"/>
    <hyperlink ref="G821" r:id="rId396" display="ANONYMOUS (DRUGFUTURE.COM), 2017 - database -"/>
    <hyperlink ref="G823" r:id="rId397" display="ANONYMOUS (DRUGFUTURE.COM), 2017 - database -"/>
    <hyperlink ref="G826" r:id="rId398" display="TANAKA ET AL, 2010 - scientific paper -"/>
    <hyperlink ref="G827" r:id="rId399" display="TANAKA ET AL, 2010 - scientific paper -"/>
    <hyperlink ref="G828" r:id="rId400" display="TANAKA ET AL, 2010 - scientific paper -"/>
    <hyperlink ref="G829" r:id="rId401" display="SANZ ET AL, 2016 - scientific paper -"/>
    <hyperlink ref="G831" r:id="rId402" display="SANZ ET AL, 2016 - scientific paper -"/>
    <hyperlink ref="G833" r:id="rId403" display="SANZ ET AL, 2016 - scientific paper -"/>
    <hyperlink ref="G835" r:id="rId404" display="SANZ ET AL, 2016 - scientific paper -"/>
    <hyperlink ref="G837" r:id="rId405" display="ANONYMOUS (DRUGFUTURE.COM), 2017 - database -"/>
    <hyperlink ref="G839" r:id="rId406" display="ANONYMOUS (DRUGFUTURE.COM), 2017 - database -"/>
    <hyperlink ref="G841" r:id="rId407" display="ANONYMOUS (DRUGFUTURE.COM), 2017 - database -"/>
    <hyperlink ref="G843" r:id="rId408" display="ANONYMOUS (DRUGFUTURE.COM), 2017 - database -"/>
    <hyperlink ref="G845" r:id="rId409" display="ANONYMOUS (DRUGFUTURE.COM), 2017 - database -"/>
    <hyperlink ref="G847" r:id="rId410" display="ANONYMOUS (DRUGFUTURE.COM), 2017 - database -"/>
    <hyperlink ref="G849" r:id="rId411" display="ANONYMOUS (DRUGFUTURE.COM), 2017 - database -"/>
    <hyperlink ref="G851" r:id="rId412" display="ANONYMOUS (DRUGFUTURE.COM), 2017 - database -"/>
    <hyperlink ref="G853" r:id="rId413" display="ANONYMOUS (DRUGFUTURE.COM), 2017 - database -"/>
    <hyperlink ref="G855" r:id="rId414" display="ANONYMOUS (DRUGFUTURE.COM), 2017 - database -"/>
    <hyperlink ref="G858" r:id="rId415" display="THEAKSTON, REID, 1983 - scientific paper -"/>
    <hyperlink ref="G860" r:id="rId416" display="ARCHUNDIA ET AL, 2011 - scientific paper -"/>
    <hyperlink ref="G862" r:id="rId417" display="ANONYMOUS (DRUGFUTURE.COM), 2017 - database -"/>
    <hyperlink ref="G864" r:id="rId418" display="ANONYMOUS (DRUGFUTURE.COM), 2017 - database -"/>
    <hyperlink ref="G866" r:id="rId419" display="ANONYMOUS (DRUGFUTURE.COM), 2017 - database -"/>
    <hyperlink ref="G868" r:id="rId420" display="ANONYMOUS (DRUGFUTURE.COM), 2017 - database -"/>
    <hyperlink ref="G870" r:id="rId421" display="ANONYMOUS (DRUGFUTURE.COM), 2017 - database -"/>
    <hyperlink ref="G872" r:id="rId422" display="ANONYMOUS (DRUGFUTURE.COM), 2017 - database -"/>
    <hyperlink ref="G874" r:id="rId423" display="ANONYMOUS (DRUGFUTURE.COM), 2017 - database -"/>
    <hyperlink ref="G876" r:id="rId424" display="ANONYMOUS (DRUGFUTURE.COM), 2017 - database -"/>
    <hyperlink ref="G879" r:id="rId425" display="EAKER, WALDSTROEM, 1980 - scientific paper -"/>
    <hyperlink ref="G880" r:id="rId426" display="TAMIYA, ARAI, 1966 - scientific paper -"/>
    <hyperlink ref="G881" r:id="rId427" display="ANONYMOUS (DRUGFUTURE.COM), 2017 - database -"/>
    <hyperlink ref="G883" r:id="rId428" display="ANONYMOUS (DRUGFUTURE.COM), 2017 - database -"/>
    <hyperlink ref="G885" r:id="rId429" display="ANONYMOUS (DRUGFUTURE.COM), 2017 - database -"/>
    <hyperlink ref="G887" r:id="rId430" display="ANONYMOUS (DRUGFUTURE.COM), 2017 - database -"/>
    <hyperlink ref="G889" r:id="rId431" display="ANONYMOUS (DRUGFUTURE.COM), 2017 - database -"/>
    <hyperlink ref="G891" r:id="rId432" display="ANONYMOUS (DRUGFUTURE.COM), 2017 - database -"/>
    <hyperlink ref="G893" r:id="rId433" display="ANONYMOUS (DRUGFUTURE.COM), 2017 - database -"/>
    <hyperlink ref="G895" r:id="rId434" display="ANONYMOUS (DRUGFUTURE.COM), 2017 - database -"/>
    <hyperlink ref="G897" r:id="rId435" display="ANONYMOUS (DRUGFUTURE.COM), 2017 - database -"/>
    <hyperlink ref="G899" r:id="rId436" display="ANONYMOUS (DRUGFUTURE.COM), 2017 - database -"/>
    <hyperlink ref="G902" r:id="rId437" display="ARCHUNDIA ET AL, 2011 - scientific paper -"/>
    <hyperlink ref="G904" r:id="rId438" display="ANONYMOUS (DRUGFUTURE.COM), 2017 - database -"/>
    <hyperlink ref="G906" r:id="rId439" display="ANONYMOUS (DRUGFUTURE.COM), 2017 - database -"/>
    <hyperlink ref="G908" r:id="rId440" display="ANONYMOUS (DRUGFUTURE.COM), 2017 - database -"/>
    <hyperlink ref="G911" r:id="rId441" display="BROAD ET AL, 1979 - scientific paper -"/>
    <hyperlink ref="G913" r:id="rId442" display="BROAD ET AL, 1979 - scientific paper -"/>
    <hyperlink ref="G915" r:id="rId443" display="ANONYMOUS (DRUGFUTURE.COM), 2017 - database -"/>
    <hyperlink ref="G917" r:id="rId444" display="ANONYMOUS (DRUGFUTURE.COM), 2017 - database -"/>
    <hyperlink ref="G919" r:id="rId445" display="ANONYMOUS (DRUGFUTURE.COM), 2017 - database -"/>
    <hyperlink ref="G922" r:id="rId446" display="SANZ ET AL, 2016 - scientific paper -"/>
    <hyperlink ref="G924" r:id="rId447" display="SANZ ET AL, 2016 - scientific paper -"/>
    <hyperlink ref="G926" r:id="rId448" display="ANONYMOUS (DRUGFUTURE.COM), 2017 - database -"/>
    <hyperlink ref="G928" r:id="rId449" display="ANONYMOUS (DRUGFUTURE.COM), 2017 - database -"/>
    <hyperlink ref="G931" r:id="rId450" display="OUKKACHE ET AL, 2012 - scientific paper -"/>
    <hyperlink ref="G932" r:id="rId451" display="THEAKSTON, REID, 1983 - scientific paper -"/>
    <hyperlink ref="G934" r:id="rId452" display="THEAKSTON, REID, 1983 - scientific paper -"/>
    <hyperlink ref="G936" r:id="rId453" display="THEAKSTON, REID, 1983 - scientific paper -"/>
    <hyperlink ref="G938" r:id="rId454" display="ANONYMOUS (DRUGFUTURE.COM), 2017 - database -"/>
    <hyperlink ref="G940" r:id="rId455" display="ANONYMOUS (DRUGFUTURE.COM), 2017 - database -"/>
    <hyperlink ref="G942" r:id="rId456" display="ANONYMOUS (DRUGFUTURE.COM), 2017 - database -"/>
    <hyperlink ref="G944" r:id="rId457" display="ANONYMOUS (DRUGFUTURE.COM), 2017 - database -"/>
    <hyperlink ref="G946" r:id="rId458" display="ANONYMOUS (DRUGFUTURE.COM), 2017 - database -"/>
    <hyperlink ref="G948" r:id="rId459" display="ANONYMOUS (DRUGFUTURE.COM), 2017 - database -"/>
    <hyperlink ref="G951" r:id="rId460" display="THEAKSTON, REID, 1983 - scientific paper -"/>
    <hyperlink ref="G953" r:id="rId461" display="ANONYMOUS (DRUGFUTURE.COM), 2017 - database -"/>
    <hyperlink ref="G955" r:id="rId462" display="ANONYMOUS (DRUGFUTURE.COM), 2017 - database -"/>
    <hyperlink ref="G957" r:id="rId463" display="ANONYMOUS (DRUGFUTURE.COM), 2017 - database -"/>
    <hyperlink ref="G959" r:id="rId464" display="ANONYMOUS (DRUGFUTURE.COM), 2017 - database -"/>
    <hyperlink ref="G961" r:id="rId465" display="ANONYMOUS (DRUGFUTURE.COM), 2017 - database -"/>
    <hyperlink ref="G963" r:id="rId466" display="ANONYMOUS (DRUGFUTURE.COM), 2017 - database -"/>
    <hyperlink ref="G965" r:id="rId467" display="ANONYMOUS (DRUGFUTURE.COM), 2017 - database -"/>
    <hyperlink ref="G967" r:id="rId468" display="ANONYMOUS (DRUGFUTURE.COM), 2017 - database -"/>
    <hyperlink ref="G970" r:id="rId469" display="LAUSTSEN ET AL, 2015 - scientific paper -"/>
    <hyperlink ref="G972" r:id="rId470" display="ANONYMOUS (DRUGFUTURE.COM), 2017 - database -"/>
    <hyperlink ref="G974" r:id="rId471" display="ANONYMOUS (DRUGFUTURE.COM), 2017 - database -"/>
    <hyperlink ref="G976" r:id="rId472" display="ANONYMOUS (DRUGFUTURE.COM), 2017 - database -"/>
    <hyperlink ref="G978" r:id="rId473" display="Robert A. Harrison, George O. Oluoch, Stuart Ainsworth, Jaffer Alsolaiss, Fiona Bolton, Ana-Silvia Arias, Jose-Maria Gutierrez, Paul Rowley, Stephen Kalya, Hastings Ozwara, Nicholas R. Casewell, 2017 - scientific paper -"/>
    <hyperlink ref="G981" r:id="rId474" display="RUSSELL, SAUNDERS, 1967 - scientific paper -"/>
    <hyperlink ref="G982" r:id="rId475" display="LIU ET AL, 2010 - scientific paper -"/>
    <hyperlink ref="G984" r:id="rId476" display="ANONYMOUS (DRUGFUTURE.COM), 2017 - database -"/>
    <hyperlink ref="G986" r:id="rId477" display="ANONYMOUS (DRUGFUTURE.COM), 2017 - database -"/>
    <hyperlink ref="G988" r:id="rId478" display="ANONYMOUS (DRUGFUTURE.COM), 2017 - database -"/>
    <hyperlink ref="G990" r:id="rId479" display="ANONYMOUS (DRUGFUTURE.COM), 2017 - database -"/>
    <hyperlink ref="G992" r:id="rId480" display="ANONYMOUS (DRUGFUTURE.COM), 2017 - database -"/>
    <hyperlink ref="G994" r:id="rId481" display="ANONYMOUS (DRUGFUTURE.COM), 2017 - database -"/>
    <hyperlink ref="G996" r:id="rId482" display="ANONYMOUS (DRUGFUTURE.COM), 2017 - database -"/>
    <hyperlink ref="G998" r:id="rId483" display="ANONYMOUS (DRUGFUTURE.COM), 2017 - database -"/>
    <hyperlink ref="G1000" r:id="rId484" display="ANONYMOUS (DRUGFUTURE.COM), 2017 - database -"/>
    <hyperlink ref="G1002" r:id="rId485" display="ANONYMOUS (DRUGFUTURE.COM), 2017 - database -"/>
    <hyperlink ref="G1004" r:id="rId486" display="ANONYMOUS (DRUGFUTURE.COM), 2017 - database -"/>
    <hyperlink ref="G1006" r:id="rId487" display="ANONYMOUS (DRUGFUTURE.COM), 2017 - database -"/>
    <hyperlink ref="G1008" r:id="rId488" display="ANONYMOUS (DRUGFUTURE.COM), 2017 - database -"/>
    <hyperlink ref="G1010" r:id="rId489" display="ANONYMOUS (DRUGFUTURE.COM), 2017 - database -"/>
    <hyperlink ref="G1012" r:id="rId490" display="ANONYMOUS (DRUGFUTURE.COM), 2017 - database -"/>
    <hyperlink ref="G1015" r:id="rId491" display="MACKESSY, 2002 - scientific paper -"/>
    <hyperlink ref="G1017" r:id="rId492" display="MACKESSY, 2002 - scientific paper -"/>
    <hyperlink ref="G1019" r:id="rId493" display="MACKESSY, 2002 - scientific paper -"/>
    <hyperlink ref="G1021" r:id="rId494" display="ANONYMOUS (DRUGFUTURE.COM), 2017 - database -"/>
    <hyperlink ref="G1023" r:id="rId495" display="ANONYMOUS (DRUGFUTURE.COM), 2017 - database -"/>
    <hyperlink ref="G1025" r:id="rId496" display="ANONYMOUS (DRUGFUTURE.COM), 2017 - database -"/>
    <hyperlink ref="G1028" r:id="rId497" display="ANONYMOUS (DRUGFUTURE.COM), 2017 - database -"/>
    <hyperlink ref="G1030" r:id="rId498" display="ANONYMOUS (DRUGFUTURE.COM), 2017 - database -"/>
    <hyperlink ref="G1032" r:id="rId499" display="ANONYMOUS (DRUGFUTURE.COM), 2017 - database -"/>
    <hyperlink ref="G1034" r:id="rId500" display="ANONYMOUS (DRUGFUTURE.COM), 2017 - database -"/>
    <hyperlink ref="G1036" r:id="rId501" display="ANONYMOUS (DRUGFUTURE.COM), 2017 - database -"/>
    <hyperlink ref="G1038" r:id="rId502" display="ANONYMOUS (DRUGFUTURE.COM), 2017 - database -"/>
    <hyperlink ref="G1040" r:id="rId503" display="ANONYMOUS (DRUGFUTURE.COM), 2017 - database -"/>
    <hyperlink ref="G1042" r:id="rId504" display="ANONYMOUS (DRUGFUTURE.COM), 2017 - database -"/>
    <hyperlink ref="G1045" r:id="rId505" display="SHABAN, HAFEZ, 2003 - scientific paper -"/>
    <hyperlink ref="G1047" r:id="rId506" display="AL-QURAISHY ET AL, 2014 - scientific paper -"/>
    <hyperlink ref="G1049" r:id="rId507" display="RAHMY, HASSONA, 2004 - scientific paper -"/>
    <hyperlink ref="G1051" r:id="rId508" display="ANONYMOUS (DRUGFUTURE.COM), 2017 - database -"/>
    <hyperlink ref="G1053" r:id="rId509" display="ANONYMOUS (DRUGFUTURE.COM), 2017 - database -"/>
    <hyperlink ref="G1055" r:id="rId510" display="ANONYMOUS (DRUGFUTURE.COM), 2017 - database -"/>
    <hyperlink ref="G1057" r:id="rId511" display="ANONYMOUS (DRUGFUTURE.COM), 2017 - database -"/>
    <hyperlink ref="G1059" r:id="rId512" display="ANONYMOUS (DRUGFUTURE.COM), 2017 - database -"/>
    <hyperlink ref="G1061" r:id="rId513" display="ANONYMOUS (DRUGFUTURE.COM), 2017 - database -"/>
    <hyperlink ref="G1063" r:id="rId514" display="ANONYMOUS (DRUGFUTURE.COM), 2017 - database -"/>
    <hyperlink ref="G1065" r:id="rId515" display="ANONYMOUS (DRUGFUTURE.COM), 2017 - database -"/>
    <hyperlink ref="G1067" r:id="rId516" display="ANONYMOUS (DRUGFUTURE.COM), 2017 - database -"/>
    <hyperlink ref="G1069" r:id="rId517" display="ANONYMOUS (DRUGFUTURE.COM), 2017 - database -"/>
    <hyperlink ref="G1071" r:id="rId518" display="ANONYMOUS (DRUGFUTURE.COM), 2017 - database -"/>
    <hyperlink ref="G1073" r:id="rId519" display="ANONYMOUS (DRUGFUTURE.COM), 2017 - database -"/>
    <hyperlink ref="G1075" r:id="rId520" display="ANONYMOUS (DRUGFUTURE.COM), 2017 - database -"/>
    <hyperlink ref="G1077" r:id="rId521" display="Robert A. Harrison, George O. Oluoch, Stuart Ainsworth, Jaffer Alsolaiss, Fiona Bolton, Ana-Silvia Arias, Jose-Maria Gutierrez, Paul Rowley, Stephen Kalya, Hastings Ozwara, Nicholas R. Casewell, 2017 - scientific paper -"/>
    <hyperlink ref="G1080" r:id="rId522" display="SANZ ET AL, 2016 - scientific paper -"/>
    <hyperlink ref="G1082" r:id="rId523" display="SANZ ET AL, 2016 - scientific paper -"/>
    <hyperlink ref="G1084" r:id="rId524" display="SANZ ET AL, 2016 - scientific paper -"/>
    <hyperlink ref="G1086" r:id="rId525" display="SANZ ET AL, 2016 - scientific paper -"/>
    <hyperlink ref="G1088" r:id="rId526" display="SANZ ET AL, 2016 - scientific paper -"/>
    <hyperlink ref="G1090" r:id="rId527" display="SANZ ET AL, 2016 - scientific paper -"/>
    <hyperlink ref="G1092" r:id="rId528" display="THEAKSTON, REID, 1983 - scientific paper -"/>
    <hyperlink ref="G1094" r:id="rId529" display="ANONYMOUS (DRUGFUTURE.COM), 2017 - database -"/>
    <hyperlink ref="G1096" r:id="rId530" display="ANONYMOUS (DRUGFUTURE.COM), 2017 - database -"/>
    <hyperlink ref="G1098" r:id="rId531" display="ANONYMOUS (DRUGFUTURE.COM), 2017 - database -"/>
    <hyperlink ref="G1101" r:id="rId532" display="ANONYMOUS (DRUGFUTURE.COM), 2017 - database -"/>
    <hyperlink ref="G1103" r:id="rId533" display="ANONYMOUS (DRUGFUTURE.COM), 2017 - database -"/>
    <hyperlink ref="G1105" r:id="rId534" display="ANONYMOUS (DRUGFUTURE.COM), 2017 - database -"/>
    <hyperlink ref="G1107" r:id="rId535" display="ANONYMOUS (DRUGFUTURE.COM), 2017 - database -"/>
    <hyperlink ref="G1109" r:id="rId536" display="ANONYMOUS (DRUGFUTURE.COM), 2017 - database -"/>
    <hyperlink ref="G1112" r:id="rId537" display="THEAKSTON, REID, 1983 - scientific paper -"/>
    <hyperlink ref="G1114" r:id="rId538" display="DUAN ET AL, 2016 - scientific paper -"/>
    <hyperlink ref="G1116" r:id="rId539" display="ANONYMOUS (DRUGFUTURE.COM), 2017 - database -"/>
    <hyperlink ref="G1118" r:id="rId540" display="ANONYMOUS (DRUGFUTURE.COM), 2017 - database -"/>
    <hyperlink ref="G1121" r:id="rId541" display="ANONYMOUS (DRUGFUTURE.COM), 2017 - database -"/>
    <hyperlink ref="G1123" r:id="rId542" display="ANONYMOUS (DRUGFUTURE.COM), 2017 - database -"/>
    <hyperlink ref="G1125" r:id="rId543" display="ANONYMOUS (DRUGFUTURE.COM), 2017 - database -"/>
    <hyperlink ref="G1127" r:id="rId544" display="ANONYMOUS (DRUGFUTURE.COM), 2017 - database -"/>
    <hyperlink ref="G1129" r:id="rId545" display="ANONYMOUS (DRUGFUTURE.COM), 2017 - database -"/>
    <hyperlink ref="G1131" r:id="rId546" display="ANONYMOUS (DRUGFUTURE.COM), 2017 - database -"/>
    <hyperlink ref="G1133" r:id="rId547" display="ANONYMOUS (DRUGFUTURE.COM), 2017 - database -"/>
    <hyperlink ref="G1135" r:id="rId548" display="ANONYMOUS (DRUGFUTURE.COM), 2017 - database -"/>
    <hyperlink ref="G1137" r:id="rId549" display="ANONYMOUS (DRUGFUTURE.COM), 2017 - database -"/>
    <hyperlink ref="G1139" r:id="rId550" display="ANONYMOUS (DRUGFUTURE.COM), 2017 - database -"/>
    <hyperlink ref="G1141" r:id="rId551" display="ANONYMOUS (DRUGFUTURE.COM), 2017 - database -"/>
    <hyperlink ref="G1143" r:id="rId552" display="ANONYMOUS (DRUGFUTURE.COM), 2017 - database -"/>
    <hyperlink ref="G1145" r:id="rId553" display="ANONYMOUS (DRUGFUTURE.COM), 2017 - database -"/>
    <hyperlink ref="G1147" r:id="rId554" display="ANONYMOUS (DRUGFUTURE.COM), 2017 - database -"/>
    <hyperlink ref="G1149" r:id="rId555" display="ANONYMOUS (DRUGFUTURE.COM), 2017 - database -"/>
    <hyperlink ref="G1151" r:id="rId556" display="ANONYMOUS (DRUGFUTURE.COM), 2017 - database -"/>
    <hyperlink ref="G1153" r:id="rId557" display="ANONYMOUS (DRUGFUTURE.COM), 2017 - database -"/>
    <hyperlink ref="G1155" r:id="rId558" display="ANONYMOUS (DRUGFUTURE.COM), 2017 - database -"/>
    <hyperlink ref="G1157" r:id="rId559" display="ANONYMOUS (DRUGFUTURE.COM), 2017 - database -"/>
    <hyperlink ref="G1159" r:id="rId560" display="ANONYMOUS (DRUGFUTURE.COM), 2017 - database -"/>
    <hyperlink ref="G1161" r:id="rId561" display="ANONYMOUS (DRUGFUTURE.COM), 2017 - database -"/>
    <hyperlink ref="G1163" r:id="rId562" display="ANONYMOUS (DRUGFUTURE.COM), 2017 - database -"/>
    <hyperlink ref="G1166" r:id="rId563" display="ANONYMOUS (DRUGFUTURE.COM), 2017 - database -"/>
    <hyperlink ref="G1168" r:id="rId564" display="ANONYMOUS (DRUGFUTURE.COM), 2017 - database -"/>
    <hyperlink ref="G1170" r:id="rId565" display="ANONYMOUS (DRUGFUTURE.COM), 2017 - database -"/>
    <hyperlink ref="G1172" r:id="rId566" display="ANONYMOUS (DRUGFUTURE.COM), 2017 - database -"/>
    <hyperlink ref="G1174" r:id="rId567" display="ANONYMOUS (DRUGFUTURE.COM), 2017 - database -"/>
    <hyperlink ref="G1177" r:id="rId568" display="LAURIDSEN ET AL, 2016 - scientific paper -"/>
    <hyperlink ref="G1179" r:id="rId569" display="LAURIDSEN ET AL, 2016 - scientific paper -"/>
    <hyperlink ref="G1181" r:id="rId570" display="LAURIDSEN ET AL, 2016 - scientific paper -"/>
    <hyperlink ref="G1183" r:id="rId571" display="ANONYMOUS (DRUGFUTURE.COM), 2017 - database -"/>
    <hyperlink ref="G1185" r:id="rId572" display="ANONYMOUS (DRUGFUTURE.COM), 2017 - database -"/>
    <hyperlink ref="G1187" r:id="rId573" display="ANONYMOUS (DRUGFUTURE.COM), 2017 - database -"/>
    <hyperlink ref="G1189" r:id="rId574" display="ANONYMOUS (DRUGFUTURE.COM), 2017 - database -"/>
    <hyperlink ref="G1192" r:id="rId575" display="OUKKACHE ET AL, 2012 - scientific paper -"/>
    <hyperlink ref="G1193" r:id="rId576" display="SÁNCHEZ ET AL, 2011 - scientific paper -"/>
    <hyperlink ref="G1194" r:id="rId577" display="THEAKSTON, REID, 1983 - scientific paper -"/>
    <hyperlink ref="G1196" r:id="rId578" display="THEAKSTON, REID, 1983 - scientific paper -"/>
    <hyperlink ref="G1198" r:id="rId579" display="ANONYMOUS (DRUGFUTURE.COM), 2017 - database -"/>
    <hyperlink ref="G1200" r:id="rId580" display="ANONYMOUS (DRUGFUTURE.COM), 2017 - database -"/>
    <hyperlink ref="G1202" r:id="rId581" display="ANONYMOUS (DRUGFUTURE.COM), 2017 - database -"/>
    <hyperlink ref="G1204" r:id="rId582" display="ANONYMOUS (DRUGFUTURE.COM), 2017 - database -"/>
    <hyperlink ref="G1206" r:id="rId583" display="ANONYMOUS (DRUGFUTURE.COM), 2017 - database -"/>
    <hyperlink ref="G1208" r:id="rId584" display="ANONYMOUS (DRUGFUTURE.COM), 2017 - database -"/>
    <hyperlink ref="G1210" r:id="rId585" display="ANONYMOUS (DRUGFUTURE.COM), 2017 - database -"/>
    <hyperlink ref="G1212" r:id="rId586" display="ANONYMOUS (DRUGFUTURE.COM), 2017 - database -"/>
    <hyperlink ref="G1214" r:id="rId587" display="ANONYMOUS (DRUGFUTURE.COM), 2017 - database -"/>
    <hyperlink ref="G1216" r:id="rId588" display="ANONYMOUS (DRUGFUTURE.COM), 2017 - database -"/>
    <hyperlink ref="G1218" r:id="rId589" display="Robert A. Harrison, George O. Oluoch, Stuart Ainsworth, Jaffer Alsolaiss, Fiona Bolton, Ana-Silvia Arias, Jose-Maria Gutierrez, Paul Rowley, Stephen Kalya, Hastings Ozwara, Nicholas R. Casewell, 2017 - scientific paper -"/>
    <hyperlink ref="G1221" r:id="rId590" display="THEAKSTON, REID, 1983 - scientific paper -"/>
    <hyperlink ref="G1223" r:id="rId591" display="ANONYMOUS (DRUGFUTURE.COM), 2017 - database -"/>
    <hyperlink ref="G1225" r:id="rId592" display="ANONYMOUS (DRUGFUTURE.COM), 2017 - database -"/>
    <hyperlink ref="G1227" r:id="rId593" display="ANONYMOUS (DRUGFUTURE.COM), 2017 - database -"/>
    <hyperlink ref="G1229" r:id="rId594" display="ANONYMOUS (DRUGFUTURE.COM), 2017 - database -"/>
    <hyperlink ref="G1232" r:id="rId595" display="THEAKSTON, REID, 1983 - scientific paper -"/>
    <hyperlink ref="G1234" r:id="rId596" display="ANONYMOUS (DRUGFUTURE.COM), 2017 - database -"/>
    <hyperlink ref="G1236" r:id="rId597" display="ANONYMOUS (DRUGFUTURE.COM), 2017 - database -"/>
    <hyperlink ref="G1238" r:id="rId598" display="ANONYMOUS (DRUGFUTURE.COM), 2017 - database -"/>
    <hyperlink ref="G1240" r:id="rId599" display="ANONYMOUS (DRUGFUTURE.COM), 2017 - database -"/>
    <hyperlink ref="G1242" r:id="rId600" display="ANONYMOUS (DRUGFUTURE.COM), 2017 - database -"/>
    <hyperlink ref="G1244" r:id="rId601" display="ANONYMOUS (DRUGFUTURE.COM), 2017 - database -"/>
    <hyperlink ref="G1247" r:id="rId602" display="ANONYMOUS (DRUGFUTURE.COM), 2017 - database -"/>
    <hyperlink ref="G1249" r:id="rId603" display="ANONYMOUS (DRUGFUTURE.COM), 2017 - database -"/>
    <hyperlink ref="G1251" r:id="rId604" display="ANONYMOUS (DRUGFUTURE.COM), 2017 - database -"/>
    <hyperlink ref="G1253" r:id="rId605" display="ANONYMOUS (DRUGFUTURE.COM), 2017 - database -"/>
    <hyperlink ref="G1255" r:id="rId606" display="ANONYMOUS (DRUGFUTURE.COM), 2017 - database -"/>
    <hyperlink ref="G1257" r:id="rId607" display="ANONYMOUS (DRUGFUTURE.COM), 2017 - database -"/>
    <hyperlink ref="G1259" r:id="rId608" display="ANONYMOUS (DRUGFUTURE.COM), 2017 - database -"/>
    <hyperlink ref="G1261" r:id="rId609" display="ANONYMOUS (DRUGFUTURE.COM), 2017 - database -"/>
    <hyperlink ref="G1263" r:id="rId610" display="ARCHUNDIA ET AL, 2011 - scientific paper -"/>
    <hyperlink ref="G1265" r:id="rId611" display="ARCHUNDIA ET AL, 2011 - scientific paper -"/>
    <hyperlink ref="G1267" r:id="rId612" display="NALBANTSOY ET AL, 2012 - scientific paper -"/>
    <hyperlink ref="G1268" r:id="rId613" display="ARCHUNDIA ET AL, 2011 - scientific paper -"/>
    <hyperlink ref="G1271" r:id="rId614" display="YAP ET AL, 2011 - scientific paper -"/>
    <hyperlink ref="G1273" r:id="rId615" display="YAP ET AL, 2011 - scientific paper -"/>
    <hyperlink ref="G1275" r:id="rId616" display="ANONYMOUS (DRUGFUTURE.COM), 2017 - database -"/>
    <hyperlink ref="G1277" r:id="rId617" display="ANONYMOUS (DRUGFUTURE.COM), 2017 - database -"/>
    <hyperlink ref="G1280" r:id="rId618" display="ANONYMOUS (DRUGFUTURE.COM), 2017 - database -"/>
    <hyperlink ref="G1282" r:id="rId619" display="ANONYMOUS (DRUGFUTURE.COM), 2017 - database -"/>
    <hyperlink ref="G1284" r:id="rId620" display="ANONYMOUS (DRUGFUTURE.COM), 2017 - database -"/>
    <hyperlink ref="G1286" r:id="rId621" display="ANONYMOUS (DRUGFUTURE.COM), 2017 - database -"/>
    <hyperlink ref="G1288" r:id="rId622" display="ANONYMOUS (DRUGFUTURE.COM), 2017 - database -"/>
    <hyperlink ref="G1291" r:id="rId623" display="ARCHUNDIA ET AL, 2011 - scientific paper -"/>
    <hyperlink ref="G1293" r:id="rId624" display="ANONYMOUS (DRUGFUTURE.COM), 2017 - database -"/>
    <hyperlink ref="G1295" r:id="rId625" display="ANONYMOUS (DRUGFUTURE.COM), 2017 - database -"/>
    <hyperlink ref="G1297" r:id="rId626" display="ANONYMOUS (DRUGFUTURE.COM), 2017 - database -"/>
    <hyperlink ref="G1300" r:id="rId627" display="ANONYMOUS (DRUGFUTURE.COM), 2017 - database -"/>
    <hyperlink ref="G1302" r:id="rId628" display="ANONYMOUS (DRUGFUTURE.COM), 2017 - database -"/>
    <hyperlink ref="G1305" r:id="rId629" display="THEAKSTON, REID, 1983 - scientific paper -"/>
    <hyperlink ref="G1307" r:id="rId630" display="ANONYMOUS (DRUGFUTURE.COM), 2017 - database -"/>
    <hyperlink ref="G1310" r:id="rId631" display="THEAKSTON, REID, 1983 - scientific paper -"/>
    <hyperlink ref="G1312" r:id="rId632" display="THEAKSTON, REID, 1983 - scientific paper -"/>
    <hyperlink ref="G1314" r:id="rId633" display="ANONYMOUS (DRUGFUTURE.COM), 2017 - database -"/>
    <hyperlink ref="G1316" r:id="rId634" display="ANONYMOUS (DRUGFUTURE.COM), 2017 - database -"/>
    <hyperlink ref="G1318" r:id="rId635" display="ANONYMOUS (DRUGFUTURE.COM), 2017 - database -"/>
    <hyperlink ref="G1321" r:id="rId636" display="SANZ ET AL, 2016 - scientific paper -"/>
    <hyperlink ref="G1323" r:id="rId637" display="SANZ ET AL, 2016 - scientific paper -"/>
    <hyperlink ref="G1325" r:id="rId638" display="SANZ ET AL, 2016 - scientific paper -"/>
    <hyperlink ref="G1328" r:id="rId639" display="ANONYMOUS (DRUGFUTURE.COM), 2017 - database -"/>
    <hyperlink ref="G1330" r:id="rId640" display="ANONYMOUS (DRUGFUTURE.COM), 2017 - database -"/>
    <hyperlink ref="G1332" r:id="rId641" display="ANONYMOUS (DRUGFUTURE.COM), 2017 - database -"/>
    <hyperlink ref="G1334" r:id="rId642" display="ANONYMOUS (DRUGFUTURE.COM), 2017 - database -"/>
    <hyperlink ref="G1336" r:id="rId643" display="ANONYMOUS (DRUGFUTURE.COM), 2017 - database -"/>
    <hyperlink ref="G1339" r:id="rId644" display="TANAKA ET AL, 2010 - scientific paper -"/>
    <hyperlink ref="G1340" r:id="rId645" display="TANAKA ET AL, 2010 - scientific paper -"/>
    <hyperlink ref="G1341" r:id="rId646" display="TANAKA ET AL, 2010 - scientific paper -"/>
    <hyperlink ref="G1342" r:id="rId647" display="SANZ ET AL, 2016 - scientific paper -"/>
    <hyperlink ref="G1344" r:id="rId648" display="SANZ ET AL, 2016 - scientific paper -"/>
    <hyperlink ref="G1346" r:id="rId649" display="ANONYMOUS (DRUGFUTURE.COM), 2017 - database -"/>
    <hyperlink ref="G1348" r:id="rId650" display="ANONYMOUS (DRUGFUTURE.COM), 2017 - database -"/>
    <hyperlink ref="G1350" r:id="rId651" display="ANONYMOUS (DRUGFUTURE.COM), 2017 - database -"/>
    <hyperlink ref="G1352" r:id="rId652" display="ANONYMOUS (DRUGFUTURE.COM), 2017 - database -"/>
    <hyperlink ref="G1354" r:id="rId653" display="ANONYMOUS (DRUGFUTURE.COM), 2017 - database -"/>
    <hyperlink ref="G1356" r:id="rId654" display="ANONYMOUS (DRUGFUTURE.COM), 2017 - database -"/>
    <hyperlink ref="G1359" r:id="rId655" display="FERNANDES ET AL, 2014 - scientific paper -"/>
    <hyperlink ref="G1360" r:id="rId656" display="ANONYMOUS (DRUGFUTURE.COM), 2017 - database -"/>
    <hyperlink ref="G1362" r:id="rId657" display="ANONYMOUS (DRUGFUTURE.COM), 2017 - database -"/>
    <hyperlink ref="G1364" r:id="rId658" display="ANONYMOUS (DRUGFUTURE.COM), 2017 - database -"/>
    <hyperlink ref="G1366" r:id="rId659" display="ANONYMOUS (DRUGFUTURE.COM), 2017 - database -"/>
    <hyperlink ref="G1368" r:id="rId660" display="ANONYMOUS (DRUGFUTURE.COM), 2017 - database -"/>
    <hyperlink ref="G1371" r:id="rId661" display="ANONYMOUS (DRUGFUTURE.COM), 2017 - database -"/>
    <hyperlink ref="G1373" r:id="rId662" display="ANONYMOUS (DRUGFUTURE.COM), 2017 - database -"/>
    <hyperlink ref="G1375" r:id="rId663" display="ANONYMOUS (DRUGFUTURE.COM), 2017 - database -"/>
    <hyperlink ref="G1377" r:id="rId664" display="ANONYMOUS (DRUGFUTURE.COM), 2017 - database -"/>
    <hyperlink ref="G1379" r:id="rId665" display="ARCHUNDIA ET AL, 2011 - scientific paper -"/>
    <hyperlink ref="G1382" r:id="rId666" display="ANONYMOUS (DRUGFUTURE.COM), 2017 - database -"/>
    <hyperlink ref="G1384" r:id="rId667" display="ANONYMOUS (DRUGFUTURE.COM), 2017 - database -"/>
    <hyperlink ref="G1386" r:id="rId668" display="ANONYMOUS (DRUGFUTURE.COM), 2017 - database -"/>
    <hyperlink ref="G1388" r:id="rId669" display="ANONYMOUS (DRUGFUTURE.COM), 2017 - database -"/>
    <hyperlink ref="G1390" r:id="rId670" display="ANONYMOUS (DRUGFUTURE.COM), 2017 - database -"/>
    <hyperlink ref="G1392" r:id="rId671" display="ANONYMOUS (DRUGFUTURE.COM), 2017 - database -"/>
    <hyperlink ref="G1394" r:id="rId672" display="ANONYMOUS (DRUGFUTURE.COM), 2017 - database -"/>
    <hyperlink ref="G1397" r:id="rId673" display="THEAKSTON, REID, 1983 - scientific paper -"/>
    <hyperlink ref="G1399" r:id="rId674" display="THEAKSTON, REID, 1983 - scientific paper -"/>
    <hyperlink ref="G1401" r:id="rId675" display="ANONYMOUS (DRUGFUTURE.COM), 2017 - database -"/>
    <hyperlink ref="G1403" r:id="rId676" display="ANONYMOUS (DRUGFUTURE.COM), 2017 - database -"/>
    <hyperlink ref="G1406" r:id="rId677" display="ANONYMOUS (DRUGFUTURE.COM), 2017 - database -"/>
    <hyperlink ref="G1408" r:id="rId678" display="ANONYMOUS (DRUGFUTURE.COM), 2017 - database -"/>
    <hyperlink ref="G1411" r:id="rId679" display="ANONYMOUS (DRUGFUTURE.COM), 2017 - database -"/>
    <hyperlink ref="G1413" r:id="rId680" display="ANONYMOUS (DRUGFUTURE.COM), 2017 - database -"/>
    <hyperlink ref="G1415" r:id="rId681" display="ANONYMOUS (DRUGFUTURE.COM), 2017 - database -"/>
    <hyperlink ref="G1417" r:id="rId682" display="ANONYMOUS (DRUGFUTURE.COM), 2017 - database -"/>
    <hyperlink ref="G1419" r:id="rId683" display="ANONYMOUS (DRUGFUTURE.COM), 2017 - database -"/>
    <hyperlink ref="G1422" r:id="rId684" display="ANONYMOUS (DRUGFUTURE.COM), 2017 - database -"/>
    <hyperlink ref="G1424" r:id="rId685" display="ANONYMOUS (DRUGFUTURE.COM), 2017 - database -"/>
    <hyperlink ref="G1426" r:id="rId686" display="ANONYMOUS (DRUGFUTURE.COM), 2017 - database -"/>
    <hyperlink ref="G1429" r:id="rId687" display="ANONYMOUS (DRUGFUTURE.COM), 2017 - database -"/>
    <hyperlink ref="G1431" r:id="rId688" display="Robert A. Harrison, George O. Oluoch, Stuart Ainsworth, Jaffer Alsolaiss, Fiona Bolton, Ana-Silvia Arias, Jose-Maria Gutierrez, Paul Rowley, Stephen Kalya, Hastings Ozwara, Nicholas R. Casewell, 2017 - scientific paper -"/>
    <hyperlink ref="G1434" r:id="rId689" display="TAN ET AL, 2011 - scientific paper -"/>
    <hyperlink ref="G1436" r:id="rId690" display="TAN ET AL, 2011 - scientific paper -"/>
    <hyperlink ref="G1438" r:id="rId691" display="TAN ET AL, 2011 - scientific paper -"/>
    <hyperlink ref="G1441" r:id="rId692" display="THEAKSTON, REID, 1983 - scientific paper -"/>
    <hyperlink ref="G1443" r:id="rId693" display="SANZA ET AL, 2007 - scientific paper -"/>
    <hyperlink ref="G1445" r:id="rId694" display="SANZA ET AL, 2007 - scientific paper -"/>
    <hyperlink ref="G1447" r:id="rId695" display="SANZA ET AL, 2007 - scientific paper -"/>
    <hyperlink ref="G1449" r:id="rId696" display="ANONYMOUS (DRUGFUTURE.COM), 2017 - database -"/>
    <hyperlink ref="G1451" r:id="rId697" display="ANONYMOUS (DRUGFUTURE.COM), 2017 - database -"/>
    <hyperlink ref="G1453" r:id="rId698" display="ANONYMOUS (DRUGFUTURE.COM), 2017 - database -"/>
    <hyperlink ref="G1455" r:id="rId699" display="ANONYMOUS (DRUGFUTURE.COM), 2017 - database -"/>
    <hyperlink ref="G1457" r:id="rId700" display="ANONYMOUS (DRUGFUTURE.COM), 2017 - database -"/>
    <hyperlink ref="G1459" r:id="rId701" display="ANONYMOUS (DRUGFUTURE.COM), 2017 - database -"/>
    <hyperlink ref="G1461" r:id="rId702" display="ANONYMOUS (DRUGFUTURE.COM), 2017 - database -"/>
    <hyperlink ref="G1464" r:id="rId703" display="ANONYMOUS (DRUGFUTURE.COM), 2017 - database -"/>
    <hyperlink ref="G1466" r:id="rId704" display="ANONYMOUS (DRUGFUTURE.COM), 2017 - database -"/>
    <hyperlink ref="G1468" r:id="rId705" display="ANONYMOUS (DRUGFUTURE.COM), 2017 - database -"/>
    <hyperlink ref="G1471" r:id="rId706" display="KEEGAN, MACFARLANE, 1963 - ??? -"/>
    <hyperlink ref="G1473" r:id="rId707" display="THEAKSTON, REID, 1983 - scientific paper -"/>
    <hyperlink ref="G1475" r:id="rId708" display="THEAKSTON, REID, 1983 - scientific paper -"/>
    <hyperlink ref="G1477" r:id="rId709" display="THEAKSTON, REID, 1983 - scientific paper -"/>
    <hyperlink ref="G1479" r:id="rId710" display="ANONYMOUS (DRUGFUTURE.COM), 2017 - database -"/>
    <hyperlink ref="G1481" r:id="rId711" display="ANONYMOUS (DRUGFUTURE.COM), 2017 - database -"/>
    <hyperlink ref="G1483" r:id="rId712" display="ANONYMOUS (DRUGFUTURE.COM), 2017 - database -"/>
    <hyperlink ref="G1485" r:id="rId713" display="ANONYMOUS (DRUGFUTURE.COM), 2017 - database -"/>
    <hyperlink ref="G1487" r:id="rId714" display="ANONYMOUS (DRUGFUTURE.COM), 2017 - database -"/>
    <hyperlink ref="G1489" r:id="rId715" display="ANONYMOUS (DRUGFUTURE.COM), 2017 - database -"/>
    <hyperlink ref="G1491" r:id="rId716" display="ANONYMOUS (DRUGFUTURE.COM), 2017 - database -"/>
    <hyperlink ref="G1493" r:id="rId717" display="ANONYMOUS (DRUGFUTURE.COM), 2017 - database -"/>
    <hyperlink ref="G1495" r:id="rId718" display="ANONYMOUS (DRUGFUTURE.COM), 2017 - database -"/>
    <hyperlink ref="G1497" r:id="rId719" display="ANONYMOUS (DRUGFUTURE.COM), 2017 - database -"/>
    <hyperlink ref="G1499" r:id="rId720" display="ANONYMOUS (DRUGFUTURE.COM), 2017 - database -"/>
    <hyperlink ref="G1501" r:id="rId721" display="ANONYMOUS (DRUGFUTURE.COM), 2017 - database -"/>
    <hyperlink ref="G1503" r:id="rId722" display="ANONYMOUS (DRUGFUTURE.COM), 2017 - database -"/>
    <hyperlink ref="G1505" r:id="rId723" display="ANONYMOUS (DRUGFUTURE.COM), 2017 - database -"/>
    <hyperlink ref="G1507" r:id="rId724" display="ANONYMOUS (DRUGFUTURE.COM), 2017 - database -"/>
    <hyperlink ref="G1509" r:id="rId725" display="ANONYMOUS (DRUGFUTURE.COM), 2017 - database -"/>
    <hyperlink ref="G1511" r:id="rId726" display="ANONYMOUS (DRUGFUTURE.COM), 2017 - database -"/>
    <hyperlink ref="G1513" r:id="rId727" display="ANONYMOUS (DRUGFUTURE.COM), 2017 - database -"/>
    <hyperlink ref="G1515" r:id="rId728" display="ANONYMOUS (DRUGFUTURE.COM), 2017 - database -"/>
    <hyperlink ref="G1517" r:id="rId729" display="ANONYMOUS (DRUGFUTURE.COM), 2017 - database -"/>
    <hyperlink ref="G1519" r:id="rId730" display="ANONYMOUS (DRUGFUTURE.COM), 2017 - database -"/>
    <hyperlink ref="G1522" r:id="rId731" display="KEEGAN, MACFARLANE, 1963 - ??? -"/>
    <hyperlink ref="G1524" r:id="rId732" display="THEAKSTON, REID, 1983 - scientific paper -"/>
    <hyperlink ref="G1526" r:id="rId733" display="THEAKSTON, REID, 1983 - scientific paper -"/>
    <hyperlink ref="G1528" r:id="rId734" display="THEAKSTON, REID, 1983 - scientific paper -"/>
    <hyperlink ref="G1530" r:id="rId735" display="ANONYMOUS (DRUGFUTURE.COM), 2017 - database -"/>
    <hyperlink ref="G1532" r:id="rId736" display="ANONYMOUS (DRUGFUTURE.COM), 2017 - database -"/>
    <hyperlink ref="G1534" r:id="rId737" display="ANONYMOUS (DRUGFUTURE.COM), 2017 - database -"/>
    <hyperlink ref="G1536" r:id="rId738" display="ANONYMOUS (DRUGFUTURE.COM), 2017 - database -"/>
    <hyperlink ref="G1538" r:id="rId739" display="ANONYMOUS (DRUGFUTURE.COM), 2017 - database -"/>
    <hyperlink ref="G1540" r:id="rId740" display="ANONYMOUS (DRUGFUTURE.COM), 2017 - database -"/>
    <hyperlink ref="G1542" r:id="rId741" display="ANONYMOUS (DRUGFUTURE.COM), 2017 - database -"/>
    <hyperlink ref="G1544" r:id="rId742" display="ANONYMOUS (DRUGFUTURE.COM), 2017 - database -"/>
    <hyperlink ref="G1546" r:id="rId743" display="ANONYMOUS (DRUGFUTURE.COM), 2017 - database -"/>
    <hyperlink ref="G1548" r:id="rId744" display="ANONYMOUS (DRUGFUTURE.COM), 2017 - database -"/>
    <hyperlink ref="G1550" r:id="rId745" display="ANONYMOUS (DRUGFUTURE.COM), 2017 - database -"/>
    <hyperlink ref="G1552" r:id="rId746" display="ANONYMOUS (DRUGFUTURE.COM), 2017 - database -"/>
    <hyperlink ref="G1554" r:id="rId747" display="ANONYMOUS (DRUGFUTURE.COM), 2017 - database -"/>
    <hyperlink ref="G1556" r:id="rId748" display="ANONYMOUS (DRUGFUTURE.COM), 2017 - database -"/>
    <hyperlink ref="G1558" r:id="rId749" display="ANONYMOUS (DRUGFUTURE.COM), 2017 - database -"/>
    <hyperlink ref="G1560" r:id="rId750" display="ANONYMOUS (DRUGFUTURE.COM), 2017 - database -"/>
    <hyperlink ref="G1562" r:id="rId751" display="ANONYMOUS (DRUGFUTURE.COM), 2017 - database -"/>
    <hyperlink ref="G1564" r:id="rId752" display="ANONYMOUS (DRUGFUTURE.COM), 2017 - database -"/>
    <hyperlink ref="G1566" r:id="rId753" display="ANONYMOUS (DRUGFUTURE.COM), 2017 - database -"/>
    <hyperlink ref="G1568" r:id="rId754" display="ANONYMOUS (DRUGFUTURE.COM), 2017 - database -"/>
    <hyperlink ref="G1570" r:id="rId755" display="ANONYMOUS (DRUGFUTURE.COM), 2017 - database -"/>
    <hyperlink ref="G1573" r:id="rId756" display="ANONYMOUS (DRUGFUTURE.COM), 2017 - database -"/>
    <hyperlink ref="G1575" r:id="rId757" display="THEAKSTON, REID, 1983 - scientific paper -"/>
    <hyperlink ref="G1577" r:id="rId758" display="THEAKSTON, REID, 1983 - scientific paper -"/>
    <hyperlink ref="G1579" r:id="rId759" display="ANONYMOUS (DRUGFUTURE.COM), 2017 - database -"/>
    <hyperlink ref="G1581" r:id="rId760" display="ANONYMOUS (DRUGFUTURE.COM), 2017 - database -"/>
    <hyperlink ref="G1583" r:id="rId761" display="ANONYMOUS (DRUGFUTURE.COM), 2017 - database -"/>
    <hyperlink ref="G1585" r:id="rId762" display="ANONYMOUS (DRUGFUTURE.COM), 2017 - database -"/>
    <hyperlink ref="G1587" r:id="rId763" display="ANONYMOUS (DRUGFUTURE.COM), 2017 - database -"/>
    <hyperlink ref="G1589" r:id="rId764" display="ANONYMOUS (DRUGFUTURE.COM), 2017 - database -"/>
    <hyperlink ref="G1591" r:id="rId765" display="ANONYMOUS (DRUGFUTURE.COM), 2017 - database -"/>
    <hyperlink ref="G1593" r:id="rId766" display="ANONYMOUS (DRUGFUTURE.COM), 2017 - database -"/>
    <hyperlink ref="G1595" r:id="rId767" display="ANONYMOUS (DRUGFUTURE.COM), 2017 - database -"/>
    <hyperlink ref="G1598" r:id="rId768" display="ANONYMOUS (DRUGFUTURE.COM), 2017 - database -"/>
    <hyperlink ref="G1600" r:id="rId769" display="ANONYMOUS (DRUGFUTURE.COM), 2017 - database -"/>
    <hyperlink ref="G1602" r:id="rId770" display="ANONYMOUS (DRUGFUTURE.COM), 2017 - database -"/>
    <hyperlink ref="G1604" r:id="rId771" display="ANONYMOUS (DRUGFUTURE.COM), 2017 - database -"/>
    <hyperlink ref="G1606" r:id="rId772" display="ANONYMOUS (DRUGFUTURE.COM), 2017 - database -"/>
    <hyperlink ref="G1609" r:id="rId773" display="SANZ ET AL, 2016 - scientific paper -"/>
    <hyperlink ref="G1611" r:id="rId774" display="SANZ ET AL, 2016 - scientific paper -"/>
    <hyperlink ref="G1613" r:id="rId775" display="ANONYMOUS (DRUGFUTURE.COM), 2017 - database -"/>
    <hyperlink ref="G1615" r:id="rId776" display="ANONYMOUS (DRUGFUTURE.COM), 2017 - database -"/>
    <hyperlink ref="G1618" r:id="rId777" display="ANONYMOUS (DRUGFUTURE.COM), 2017 - database -"/>
    <hyperlink ref="G1620" r:id="rId778" display="ANONYMOUS (DRUGFUTURE.COM), 2017 - database -"/>
    <hyperlink ref="G1623" r:id="rId779" display="ANONYMOUS (DRUGFUTURE.COM), 2017 - database -"/>
    <hyperlink ref="G1625" r:id="rId780" display="ANONYMOUS (DRUGFUTURE.COM), 2017 - database -"/>
    <hyperlink ref="G1628" r:id="rId781" display="ANONYMOUS (DRUGFUTURE.COM), 2017 - database -"/>
    <hyperlink ref="G1630" r:id="rId782" display="ANONYMOUS (DRUGFUTURE.COM), 2017 - database -"/>
    <hyperlink ref="G1632" r:id="rId783" display="ANONYMOUS (DRUGFUTURE.COM), 2017 - database -"/>
    <hyperlink ref="G1634" r:id="rId784" display="ANONYMOUS (DRUGFUTURE.COM), 2017 - database -"/>
    <hyperlink ref="G1636" r:id="rId785" display="ANONYMOUS (DRUGFUTURE.COM), 2017 - database -"/>
    <hyperlink ref="G1638" r:id="rId786" display="ANONYMOUS (DRUGFUTURE.COM), 2017 - database -"/>
    <hyperlink ref="G1640" r:id="rId787" display="ANONYMOUS (DRUGFUTURE.COM), 2017 - database -"/>
    <hyperlink ref="G1642" r:id="rId788" display="ANONYMOUS (DRUGFUTURE.COM), 2017 - database -"/>
    <hyperlink ref="G1644" r:id="rId789" display="ANONYMOUS (DRUGFUTURE.COM), 2017 - database -"/>
    <hyperlink ref="G1646" r:id="rId790" display="ANONYMOUS (DRUGFUTURE.COM), 2017 - database -"/>
    <hyperlink ref="G1648" r:id="rId791" display="ANONYMOUS (DRUGFUTURE.COM), 2017 - database -"/>
    <hyperlink ref="G1650" r:id="rId792" display="ANONYMOUS (DRUGFUTURE.COM), 2017 - database -"/>
    <hyperlink ref="G1652" r:id="rId793" display="ANONYMOUS (DRUGFUTURE.COM), 2017 - database -"/>
    <hyperlink ref="G1655" r:id="rId794" display="ANONYMOUS (DRUGFUTURE.COM), 2017 - database -"/>
    <hyperlink ref="G1657" r:id="rId795" display="ANONYMOUS (DRUGFUTURE.COM), 2017 - database -"/>
    <hyperlink ref="G1659" r:id="rId796" display="ANONYMOUS (DRUGFUTURE.COM), 2017 - database -"/>
    <hyperlink ref="G1661" r:id="rId797" display="PETRAS ET AL, 2010 - scientific paper -"/>
    <hyperlink ref="G1664" r:id="rId798" display="ALAGON ET AL, 1980 - scientific paper -"/>
    <hyperlink ref="G1666" r:id="rId799" display="THEAKSTON, REID, 1983 - scientific paper -"/>
    <hyperlink ref="G1668" r:id="rId800" display="MORA-OBANDO ET AL, 2014 - scientific paper -"/>
    <hyperlink ref="G1670" r:id="rId801" display="MORA-OBANDO ET AL, 2014 - scientific paper -"/>
    <hyperlink ref="G1672" r:id="rId802" display="MORA-OBANDO ET AL, 2014 - scientific paper -"/>
    <hyperlink ref="G1674" r:id="rId803" display="ANONYMOUS (DRUGFUTURE.COM), 2017 - database -"/>
    <hyperlink ref="G1676" r:id="rId804" display="ANONYMOUS (DRUGFUTURE.COM), 2017 - database -"/>
    <hyperlink ref="G1678" r:id="rId805" display="ANONYMOUS (DRUGFUTURE.COM), 2017 - database -"/>
    <hyperlink ref="G1680" r:id="rId806" display="ANONYMOUS (DRUGFUTURE.COM), 2017 - database -"/>
    <hyperlink ref="G1682" r:id="rId807" display="ANONYMOUS (DRUGFUTURE.COM), 2017 - database -"/>
    <hyperlink ref="G1685" r:id="rId808" display="ANONYMOUS (DRUGFUTURE.COM), 2017 - database -"/>
    <hyperlink ref="G1687" r:id="rId809" display="ANONYMOUS (DRUGFUTURE.COM), 2017 - database -"/>
    <hyperlink ref="G1689" r:id="rId810" display="ANONYMOUS (DRUGFUTURE.COM), 2017 - database -"/>
    <hyperlink ref="G1691" r:id="rId811" display="ANONYMOUS (DRUGFUTURE.COM), 2017 - database -"/>
    <hyperlink ref="G1694" r:id="rId812" display="ANONYMOUS (DRUGFUTURE.COM), 2017 - database -"/>
    <hyperlink ref="G1696" r:id="rId813" display="ANONYMOUS (DRUGFUTURE.COM), 2017 - database -"/>
    <hyperlink ref="G1698" r:id="rId814" display="ANONYMOUS (DRUGFUTURE.COM), 2017 - database -"/>
    <hyperlink ref="G1701" r:id="rId815" display="BROAD ET AL, 1979 - scientific paper -"/>
    <hyperlink ref="G1703" r:id="rId816" display="BROAD ET AL, 1979 - scientific paper -"/>
    <hyperlink ref="G1705" r:id="rId817" display="THEAKSTON, REID, 1983 - scientific paper -"/>
    <hyperlink ref="G1707" r:id="rId818" display="THEAKSTON, REID, 1983 - scientific paper -"/>
    <hyperlink ref="G1709" r:id="rId819" display="ANONYMOUS (DRUGFUTURE.COM), 2017 - database -"/>
    <hyperlink ref="G1711" r:id="rId820" display="ANONYMOUS (DRUGFUTURE.COM), 2017 - database -"/>
    <hyperlink ref="G1713" r:id="rId821" display="ANONYMOUS (DRUGFUTURE.COM), 2017 - database -"/>
    <hyperlink ref="G1715" r:id="rId822" display="ANONYMOUS (DRUGFUTURE.COM), 2017 - database -"/>
    <hyperlink ref="G1717" r:id="rId823" display="ANONYMOUS (DRUGFUTURE.COM), 2017 - database -"/>
    <hyperlink ref="G1719" r:id="rId824" display="ANONYMOUS (DRUGFUTURE.COM), 2017 - database -"/>
    <hyperlink ref="G1721" r:id="rId825" display="ANONYMOUS (DRUGFUTURE.COM), 2017 - database -"/>
    <hyperlink ref="G1723" r:id="rId826" display="ANONYMOUS (DRUGFUTURE.COM), 2017 - database -"/>
    <hyperlink ref="G1725" r:id="rId827" display="ANONYMOUS (DRUGFUTURE.COM), 2017 - database -"/>
    <hyperlink ref="G1727" r:id="rId828" display="ANONYMOUS (DRUGFUTURE.COM), 2017 - database -"/>
    <hyperlink ref="G1729" r:id="rId829" display="ANONYMOUS (DRUGFUTURE.COM), 2017 - database -"/>
    <hyperlink ref="G1731" r:id="rId830" display="ANONYMOUS (DRUGFUTURE.COM), 2017 - database -"/>
    <hyperlink ref="G1733" r:id="rId831" display="ANONYMOUS (DRUGFUTURE.COM), 2017 - database -"/>
    <hyperlink ref="G1735" r:id="rId832" display="ANONYMOUS (DRUGFUTURE.COM), 2017 - database -"/>
    <hyperlink ref="G1737" r:id="rId833" display="ANONYMOUS (DRUGFUTURE.COM), 2017 - database -"/>
    <hyperlink ref="G1739" r:id="rId834" display="ANONYMOUS (DRUGFUTURE.COM), 2017 - database -"/>
    <hyperlink ref="G1741" r:id="rId835" display="ANONYMOUS (DRUGFUTURE.COM), 2017 - database -"/>
    <hyperlink ref="G1743" r:id="rId836" display="ANONYMOUS (DRUGFUTURE.COM), 2017 - database -"/>
    <hyperlink ref="G1745" r:id="rId837" display="ANONYMOUS (DRUGFUTURE.COM), 2017 - database -"/>
    <hyperlink ref="G1747" r:id="rId838" display="ANONYMOUS (DRUGFUTURE.COM), 2017 - database -"/>
    <hyperlink ref="G1749" r:id="rId839" display="ANONYMOUS (DRUGFUTURE.COM), 2017 - database -"/>
    <hyperlink ref="G1751" r:id="rId840" display="ANONYMOUS (DRUGFUTURE.COM), 2017 - database -"/>
    <hyperlink ref="G1753" r:id="rId841" display="ANONYMOUS (DRUGFUTURE.COM), 2017 - database -"/>
    <hyperlink ref="G1755" r:id="rId842" display="ANONYMOUS (DRUGFUTURE.COM), 2017 - database -"/>
    <hyperlink ref="G1757" r:id="rId843" display="ANONYMOUS (DRUGFUTURE.COM), 2017 - database -"/>
    <hyperlink ref="G1759" r:id="rId844" display="ANONYMOUS (DRUGFUTURE.COM), 2017 - database -"/>
    <hyperlink ref="G1761" r:id="rId845" display="ANONYMOUS (DRUGFUTURE.COM), 2017 - database -"/>
    <hyperlink ref="G1763" r:id="rId846" display="ANONYMOUS (DRUGFUTURE.COM), 2017 - database -"/>
    <hyperlink ref="G1766" r:id="rId847" display="BROAD ET AL, 1979 - scientific paper -"/>
    <hyperlink ref="G1768" r:id="rId848" display="ANONYMOUS (DRUGFUTURE.COM), 2017 - database -"/>
    <hyperlink ref="G1770" r:id="rId849" display="ANONYMOUS (DRUGFUTURE.COM), 2017 - database -"/>
    <hyperlink ref="G1772" r:id="rId850" display="ANONYMOUS (DRUGFUTURE.COM), 2017 - database -"/>
    <hyperlink ref="G1774" r:id="rId851" display="ANONYMOUS (DRUGFUTURE.COM), 2017 - database -"/>
    <hyperlink ref="G1776" r:id="rId852" display="ANONYMOUS (DRUGFUTURE.COM), 2017 - database -"/>
    <hyperlink ref="G1778" r:id="rId853" display="ANONYMOUS (DRUGFUTURE.COM), 2017 - database -"/>
    <hyperlink ref="G1780" r:id="rId854" display="ANONYMOUS (DRUGFUTURE.COM), 2017 - database -"/>
    <hyperlink ref="G1782" r:id="rId855" display="ANONYMOUS (DRUGFUTURE.COM), 2017 - database -"/>
    <hyperlink ref="G1784" r:id="rId856" display="ANONYMOUS (DRUGFUTURE.COM), 2017 - database -"/>
    <hyperlink ref="G1786" r:id="rId857" display="ANONYMOUS (DRUGFUTURE.COM), 2017 - database -"/>
    <hyperlink ref="G1789" r:id="rId858" display="ANONYMOUS (DRUGFUTURE.COM), 2017 - database -"/>
    <hyperlink ref="G1791" r:id="rId859" display="ANONYMOUS (DRUGFUTURE.COM), 2017 - database -"/>
    <hyperlink ref="G1794" r:id="rId860" display="THEAKSTON, REID, 1983 - scientific paper -"/>
    <hyperlink ref="G1796" r:id="rId861" display="ANONYMOUS (DRUGFUTURE.COM), 2017 - database -"/>
    <hyperlink ref="G1799" r:id="rId862" display="ANONYMOUS (DRUGFUTURE.COM), 2017 - database -"/>
    <hyperlink ref="G1801" r:id="rId863" display="ANONYMOUS (DRUGFUTURE.COM), 2017 - database -"/>
    <hyperlink ref="G1803" r:id="rId864" display="ANONYMOUS (DRUGFUTURE.COM), 2017 - database -"/>
    <hyperlink ref="G1805" r:id="rId865" display="ANONYMOUS (DRUGFUTURE.COM), 2017 - database -"/>
    <hyperlink ref="G1808" r:id="rId866" display="ANONYMOUS (DRUGFUTURE.COM), 2017 - database -"/>
    <hyperlink ref="G1810" r:id="rId867" display="ANONYMOUS (DRUGFUTURE.COM), 2017 - database -"/>
    <hyperlink ref="G1812" r:id="rId868" display="ANONYMOUS (DRUGFUTURE.COM), 2017 - database -"/>
    <hyperlink ref="G1815" r:id="rId869" display="THEAKSTON, REID, 1983 - scientific paper -"/>
    <hyperlink ref="G1817" r:id="rId870" display="ANONYMOUS (DRUGFUTURE.COM), 2017 - database -"/>
    <hyperlink ref="G1819" r:id="rId871" display="ANONYMOUS (DRUGFUTURE.COM), 2017 - database -"/>
    <hyperlink ref="G1822" r:id="rId872" display="KLAUBER, 1956 - book -"/>
    <hyperlink ref="G1823" r:id="rId873" display="ANONYMOUS (DRUGFUTURE.COM), 2017 - database -"/>
    <hyperlink ref="G1825" r:id="rId874" display="ANONYMOUS (DRUGFUTURE.COM), 2017 - database -"/>
    <hyperlink ref="G1827" r:id="rId875" display="ANONYMOUS (DRUGFUTURE.COM), 2017 - database -"/>
    <hyperlink ref="G1829" r:id="rId876" display="ANONYMOUS (DRUGFUTURE.COM), 2017 - database -"/>
    <hyperlink ref="G1831" r:id="rId877" display="ANONYMOUS (DRUGFUTURE.COM), 2017 - database -"/>
    <hyperlink ref="G1834" r:id="rId878" display="HOWZE, WALLACE, 1980 - scientific paper -"/>
    <hyperlink ref="G1836" r:id="rId879" display="HOWZE, WALLACE, 1980 - scientific paper -"/>
    <hyperlink ref="G1838" r:id="rId880" display="HOWZE, WALLACE, 1980 - scientific paper -"/>
    <hyperlink ref="G1840" r:id="rId881" display="ANONYMOUS (DRUGFUTURE.COM), 2017 - database -"/>
    <hyperlink ref="G1842" r:id="rId882" display="ANONYMOUS (DRUGFUTURE.COM), 2017 - database -"/>
    <hyperlink ref="G1844" r:id="rId883" display="ANONYMOUS (DRUGFUTURE.COM), 2017 - database -"/>
    <hyperlink ref="G1846" r:id="rId884" display="ANONYMOUS (DRUGFUTURE.COM), 2017 - database -"/>
    <hyperlink ref="G1848" r:id="rId885" display="ANONYMOUS (DRUGFUTURE.COM), 2017 - database -"/>
    <hyperlink ref="G1850" r:id="rId886" display="ANONYMOUS (DRUGFUTURE.COM), 2017 - database -"/>
    <hyperlink ref="G1852" r:id="rId887" display="ANONYMOUS (DRUGFUTURE.COM), 2017 - database -"/>
    <hyperlink ref="G1854" r:id="rId888" display="ANONYMOUS (DRUGFUTURE.COM), 2017 - database -"/>
    <hyperlink ref="G1856" r:id="rId889" display="ANONYMOUS (DRUGFUTURE.COM), 2017 - database -"/>
    <hyperlink ref="G1858" r:id="rId890" display="ANONYMOUS (DRUGFUTURE.COM), 2017 - database -"/>
    <hyperlink ref="G1860" r:id="rId891" display="ANONYMOUS (DRUGFUTURE.COM), 2017 - database -"/>
    <hyperlink ref="G1862" r:id="rId892" display="ANONYMOUS (DRUGFUTURE.COM), 2017 - database -"/>
    <hyperlink ref="G1864" r:id="rId893" display="ANONYMOUS (DRUGFUTURE.COM), 2017 - database -"/>
    <hyperlink ref="G1866" r:id="rId894" display="ANONYMOUS (DRUGFUTURE.COM), 2017 - database -"/>
    <hyperlink ref="G1868" r:id="rId895" display="ANONYMOUS (DRUGFUTURE.COM), 2017 - database -"/>
    <hyperlink ref="G1870" r:id="rId896" display="ANONYMOUS (DRUGFUTURE.COM), 2017 - database -"/>
    <hyperlink ref="G1872" r:id="rId897" display="ANONYMOUS (DRUGFUTURE.COM), 2017 - database -"/>
    <hyperlink ref="G1875" r:id="rId898" display="ANONYMOUS (DRUGFUTURE.COM), 2017 - database -"/>
    <hyperlink ref="G1877" r:id="rId899" display="ANONYMOUS (DRUGFUTURE.COM), 2017 - database -"/>
    <hyperlink ref="G1879" r:id="rId900" display="ANONYMOUS (DRUGFUTURE.COM), 2017 - database -"/>
    <hyperlink ref="G1882" r:id="rId901" display="SANZ ET AL, 2016 - scientific paper -"/>
    <hyperlink ref="G1884" r:id="rId902" display="ANONYMOUS (DRUGFUTURE.COM), 2017 - database -"/>
    <hyperlink ref="G1886" r:id="rId903" display="ANONYMOUS (DRUGFUTURE.COM), 2017 - database -"/>
    <hyperlink ref="G1888" r:id="rId904" display="ANONYMOUS (DRUGFUTURE.COM), 2017 - database -"/>
    <hyperlink ref="G1891" r:id="rId905" display="ANONYMOUS (DRUGFUTURE.COM), 2017 - database -"/>
    <hyperlink ref="G1893" r:id="rId906" display="ANONYMOUS (DRUGFUTURE.COM), 2017 - database -"/>
    <hyperlink ref="G1895" r:id="rId907" display="ANONYMOUS (DRUGFUTURE.COM), 2017 - database -"/>
    <hyperlink ref="G1897" r:id="rId908" display="ANONYMOUS (DRUGFUTURE.COM), 2017 - database -"/>
    <hyperlink ref="G1899" r:id="rId909" display="ANONYMOUS (DRUGFUTURE.COM), 2017 - database -"/>
    <hyperlink ref="G1901" r:id="rId910" display="张迎征，和七一，邓秋平，余晓东, 2016 - scientific paper -"/>
    <hyperlink ref="G1904" r:id="rId911" display="ANONYMOUS (DRUGFUTURE.COM), 2017 - database -"/>
    <hyperlink ref="G1906" r:id="rId912" display="ANONYMOUS (DRUGFUTURE.COM), 2017 - database -"/>
    <hyperlink ref="G1909" r:id="rId913" display="ANONYMOUS (DRUGFUTURE.COM), 2017 - database -"/>
    <hyperlink ref="G1911" r:id="rId914" display="ANONYMOUS (DRUGFUTURE.COM), 2017 - database -"/>
    <hyperlink ref="G1913" r:id="rId915" display="ANONYMOUS (DRUGFUTURE.COM), 2017 - database -"/>
    <hyperlink ref="G1915" r:id="rId916" display="ANONYMOUS (DRUGFUTURE.COM), 2017 - database -"/>
    <hyperlink ref="G1917" r:id="rId917" display="ANONYMOUS (DRUGFUTURE.COM), 2017 - database -"/>
    <hyperlink ref="G1919" r:id="rId918" display="ANONYMOUS (DRUGFUTURE.COM), 2017 - database -"/>
    <hyperlink ref="G1921" r:id="rId919" display="ANONYMOUS (DRUGFUTURE.COM), 2017 - database -"/>
    <hyperlink ref="G1923" r:id="rId920" display="ANONYMOUS (DRUGFUTURE.COM), 2017 - database -"/>
    <hyperlink ref="G1925" r:id="rId921" display="ANONYMOUS (DRUGFUTURE.COM), 2017 - database -"/>
    <hyperlink ref="G1927" r:id="rId922" display="ANONYMOUS (DRUGFUTURE.COM), 2017 - database -"/>
    <hyperlink ref="G1929" r:id="rId923" display="ANONYMOUS (DRUGFUTURE.COM), 2017 - database -"/>
    <hyperlink ref="G1931" r:id="rId924" display="ANONYMOUS (DRUGFUTURE.COM), 2017 - database -"/>
    <hyperlink ref="G1933" r:id="rId925" display="ANONYMOUS (DRUGFUTURE.COM), 2017 - database -"/>
    <hyperlink ref="G1935" r:id="rId926" display="ANONYMOUS (DRUGFUTURE.COM), 2017 - database -"/>
    <hyperlink ref="G1937" r:id="rId927" display="ANONYMOUS (DRUGFUTURE.COM), 2017 - database -"/>
    <hyperlink ref="G1939" r:id="rId928" display="ANONYMOUS (DRUGFUTURE.COM), 2017 - database -"/>
    <hyperlink ref="G1941" r:id="rId929" display="ANONYMOUS (DRUGFUTURE.COM), 2017 - database -"/>
    <hyperlink ref="G1943" r:id="rId930" display="ANONYMOUS (DRUGFUTURE.COM), 2017 - database -"/>
    <hyperlink ref="G1945" r:id="rId931" display="ANONYMOUS (DRUGFUTURE.COM), 2017 - database -"/>
    <hyperlink ref="G1948" r:id="rId932" display="ANONYMOUS (DRUGFUTURE.COM), 2017 - database -"/>
    <hyperlink ref="G1950" r:id="rId933" display="ANONYMOUS (DRUGFUTURE.COM), 2017 - database -"/>
    <hyperlink ref="G1952" r:id="rId934" display="ANONYMOUS (DRUGFUTURE.COM), 2017 - database -"/>
    <hyperlink ref="G1954" r:id="rId935" display="ANONYMOUS (DRUGFUTURE.COM), 2017 - database -"/>
    <hyperlink ref="G1956" r:id="rId936" display="ANONYMOUS (DRUGFUTURE.COM), 2017 - database -"/>
    <hyperlink ref="G1958" r:id="rId937" display="ANONYMOUS (DRUGFUTURE.COM), 2017 - database -"/>
    <hyperlink ref="G1960" r:id="rId938" display="ANONYMOUS (DRUGFUTURE.COM), 2017 - database -"/>
    <hyperlink ref="G1962" r:id="rId939" display="ANONYMOUS (DRUGFUTURE.COM), 2017 - database -"/>
    <hyperlink ref="G1964" r:id="rId940" display="ANONYMOUS (DRUGFUTURE.COM), 2017 - database -"/>
    <hyperlink ref="G1966" r:id="rId941" display="ANONYMOUS (DRUGFUTURE.COM), 2017 - database -"/>
    <hyperlink ref="G1968" r:id="rId942" display="ANONYMOUS (DRUGFUTURE.COM), 2017 - database -"/>
    <hyperlink ref="G1970" r:id="rId943" display="ANONYMOUS (DRUGFUTURE.COM), 2017 - database -"/>
    <hyperlink ref="G1972" r:id="rId944" display="ANONYMOUS (DRUGFUTURE.COM), 2017 - database -"/>
    <hyperlink ref="G1974" r:id="rId945" display="ANONYMOUS (DRUGFUTURE.COM), 2017 - database -"/>
    <hyperlink ref="G1976" r:id="rId946" display="ANONYMOUS (DRUGFUTURE.COM), 2017 - database -"/>
    <hyperlink ref="G1978" r:id="rId947" display="ANONYMOUS (DRUGFUTURE.COM), 2017 - database -"/>
    <hyperlink ref="G1980" r:id="rId948" display="ANONYMOUS (DRUGFUTURE.COM), 2017 - database -"/>
    <hyperlink ref="G1982" r:id="rId949" display="ANONYMOUS (DRUGFUTURE.COM), 2017 - database -"/>
    <hyperlink ref="G1985" r:id="rId950" display="ANONYMOUS (DRUGFUTURE.COM), 2017 - database -"/>
    <hyperlink ref="G1987" r:id="rId951" display="ANONYMOUS (DRUGFUTURE.COM), 2017 - database -"/>
    <hyperlink ref="G1990" r:id="rId952" display="ANONYMOUS (DRUGFUTURE.COM), 2017 - database -"/>
    <hyperlink ref="G1992" r:id="rId953" display="ANONYMOUS (DRUGFUTURE.COM), 2017 - database -"/>
    <hyperlink ref="G1994" r:id="rId954" display="ANONYMOUS (DRUGFUTURE.COM), 2017 - database -"/>
    <hyperlink ref="G1997" r:id="rId955" display="OSAKA ET AL, 1960 - scientific paper -"/>
    <hyperlink ref="G1999" r:id="rId956" display="THEAKSTON, REID, 1983 - scientific paper -"/>
    <hyperlink ref="G2001" r:id="rId957" display="THEAKSTON, REID, 1983 - scientific paper -"/>
    <hyperlink ref="G2003" r:id="rId958" display="ANONYMOUS (DRUGFUTURE.COM), 2017 - database -"/>
    <hyperlink ref="G2005" r:id="rId959" display="ANONYMOUS (DRUGFUTURE.COM), 2017 - database -"/>
    <hyperlink ref="G2007" r:id="rId960" display="ANONYMOUS (DRUGFUTURE.COM), 2017 - database -"/>
    <hyperlink ref="G2009" r:id="rId961" display="ANONYMOUS (DRUGFUTURE.COM), 2017 - database -"/>
    <hyperlink ref="G2011" r:id="rId962" display="ANONYMOUS (DRUGFUTURE.COM), 2017 - database -"/>
    <hyperlink ref="G2013" r:id="rId963" display="ANONYMOUS (DRUGFUTURE.COM), 2017 - database -"/>
    <hyperlink ref="G2015" r:id="rId964" display="ANONYMOUS (DRUGFUTURE.COM), 2017 - database -"/>
    <hyperlink ref="G2017" r:id="rId965" display="ANONYMOUS (DRUGFUTURE.COM), 2017 - database -"/>
    <hyperlink ref="G2019" r:id="rId966" display="ANONYMOUS (DRUGFUTURE.COM), 2017 - database -"/>
    <hyperlink ref="G2021" r:id="rId967" display="ANONYMOUS (DRUGFUTURE.COM), 2017 - database -"/>
    <hyperlink ref="G2023" r:id="rId968" display="ANONYMOUS (DRUGFUTURE.COM), 2017 - database -"/>
    <hyperlink ref="G2025" r:id="rId969" display="ANONYMOUS (DRUGFUTURE.COM), 2017 - database -"/>
    <hyperlink ref="G2028" r:id="rId970" display="ANONYMOUS (DRUGFUTURE.COM), 2017 - database -"/>
    <hyperlink ref="G2030" r:id="rId971" display="ANONYMOUS (DRUGFUTURE.COM), 2017 - database -"/>
    <hyperlink ref="G2032" r:id="rId972" display="ANONYMOUS (DRUGFUTURE.COM), 2017 - database -"/>
    <hyperlink ref="G2034" r:id="rId973" display="ANONYMOUS (DRUGFUTURE.COM), 2017 - database -"/>
    <hyperlink ref="G2036" r:id="rId974" display="ANONYMOUS (DRUGFUTURE.COM), 2017 - database -"/>
    <hyperlink ref="G2039" r:id="rId975" display="ANONYMOUS (DRUGFUTURE.COM), 2017 - database -"/>
    <hyperlink ref="G2041" r:id="rId976" display="ANONYMOUS (DRUGFUTURE.COM), 2017 - database -"/>
    <hyperlink ref="G2043" r:id="rId977" display="ANONYMOUS (DRUGFUTURE.COM), 2017 - database -"/>
    <hyperlink ref="G2045" r:id="rId978" display="ANONYMOUS (DRUGFUTURE.COM), 2017 - database -"/>
    <hyperlink ref="G2047" r:id="rId979" display="ANONYMOUS (DRUGFUTURE.COM), 2017 - database -"/>
    <hyperlink ref="G2049" r:id="rId980" display="ANONYMOUS (DRUGFUTURE.COM), 2017 - database -"/>
    <hyperlink ref="G2052" r:id="rId981" display="ANONYMOUS (DRUGFUTURE.COM), 2017 - database -"/>
    <hyperlink ref="G2054" r:id="rId982" display="ANONYMOUS (DRUGFUTURE.COM), 2017 - database -"/>
    <hyperlink ref="G2056" r:id="rId983" display="ANONYMOUS (DRUGFUTURE.COM), 2017 - database -"/>
    <hyperlink ref="G2058" r:id="rId984" display="ANONYMOUS (DRUGFUTURE.COM), 2017 - database -"/>
    <hyperlink ref="G2060" r:id="rId985" display="ANONYMOUS (DRUGFUTURE.COM), 2017 - database -"/>
    <hyperlink ref="G2062" r:id="rId986" display="ANONYMOUS (DRUGFUTURE.COM), 2017 - database -"/>
    <hyperlink ref="G2064" r:id="rId987" display="ANONYMOUS (DRUGFUTURE.COM), 2017 - database -"/>
    <hyperlink ref="G2066" r:id="rId988" display="ANONYMOUS (DRUGFUTURE.COM), 2017 - database -"/>
    <hyperlink ref="G2068" r:id="rId989" display="MACKESSY, 2002 - scientific paper -"/>
    <hyperlink ref="G2070" r:id="rId990" display="ANONYMOUS (DRUGFUTURE.COM), 2017 - database -"/>
    <hyperlink ref="G2072" r:id="rId991" display="ANONYMOUS (DRUGFUTURE.COM), 2017 - database -"/>
    <hyperlink ref="G2074" r:id="rId992" display="ANONYMOUS (DRUGFUTURE.COM), 2017 - database -"/>
    <hyperlink ref="G2076" r:id="rId993" display="ANONYMOUS (DRUGFUTURE.COM), 2017 - database -"/>
    <hyperlink ref="G2078" r:id="rId994" display="ANONYMOUS (DRUGFUTURE.COM), 2017 - database -"/>
    <hyperlink ref="G2080" r:id="rId995" display="ANONYMOUS (DRUGFUTURE.COM), 2017 - database -"/>
    <hyperlink ref="G2082" r:id="rId996" display="ANONYMOUS (DRUGFUTURE.COM), 2017 - database -"/>
    <hyperlink ref="G2084" r:id="rId997" display="ANONYMOUS (DRUGFUTURE.COM), 2017 - database -"/>
    <hyperlink ref="G2086" r:id="rId998" display="ANONYMOUS (DRUGFUTURE.COM), 2017 - database -"/>
    <hyperlink ref="G2088" r:id="rId999" display="ANONYMOUS (DRUGFUTURE.COM), 2017 - database -"/>
    <hyperlink ref="G2091" r:id="rId1000" display="MACKESSY, 2002 - scientific paper -"/>
    <hyperlink ref="G2093" r:id="rId1001" display="ANONYMOUS (DRUGFUTURE.COM), 2017 - database -"/>
    <hyperlink ref="G2096" r:id="rId1002" display="ANONYMOUS (DRUGFUTURE.COM), 2017 - database -"/>
    <hyperlink ref="G2098" r:id="rId1003" display="ANONYMOUS (DRUGFUTURE.COM), 2017 - database -"/>
    <hyperlink ref="G2100" r:id="rId1004" display="ANONYMOUS (DRUGFUTURE.COM), 2017 - database -"/>
    <hyperlink ref="G2102" r:id="rId1005" display="ANONYMOUS (DRUGFUTURE.COM), 2017 - database -"/>
    <hyperlink ref="G2104" r:id="rId1006" display="ANONYMOUS (DRUGFUTURE.COM), 2017 - database -"/>
    <hyperlink ref="G2106" r:id="rId1007" display="ANONYMOUS (DRUGFUTURE.COM), 2017 - database -"/>
    <hyperlink ref="G2108" r:id="rId1008" display="ANONYMOUS (DRUGFUTURE.COM), 2017 - database -"/>
    <hyperlink ref="G2110" r:id="rId1009" display="ANONYMOUS (DRUGFUTURE.COM), 2017 - database -"/>
    <hyperlink ref="G2112" r:id="rId1010" display="ANONYMOUS (DRUGFUTURE.COM), 2017 - database -"/>
    <hyperlink ref="G2115" r:id="rId1011" display="THEAKSTON, REID, 1983 - scientific paper -"/>
    <hyperlink ref="G2117" r:id="rId1012" display="ANONYMOUS (DRUGFUTURE.COM), 2017 - database -"/>
    <hyperlink ref="G2119" r:id="rId1013" display="ANONYMOUS (DRUGFUTURE.COM), 2017 - database -"/>
    <hyperlink ref="G2121" r:id="rId1014" display="ANONYMOUS (DRUGFUTURE.COM), 2017 - database -"/>
    <hyperlink ref="G2123" r:id="rId1015" display="ANONYMOUS (DRUGFUTURE.COM), 2017 - database -"/>
    <hyperlink ref="G2125" r:id="rId1016" display="ANONYMOUS (DRUGFUTURE.COM), 2017 - database -"/>
    <hyperlink ref="G2127" r:id="rId1017" display="ANONYMOUS (DRUGFUTURE.COM), 2017 - database -"/>
    <hyperlink ref="G2129" r:id="rId1018" display="ANONYMOUS (DRUGFUTURE.COM), 2017 - database -"/>
    <hyperlink ref="G2131" r:id="rId1019" display="ANONYMOUS (DRUGFUTURE.COM), 2017 - database -"/>
    <hyperlink ref="G2133" r:id="rId1020" display="ANONYMOUS (DRUGFUTURE.COM), 2017 - database -"/>
    <hyperlink ref="G2135" r:id="rId1021" display="ANONYMOUS (DRUGFUTURE.COM), 2017 - database -"/>
    <hyperlink ref="G2138" r:id="rId1022" display="JADIN, 2013 - dissertation/thesis -"/>
    <hyperlink ref="G2140" r:id="rId1023" display="JADIN, 2013 - dissertation/thesis -"/>
    <hyperlink ref="G2143" r:id="rId1024" display="ANONYMOUS (DRUGFUTURE.COM), 2017 - database -"/>
    <hyperlink ref="G2145" r:id="rId1025" display="ANONYMOUS (DRUGFUTURE.COM), 2017 - database -"/>
    <hyperlink ref="G2148" r:id="rId1026" display="ANONYMOUS (DRUGFUTURE.COM), 2017 - database -"/>
    <hyperlink ref="G2150" r:id="rId1027" display="ANONYMOUS (DRUGFUTURE.COM), 2017 - database -"/>
    <hyperlink ref="G2153" r:id="rId1028" display="THEAKSTON, REID, 1983 - scientific paper -"/>
    <hyperlink ref="G2155" r:id="rId1029" display="ANONYMOUS (DRUGFUTURE.COM), 2017 - database -"/>
    <hyperlink ref="G2157" r:id="rId1030" display="ANONYMOUS (DRUGFUTURE.COM), 2017 - database -"/>
    <hyperlink ref="G2159" r:id="rId1031" display="ANONYMOUS (DRUGFUTURE.COM), 2017 - database -"/>
    <hyperlink ref="G2162" r:id="rId1032" display="ANONYMOUS (DRUGFUTURE.COM), 2017 - database -"/>
    <hyperlink ref="G2164" r:id="rId1033" display="ANONYMOUS (DRUGFUTURE.COM), 2017 - database -"/>
    <hyperlink ref="G2167" r:id="rId1034" display="MACKESSY, 2002 - scientific paper -"/>
    <hyperlink ref="G2172" r:id="rId1035" display="ANONYMOUS (DRUGFUTURE.COM), 2017 - database -"/>
    <hyperlink ref="G2174" r:id="rId1036" display="ANONYMOUS (DRUGFUTURE.COM), 2017 - database -"/>
    <hyperlink ref="G2177" r:id="rId1037" display="ANONYMOUS (DRUGFUTURE.COM), 2017 - database -"/>
    <hyperlink ref="G2179" r:id="rId1038" display="ANONYMOUS (DRUGFUTURE.COM), 2017 - database -"/>
    <hyperlink ref="G2182" r:id="rId1039" display="ANONYMOUS (DRUGFUTURE.COM), 2017 - database -"/>
    <hyperlink ref="G2184" r:id="rId1040" display="ANONYMOUS (DRUGFUTURE.COM), 2017 - database -"/>
    <hyperlink ref="G2187" r:id="rId1041" display="MACKESSY, 2002 - scientific paper -"/>
    <hyperlink ref="G2189" r:id="rId1042" display="ANONYMOUS (DRUGFUTURE.COM), 2017 - database -"/>
    <hyperlink ref="G2192" r:id="rId1043" display="ANONYMOUS (DRUGFUTURE.COM), 2017 - database -"/>
    <hyperlink ref="G2194" r:id="rId1044" display="ANONYMOUS (DRUGFUTURE.COM), 2017 - database -"/>
    <hyperlink ref="G2197" r:id="rId1045" display="THEAKSTON, REID, 1983 - scientific paper -"/>
    <hyperlink ref="G2199" r:id="rId1046" display="ANONYMOUS (DRUGFUTURE.COM), 2017 - database -"/>
    <hyperlink ref="G2202" r:id="rId1047" display="ANONYMOUS (DRUGFUTURE.COM), 2017 - database -"/>
    <hyperlink ref="G2204" r:id="rId1048" display="ANONYMOUS (DRUGFUTURE.COM), 2017 - database -"/>
    <hyperlink ref="G2207" r:id="rId1049" display="ANONYMOUS (DRUGFUTURE.COM), 2017 - database -"/>
    <hyperlink ref="G2209" r:id="rId1050" display="ANONYMOUS (DRUGFUTURE.COM), 2017 - database -"/>
    <hyperlink ref="G2211" r:id="rId1051" display="ANONYMOUS (DRUGFUTURE.COM), 2017 - database -"/>
    <hyperlink ref="G2213" r:id="rId1052" display="ANONYMOUS (DRUGFUTURE.COM), 2017 - database -"/>
    <hyperlink ref="G2215" r:id="rId1053" display="ANONYMOUS (DRUGFUTURE.COM), 2017 - database -"/>
    <hyperlink ref="G2218" r:id="rId1054" display="MACKESSY, 2002 - scientific paper -"/>
    <hyperlink ref="G2220" r:id="rId1055" display="ANONYMOUS (DRUGFUTURE.COM), 2017 - database -"/>
    <hyperlink ref="G2223" r:id="rId1056" display="BROAD ET AL, 1979 - scientific paper -"/>
    <hyperlink ref="G2225" r:id="rId1057" display="BROAD ET AL, 1979 - scientific paper -"/>
    <hyperlink ref="G2227" r:id="rId1058" display="ANONYMOUS (DRUGFUTURE.COM), 2017 - database -"/>
    <hyperlink ref="G2229" r:id="rId1059" display="ANONYMOUS (DRUGFUTURE.COM), 2017 - database -"/>
    <hyperlink ref="G2231" r:id="rId1060" display="ANONYMOUS (DRUGFUTURE.COM), 2017 - database -"/>
    <hyperlink ref="G2233" r:id="rId1061" display="ANONYMOUS (DRUGFUTURE.COM), 2017 - database -"/>
    <hyperlink ref="G2236" r:id="rId1062" display="INEICH, LABOUTE, 2002 - book -"/>
    <hyperlink ref="G2238" r:id="rId1063" display="INEICH, LABOUTE, 2002 - book -"/>
    <hyperlink ref="G2240" r:id="rId1064" display="ANONYMOUS (DRUGFUTURE.COM), 2017 - database -"/>
    <hyperlink ref="G2243" r:id="rId1065" display="BROAD ET AL, 1979 - scientific paper -"/>
    <hyperlink ref="G2245" r:id="rId1066" display="BROAD ET AL, 1979 - scientific paper -"/>
    <hyperlink ref="G2247" r:id="rId1067" display="ANONYMOUS (DRUGFUTURE.COM), 2017 - database -"/>
    <hyperlink ref="G2249" r:id="rId1068" display="ANONYMOUS (DRUGFUTURE.COM), 2017 - database -"/>
    <hyperlink ref="G2251" r:id="rId1069" display="ANONYMOUS (DRUGFUTURE.COM), 2017 - database -"/>
    <hyperlink ref="G2254" r:id="rId1070" display="BROAD ET AL, 1979 - scientific paper -"/>
    <hyperlink ref="G2256" r:id="rId1071" display="BROAD ET AL, 1979 - scientific paper -"/>
    <hyperlink ref="G2259" r:id="rId1072" display="INEICH, LABOUTE, 2002 - book -"/>
    <hyperlink ref="G2261" r:id="rId1073" display="INEICH, LABOUTE, 2002 - book -"/>
    <hyperlink ref="G2263" r:id="rId1074" display="ANONYMOUS (DRUGFUTURE.COM), 2017 - database -"/>
    <hyperlink ref="G2266" r:id="rId1075" display="ANONYMOUS (DRUGFUTURE.COM), 2017 - database -"/>
    <hyperlink ref="G2268" r:id="rId1076" display="ANONYMOUS (DRUGFUTURE.COM), 2017 - database -"/>
    <hyperlink ref="G2271" r:id="rId1077" display="BROAD ET AL, 1979 - scientific paper -"/>
    <hyperlink ref="G2273" r:id="rId1078" display="BROAD ET AL, 1979 - scientific paper -"/>
    <hyperlink ref="G2275" r:id="rId1079" display="ANONYMOUS (LHD), 2017 - database -"/>
    <hyperlink ref="G2278" r:id="rId1080" display="BROAD ET AL, 1979 - scientific paper -"/>
    <hyperlink ref="G2280" r:id="rId1081" display="BROAD ET AL, 1979 - scientific paper -"/>
    <hyperlink ref="G2282" r:id="rId1082" display="BARBER ET AL, 2014 - scientific paper -"/>
    <hyperlink ref="G2284" r:id="rId1083" display="BARBER ET AL, 2014 - scientific paper -"/>
    <hyperlink ref="G2286" r:id="rId1084" display="ANONYMOUS (DRUGFUTURE.COM), 2017 - database -"/>
    <hyperlink ref="G2289" r:id="rId1085" display="BROAD ET AL, 1979 - scientific paper -"/>
    <hyperlink ref="G2291" r:id="rId1086" display="ANONYMOUS (DRUGFUTURE.COM), 2017 - database -"/>
    <hyperlink ref="G2293" r:id="rId1087" display="ANONYMOUS (DRUGFUTURE.COM), 2017 - database -"/>
    <hyperlink ref="G2296" r:id="rId1088" display="BROAD ET AL, 1979 - scientific paper -"/>
    <hyperlink ref="G2298" r:id="rId1089" display="BROAD ET AL, 1979 - scientific paper -"/>
    <hyperlink ref="G2300" r:id="rId1090" display="ANONYMOUS (DRUGFUTURE.COM), 2017 - database -"/>
    <hyperlink ref="G2302" r:id="rId1091" display="ANONYMOUS (DRUGFUTURE.COM), 2017 - database -"/>
    <hyperlink ref="G2305" r:id="rId1092" display="BROAD ET AL, 1979 - scientific paper -"/>
    <hyperlink ref="G2307" r:id="rId1093" display="BROAD ET AL, 1979 - scientific paper -"/>
    <hyperlink ref="G2309" r:id="rId1094" display="ANONYMOUS (DRUGFUTURE.COM), 2017 - database -"/>
    <hyperlink ref="G2312" r:id="rId1095" display="BROAD ET AL, 1979 - scientific paper -"/>
    <hyperlink ref="G2314" r:id="rId1096" display="BROAD ET AL, 1979 - scientific paper -"/>
    <hyperlink ref="G2316" r:id="rId1097" display="ANONYMOUS (DRUGFUTURE.COM), 2017 - database -"/>
    <hyperlink ref="G2318" r:id="rId1098" display="ANONYMOUS (DRUGFUTURE.COM), 2017 - database -"/>
    <hyperlink ref="G2320" r:id="rId1099" display="ANONYMOUS (DRUGFUTURE.COM), 2017 - database -"/>
    <hyperlink ref="G2323" r:id="rId1100" display="BROAD ET AL, 1979 - scientific paper -"/>
    <hyperlink ref="G2325" r:id="rId1101" display="BROAD ET AL, 1979 - scientific paper -"/>
    <hyperlink ref="G2327" r:id="rId1102" display="ANONYMOUS (DRUGFUTURE.COM), 2017 - database -"/>
    <hyperlink ref="G2330" r:id="rId1103" display="BROAD ET AL, 1979 - scientific paper -"/>
    <hyperlink ref="G2332" r:id="rId1104" display="BROAD ET AL, 1979 - scientific paper -"/>
    <hyperlink ref="G2334" r:id="rId1105" display="ANONYMOUS (DRUGFUTURE.COM), 2017 - database -"/>
    <hyperlink ref="G2337" r:id="rId1106" display="BROAD ET AL, 1979 - scientific paper -"/>
    <hyperlink ref="G2339" r:id="rId1107" display="BROAD ET AL, 1979 - scientific paper -"/>
    <hyperlink ref="G2341" r:id="rId1108" display="ANONYMOUS (DRUGFUTURE.COM), 2017 - database -"/>
    <hyperlink ref="G2343" r:id="rId1109" display="ANONYMOUS (DRUGFUTURE.COM), 2017 - database -"/>
    <hyperlink ref="G2345" r:id="rId1110" display="ANONYMOUS (DRUGFUTURE.COM), 2017 - database -"/>
    <hyperlink ref="G2347" r:id="rId1111" display="ANONYMOUS (DRUGFUTURE.COM), 2017 - database -"/>
    <hyperlink ref="G2349" r:id="rId1112" display="ANONYMOUS (DRUGFUTURE.COM), 2017 - database -"/>
    <hyperlink ref="G2352" r:id="rId1113" display="ANONYMOUS (DRUGFUTURE.COM), 2017 - database -"/>
    <hyperlink ref="G2354" r:id="rId1114" display="ANONYMOUS (DRUGFUTURE.COM), 2017 - database -"/>
    <hyperlink ref="G2357" r:id="rId1115" display="TANAKA ET AL, 2010 - scientific paper -"/>
    <hyperlink ref="G2359" r:id="rId1116" display="TANAKA ET AL, 2010 - scientific paper -"/>
    <hyperlink ref="G2361" r:id="rId1117" display="TANAKA ET AL, 2010 - scientific paper -"/>
    <hyperlink ref="G2363" r:id="rId1118" display="SANZ ET AL, 2016 - scientific paper -"/>
    <hyperlink ref="G2365" r:id="rId1119" display="SANZ ET AL, 2016 - scientific paper -"/>
    <hyperlink ref="G2368" r:id="rId1120" display="TANAKA ET AL, 2010 - scientific paper -"/>
    <hyperlink ref="G2369" r:id="rId1121" display="TANAKA ET AL, 2010 - scientific paper -"/>
    <hyperlink ref="G2370" r:id="rId1122" display="TANAKA ET AL, 2010 - scientific paper -"/>
    <hyperlink ref="G2371" r:id="rId1123" display="SANZ ET AL, 2016 - scientific paper -"/>
    <hyperlink ref="G2373" r:id="rId1124" display="SANZ ET AL, 2016 - scientific paper -"/>
    <hyperlink ref="G2376" r:id="rId1125" display="TANAKA ET AL, 2010 - scientific paper -"/>
    <hyperlink ref="G2378" r:id="rId1126" display="TANAKA ET AL, 2010 - scientific paper -"/>
    <hyperlink ref="G2380" r:id="rId1127" display="TANAKA ET AL, 2010 - scientific paper -"/>
    <hyperlink ref="G2383" r:id="rId1128" display="TANAKA ET AL, 2010 - scientific paper -"/>
    <hyperlink ref="G2384" r:id="rId1129" display="TANAKA ET AL, 2010 - scientific paper -"/>
    <hyperlink ref="G2385" r:id="rId1130" display="TANAKA ET AL, 2010 - scientific paper -"/>
    <hyperlink ref="G2387" r:id="rId1131" display="TANAKA ET AL, 2010 - scientific paper -"/>
    <hyperlink ref="G2388" r:id="rId1132" display="TANAKA ET AL, 2010 - scientific paper -"/>
    <hyperlink ref="G2389" r:id="rId1133" display="TANAKA ET AL, 2010 - scientific paper -"/>
    <hyperlink ref="G2391" r:id="rId1134" display="SANZ ET AL, 2016 - scientific paper -"/>
    <hyperlink ref="G2393" r:id="rId1135" display="ANONYMOUS (DRUGFUTURE.COM), 2017 - database -"/>
    <hyperlink ref="G2396" r:id="rId1136" display="SANZ ET AL, 2016 - scientific paper -"/>
    <hyperlink ref="G2398" r:id="rId1137" display="SANZ ET AL, 2016 - scientific paper -"/>
    <hyperlink ref="G2401" r:id="rId1138" display="TANAKA ET AL, 2010 - scientific paper -"/>
    <hyperlink ref="G2402" r:id="rId1139" display="TANAKA ET AL, 2010 - scientific paper -"/>
    <hyperlink ref="G2403" r:id="rId1140" display="TANAKA ET AL, 2010 - scientific paper -"/>
    <hyperlink ref="G2404" r:id="rId1141" display="ANONYMOUS (DRUGFUTURE.COM), 2017 - database -"/>
    <hyperlink ref="G2407" r:id="rId1142" display="TANAKA ET AL, 2010 - scientific paper -"/>
    <hyperlink ref="G2408" r:id="rId1143" display="TANAKA ET AL, 2010 - scientific paper -"/>
    <hyperlink ref="G2409" r:id="rId1144" display="TANAKA ET AL, 2010 - scientific paper -"/>
    <hyperlink ref="G2410" r:id="rId1145" display="SANZ ET AL, 2016 - scientific paper -"/>
    <hyperlink ref="G2412" r:id="rId1146" display="SANZ ET AL, 2016 - scientific paper -"/>
    <hyperlink ref="G2415" r:id="rId1147" display="SANZ ET AL, 2016 - scientific paper -"/>
    <hyperlink ref="G2417" r:id="rId1148" display="SANZ ET AL, 2016 - scientific paper -"/>
    <hyperlink ref="G2420" r:id="rId1149" display="ANONYMOUS (DRUGFUTURE.COM), 2017 - database -"/>
    <hyperlink ref="G2422" r:id="rId1150" display="ANONYMOUS (DRUGFUTURE.COM), 2017 - database -"/>
    <hyperlink ref="G2424" r:id="rId1151" display="ANONYMOUS (DRUGFUTURE.COM), 2017 - database -"/>
    <hyperlink ref="G2426" r:id="rId1152" display="ANONYMOUS (DRUGFUTURE.COM), 2017 - database -"/>
    <hyperlink ref="G2428" r:id="rId1153" display="ANONYMOUS (DRUGFUTURE.COM), 2017 - database -"/>
    <hyperlink ref="G2431" r:id="rId1154" display="ANONYMOUS (DRUGFUTURE.COM), 2017 - database -"/>
    <hyperlink ref="G2433" r:id="rId1155" display="ANONYMOUS (DRUGFUTURE.COM), 2017 - database -"/>
    <hyperlink ref="G2435" r:id="rId1156" display="ZELANIS ET AL, 2008 - scientific paper -"/>
    <hyperlink ref="G2437" r:id="rId1157" display="ZELANIS ET AL, 2008 - scientific paper -"/>
    <hyperlink ref="G2439" r:id="rId1158" display="ZELANIS ET AL, 2008 - scientific paper -"/>
    <hyperlink ref="G2442" r:id="rId1159" display="MORA-OBANDO ET AL, 2014 - scientific paper -"/>
    <hyperlink ref="G2444" r:id="rId1160" display="MORA-OBANDO ET AL, 2014 - scientific paper -"/>
    <hyperlink ref="G2446" r:id="rId1161" display="MORA-OBANDO ET AL, 2014 - scientific paper -"/>
    <hyperlink ref="G2449" r:id="rId1162" display="FERNANDES ET AL, 2014 - scientific paper -"/>
    <hyperlink ref="G2451" r:id="rId1163" display="ANONYMOUS (DRUGFUTURE.COM), 2017 - database -"/>
    <hyperlink ref="G2453" r:id="rId1164" display="ANONYMOUS (DRUGFUTURE.COM), 2017 - database -"/>
    <hyperlink ref="G2456" r:id="rId1165" display="FERNANDES ET AL, 2014 - scientific paper -"/>
    <hyperlink ref="G2457" r:id="rId1166" display="ANONYMOUS (DRUGFUTURE.COM), 2017 - database -"/>
    <hyperlink ref="G2460" r:id="rId1167" display="ANONYMOUS (DRUGFUTURE.COM), 2017 - database -"/>
    <hyperlink ref="G2462" r:id="rId1168" display="ANONYMOUS (DRUGFUTURE.COM), 2017 - database -"/>
    <hyperlink ref="G2465" r:id="rId1169" display="ANONYMOUS (DRUGFUTURE.COM), 2017 - database -"/>
    <hyperlink ref="G2467" r:id="rId1170" display="ANONYMOUS (DRUGFUTURE.COM), 2017 - database -"/>
    <hyperlink ref="G2469" r:id="rId1171" display="ANONYMOUS (DRUGFUTURE.COM), 2017 - database -"/>
    <hyperlink ref="G2471" r:id="rId1172" display="ANONYMOUS (DRUGFUTURE.COM), 2017 - database -"/>
    <hyperlink ref="G2474" r:id="rId1173" display="ANONYMOUS (DRUGFUTURE.COM), 2017 - database -"/>
    <hyperlink ref="G2476" r:id="rId1174" display="ANONYMOUS (DRUGFUTURE.COM), 2017 - database -"/>
    <hyperlink ref="G2478" r:id="rId1175" display="ANONYMOUS (DRUGFUTURE.COM), 2017 - database -"/>
    <hyperlink ref="G2480" r:id="rId1176" display="ANONYMOUS (DRUGFUTURE.COM), 2017 - database -"/>
    <hyperlink ref="G2483" r:id="rId1177" display="ANONYMOUS (DRUGFUTURE.COM), 2017 - database -"/>
    <hyperlink ref="G2485" r:id="rId1178" display="ANONYMOUS (DRUGFUTURE.COM), 2017 - database -"/>
    <hyperlink ref="G2487" r:id="rId1179" display="ANONYMOUS (DRUGFUTURE.COM), 2017 - database -"/>
    <hyperlink ref="G2489" r:id="rId1180" display="ANONYMOUS (DRUGFUTURE.COM), 2017 - database -"/>
    <hyperlink ref="G2491" r:id="rId1181" display="ANONYMOUS (DRUGFUTURE.COM), 2017 - database -"/>
    <hyperlink ref="G2493" r:id="rId1182" display="ANONYMOUS (DRUGFUTURE.COM), 2017 - database -"/>
    <hyperlink ref="G2496" r:id="rId1183" display="ANONYMOUS (DRUGFUTURE.COM), 2017 - database -"/>
    <hyperlink ref="G2498" r:id="rId1184" display="ANONYMOUS (DRUGFUTURE.COM), 2017 - database -"/>
    <hyperlink ref="G2500" r:id="rId1185" display="ANONYMOUS (DRUGFUTURE.COM), 2017 - database -"/>
    <hyperlink ref="G2502" r:id="rId1186" display="ANONYMOUS (DRUGFUTURE.COM), 2017 - database -"/>
    <hyperlink ref="G2504" r:id="rId1187" display="ANONYMOUS (DRUGFUTURE.COM), 2017 - database -"/>
    <hyperlink ref="G2507" r:id="rId1188" display="ANONYMOUS (DRUGFUTURE.COM), 2017 - database -"/>
    <hyperlink ref="G2509" r:id="rId1189" display="ANONYMOUS (DRUGFUTURE.COM), 2017 - database -"/>
    <hyperlink ref="G2511" r:id="rId1190" display="ANONYMOUS (DRUGFUTURE.COM), 2017 - database -"/>
    <hyperlink ref="G2513" r:id="rId1191" display="ANONYMOUS (DRUGFUTURE.COM), 2017 - database -"/>
    <hyperlink ref="G2515" r:id="rId1192" display="ANONYMOUS (DRUGFUTURE.COM), 2017 - database -"/>
    <hyperlink ref="G2517" r:id="rId1193" display="ANONYMOUS (DRUGFUTURE.COM), 2017 - database -"/>
    <hyperlink ref="G2519" r:id="rId1194" display="ANONYMOUS (DRUGFUTURE.COM), 2017 - database -"/>
    <hyperlink ref="G2522" r:id="rId1195" display="ANONYMOUS (DRUGFUTURE.COM), 2017 - database -"/>
    <hyperlink ref="G2524" r:id="rId1196" display="ANONYMOUS (DRUGFUTURE.COM), 2017 - database -"/>
    <hyperlink ref="G2527" r:id="rId1197" display="MACKESSY, 2002 - scientific paper -"/>
    <hyperlink ref="G2529" r:id="rId1198" display="LEMOINE ET AL, 2004 - scientific paper -"/>
  </hyperlinks>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17</TotalTime>
  <Application>LibreOffice/5.1.6.2$Linux_X86_64 LibreOffice_project/10m0$Build-2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2018-02-22T21:15:48Z</dcterms:created>
  <dc:creator>Brian</dc:creator>
  <dc:description/>
  <dc:language>en-US</dc:language>
  <cp:lastModifiedBy/>
  <dcterms:modified xsi:type="dcterms:W3CDTF">2019-11-20T16:12:14Z</dcterms:modified>
  <cp:revision>3</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